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F19" i="18" l="1"/>
  <c r="G19" i="18"/>
  <c r="Q46" i="18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G194" i="13"/>
  <c r="Q33" i="18" l="1"/>
  <c r="S31" i="18"/>
  <c r="N28" i="18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30" i="18" s="1"/>
  <c r="U29" i="18"/>
  <c r="E241" i="15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3" i="20" l="1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2" i="20" l="1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<sst xmlns="http://schemas.openxmlformats.org/spreadsheetml/2006/main" count="8467" uniqueCount="4026">
  <si>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</si>
  <si>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</si>
  <si>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</si>
  <si>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</si>
  <si>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</si>
  <si>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</si>
  <si>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</si>
  <si>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</si>
  <si>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</si>
  <si>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</si>
  <si>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</si>
  <si>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</si>
  <si>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</si>
  <si>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</si>
  <si>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</si>
  <si>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</si>
  <si>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</si>
  <si>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</si>
  <si>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</si>
  <si>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</si>
  <si>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</si>
  <si>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</si>
  <si>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</si>
  <si>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</si>
  <si>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</si>
  <si>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</si>
  <si>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</si>
  <si>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</si>
  <si>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</si>
  <si>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</si>
  <si>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</si>
  <si>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</si>
  <si>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</si>
  <si>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</si>
  <si>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</si>
  <si>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</si>
  <si>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</si>
  <si>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</si>
  <si>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</si>
  <si>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</si>
  <si>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</si>
  <si>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</si>
  <si>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</si>
  <si>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</si>
  <si>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</si>
  <si>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</si>
  <si>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</si>
  <si>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</si>
  <si>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</si>
  <si>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</si>
  <si>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</si>
  <si>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</si>
  <si>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</si>
  <si>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</si>
  <si>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</si>
  <si>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</si>
  <si>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</si>
  <si>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</si>
  <si>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</si>
  <si>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</si>
  <si>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</si>
  <si>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</si>
  <si>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</si>
  <si>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</si>
  <si>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</si>
  <si>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</si>
  <si>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</si>
  <si>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</si>
  <si>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</si>
  <si>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</si>
  <si>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</si>
  <si>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</si>
  <si>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</si>
  <si>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</si>
  <si>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</si>
  <si>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</si>
  <si>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</si>
  <si>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</si>
  <si>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</si>
  <si>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</si>
  <si>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</si>
  <si>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</si>
  <si>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</si>
  <si>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</si>
  <si>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</si>
  <si>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</si>
  <si>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</si>
  <si>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</si>
  <si>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</si>
  <si>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</si>
  <si>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</si>
  <si>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</si>
  <si>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</si>
  <si>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</si>
  <si>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</si>
  <si>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</si>
  <si>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</si>
  <si>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</si>
  <si>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</si>
  <si>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</si>
  <si>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</si>
  <si>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</si>
  <si>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</si>
  <si>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</si>
  <si>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</si>
  <si>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</si>
  <si>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</si>
  <si>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</si>
  <si>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</si>
  <si>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</si>
  <si>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</si>
  <si>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</si>
  <si>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</si>
  <si>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</si>
  <si>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</si>
  <si>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</si>
  <si>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</si>
  <si>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</si>
  <si>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</si>
  <si>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</si>
  <si>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</si>
  <si>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</si>
  <si>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</si>
  <si>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</si>
  <si>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</si>
  <si>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</si>
  <si>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</si>
  <si>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</si>
  <si>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</si>
  <si>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</si>
  <si>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</si>
  <si>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</si>
  <si>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</si>
  <si>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</si>
  <si>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</si>
  <si>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</si>
  <si>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</si>
  <si>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</si>
  <si>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</si>
  <si>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</si>
  <si>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</si>
  <si>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</si>
  <si>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</si>
  <si>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</si>
  <si>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</si>
  <si>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</si>
  <si>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</si>
  <si>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</si>
  <si>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</si>
  <si>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</si>
  <si>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</si>
  <si>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</si>
  <si>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</si>
  <si>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</si>
  <si>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</si>
  <si>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</si>
  <si>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</si>
  <si>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</si>
  <si>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</si>
  <si>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</si>
  <si>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</si>
  <si>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</si>
  <si>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</si>
  <si>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</si>
  <si>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</si>
  <si>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</si>
  <si>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</si>
  <si>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</si>
  <si>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</si>
  <si>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</si>
  <si>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</si>
  <si>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</si>
  <si>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</si>
  <si>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</si>
  <si>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</si>
  <si>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</si>
  <si>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</si>
  <si>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</si>
  <si>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</si>
  <si>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</si>
  <si>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</si>
  <si>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</si>
  <si>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</si>
  <si>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</si>
  <si>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</si>
  <si>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</si>
  <si>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</si>
  <si>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</si>
  <si>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</si>
  <si>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</si>
  <si>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</si>
  <si>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</si>
  <si>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</si>
  <si>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</si>
  <si>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</si>
  <si>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</si>
  <si>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</si>
  <si>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</si>
  <si>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</si>
  <si>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</si>
  <si>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</si>
  <si>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</si>
  <si>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</si>
  <si>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</si>
  <si>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</si>
  <si>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</si>
  <si>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</si>
  <si>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</si>
  <si>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</si>
  <si>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</si>
  <si>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</si>
  <si>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</si>
  <si>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</si>
  <si>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</si>
  <si>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</si>
  <si>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</si>
  <si>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</si>
  <si>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</si>
  <si>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</si>
  <si>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</si>
  <si>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</si>
  <si>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</si>
  <si>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</si>
  <si>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</si>
  <si>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</si>
  <si>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</si>
  <si>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</si>
  <si>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</si>
  <si>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</si>
  <si>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</si>
  <si>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</si>
  <si>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</si>
  <si>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</si>
  <si>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</si>
  <si>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</si>
  <si>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</si>
  <si>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</si>
  <si>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</si>
  <si>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</si>
  <si>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</si>
  <si>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</si>
  <si>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</si>
  <si>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</si>
  <si>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</si>
  <si>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</si>
  <si>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</si>
  <si>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</si>
  <si>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</si>
  <si>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</si>
  <si>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</si>
  <si>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</si>
  <si>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</si>
  <si>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</si>
  <si>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</si>
  <si>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</si>
  <si>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</si>
  <si>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</si>
  <si>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</si>
  <si>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</si>
  <si>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</si>
  <si>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</si>
  <si>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</si>
  <si>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</si>
  <si>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</si>
  <si>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</si>
  <si>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</si>
  <si>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</si>
  <si>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</si>
  <si>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</si>
  <si>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</si>
  <si>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</si>
  <si>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</si>
  <si>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</si>
  <si>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</si>
  <si>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</si>
  <si>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</si>
  <si>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</si>
  <si>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</si>
  <si>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</si>
  <si>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</si>
  <si>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</si>
  <si>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</si>
  <si>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</si>
  <si>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</si>
  <si>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</si>
  <si>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</si>
  <si>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</si>
  <si>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</si>
  <si>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</si>
  <si>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</si>
  <si>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</si>
  <si>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</si>
  <si>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</si>
  <si>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</si>
  <si>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</si>
  <si>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</si>
  <si>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</si>
  <si>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</si>
  <si>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</si>
  <si>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</si>
  <si>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</si>
  <si>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</si>
  <si>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</si>
  <si>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</si>
  <si>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</si>
  <si>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</si>
  <si>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</si>
  <si>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</si>
  <si>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</si>
  <si>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</si>
  <si>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</si>
  <si>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</si>
  <si>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</si>
  <si>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</si>
  <si>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</si>
  <si>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</si>
  <si>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</si>
  <si>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</si>
  <si>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</si>
  <si>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</si>
  <si>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</si>
  <si>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</si>
  <si>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</si>
  <si>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</si>
  <si>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</si>
  <si>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</si>
  <si>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</si>
  <si>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</si>
  <si>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</si>
  <si>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</si>
  <si>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</si>
  <si>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</si>
  <si>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</si>
  <si>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</si>
  <si>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</si>
  <si>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</si>
  <si>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</si>
  <si>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</si>
  <si>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</si>
  <si>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</si>
  <si>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</si>
  <si>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</si>
  <si>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</si>
  <si>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</si>
  <si>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</si>
  <si>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</si>
  <si>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</si>
  <si>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</si>
  <si>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</si>
  <si>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</si>
  <si>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</si>
  <si>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</si>
  <si>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</si>
  <si>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</si>
  <si>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</si>
  <si>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</si>
  <si>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</si>
  <si>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</si>
  <si>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</si>
  <si>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</si>
  <si>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</si>
  <si>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</si>
  <si>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</si>
  <si>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</si>
  <si>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</si>
  <si>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</si>
  <si>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</si>
  <si>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</si>
  <si>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</si>
  <si>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</si>
  <si>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</si>
  <si>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</si>
  <si>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</si>
  <si>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</si>
  <si>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</si>
  <si>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</si>
  <si>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</si>
  <si>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</si>
  <si>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</si>
  <si>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</si>
  <si>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</si>
  <si>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</si>
  <si>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</si>
  <si>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</si>
  <si>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</si>
  <si>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</si>
  <si>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</si>
  <si>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</si>
  <si>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</si>
  <si>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</si>
  <si>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</si>
  <si>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</si>
  <si>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</si>
  <si>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</si>
  <si>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</si>
  <si>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</si>
  <si>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</si>
  <si>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</si>
  <si>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</si>
  <si>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</si>
  <si>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</si>
  <si>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</si>
  <si>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</si>
  <si>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</si>
  <si>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</si>
  <si>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</si>
  <si>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</si>
  <si>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</si>
  <si>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</si>
  <si>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</si>
  <si>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</si>
  <si>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</si>
  <si>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</si>
  <si>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</si>
  <si>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</si>
  <si>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</si>
  <si>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</si>
  <si>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</si>
  <si>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</si>
  <si>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</si>
  <si>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</si>
  <si>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</si>
  <si>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</si>
  <si>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</si>
  <si>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</si>
  <si>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</si>
  <si>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</si>
  <si>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</si>
  <si>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</si>
  <si>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</si>
  <si>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</si>
  <si>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</si>
  <si>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</si>
  <si>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</si>
  <si>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</si>
  <si>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</si>
  <si>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</si>
  <si>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</si>
  <si>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</si>
  <si>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</si>
  <si>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</si>
  <si>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</si>
  <si>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</si>
  <si>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</si>
  <si>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</si>
  <si>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</si>
  <si>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</si>
  <si>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</si>
  <si>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</si>
  <si>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</si>
  <si>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</si>
  <si>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</si>
  <si>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</si>
  <si>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</si>
  <si>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</si>
  <si>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</si>
  <si>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</si>
  <si>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</si>
  <si>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</si>
  <si>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</si>
  <si>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</si>
  <si>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</si>
  <si>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</si>
  <si>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</si>
  <si>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</si>
  <si>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</si>
  <si>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</si>
  <si>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</si>
  <si>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</si>
  <si>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</si>
  <si>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</si>
  <si>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</si>
  <si>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</si>
  <si>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</si>
  <si>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</si>
  <si>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</si>
  <si>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</si>
  <si>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</si>
  <si>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</si>
  <si>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</si>
  <si>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</si>
  <si>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</si>
  <si>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</si>
  <si>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</si>
  <si>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</si>
  <si>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</si>
  <si>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</si>
  <si>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</si>
  <si>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</si>
  <si>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</si>
  <si>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</si>
  <si>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</si>
  <si>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</si>
  <si>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</si>
  <si>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</si>
  <si>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</si>
  <si>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</si>
  <si>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</si>
  <si>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</si>
  <si>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</si>
  <si>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</si>
  <si>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</si>
  <si>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</si>
  <si>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</si>
  <si>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</si>
  <si>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</si>
  <si>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</si>
  <si>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</si>
  <si>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</si>
  <si>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</si>
  <si>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</si>
  <si>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</si>
  <si>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</si>
  <si>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</si>
  <si>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</si>
  <si>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</si>
  <si>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</si>
  <si>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</si>
  <si>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</si>
  <si>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</si>
  <si>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</si>
  <si>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</si>
  <si>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</si>
  <si>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</si>
  <si>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</si>
  <si>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</si>
  <si>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</si>
  <si>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</si>
  <si>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</si>
  <si>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</si>
  <si>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</si>
  <si>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</si>
  <si>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</si>
  <si>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</si>
  <si>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</si>
  <si>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</si>
  <si>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</si>
  <si>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</si>
  <si>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</si>
  <si>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</si>
  <si>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</si>
  <si>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</si>
  <si>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</si>
  <si>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</si>
  <si>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</si>
  <si>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</si>
  <si>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</si>
  <si>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</si>
  <si>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</si>
  <si>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</si>
  <si>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</si>
  <si>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</si>
  <si>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</si>
  <si>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</si>
  <si>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</si>
  <si>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</si>
  <si>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</si>
  <si>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</si>
  <si>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</si>
  <si>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</si>
  <si>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</si>
  <si>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</si>
  <si>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</si>
  <si>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</si>
  <si>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</si>
  <si>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</si>
  <si>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</si>
  <si>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</si>
  <si>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</si>
  <si>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</si>
  <si>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</si>
  <si>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</si>
  <si>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</si>
  <si>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</si>
  <si>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</si>
  <si>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</si>
  <si>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</si>
  <si>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</si>
  <si>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</si>
  <si>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</si>
  <si>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</si>
  <si>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</si>
  <si>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</si>
  <si>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</si>
  <si>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</si>
  <si>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</si>
  <si>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</si>
  <si>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</si>
  <si>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</si>
  <si>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</si>
  <si>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</si>
  <si>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</si>
  <si>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</si>
  <si>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</si>
  <si>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</si>
  <si>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</si>
  <si>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</si>
  <si>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</si>
  <si>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</si>
  <si>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</si>
  <si>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</si>
  <si>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</si>
  <si>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</si>
  <si>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</si>
  <si>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</si>
  <si>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</si>
  <si>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</si>
  <si>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</si>
  <si>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</si>
  <si>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</si>
  <si>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</si>
  <si>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</si>
  <si>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</si>
  <si>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</si>
  <si>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</si>
  <si>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</si>
  <si>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</si>
  <si>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</si>
  <si>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</si>
  <si>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</si>
  <si>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</si>
  <si>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</si>
  <si>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</si>
  <si>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</si>
  <si>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</si>
  <si>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</si>
  <si>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</si>
  <si>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</si>
  <si>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</si>
  <si>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</si>
  <si>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</si>
  <si>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</si>
  <si>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</si>
  <si>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</si>
  <si>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</si>
  <si>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</si>
  <si>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</si>
  <si>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</si>
  <si>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</si>
  <si>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</si>
  <si>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</si>
  <si>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</si>
  <si>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</si>
  <si>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</si>
  <si>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</si>
  <si>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</si>
  <si>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</si>
  <si>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</si>
  <si>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</si>
  <si>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</si>
  <si>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</si>
  <si>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</si>
  <si>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</si>
  <si>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</si>
  <si>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</si>
  <si>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</si>
  <si>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</si>
  <si>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</si>
  <si>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</si>
  <si>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</si>
  <si>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</si>
  <si>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</si>
  <si>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</si>
  <si>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</si>
  <si>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</si>
  <si>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</si>
  <si>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</si>
  <si>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</si>
  <si>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</si>
  <si>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</si>
  <si>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</si>
  <si>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</si>
  <si>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</si>
  <si>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</si>
  <si>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</si>
  <si>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</si>
  <si>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</si>
  <si>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</si>
  <si>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</si>
  <si>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</si>
  <si>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</si>
  <si>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</si>
  <si>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</si>
  <si>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</si>
  <si>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</si>
  <si>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</si>
  <si>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</si>
  <si>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</si>
  <si>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</si>
  <si>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</si>
  <si>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</si>
  <si>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</si>
  <si>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</si>
  <si>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</si>
  <si>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</si>
  <si>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</si>
  <si>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</si>
  <si>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</si>
  <si>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</si>
  <si>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</si>
  <si>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</si>
  <si>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</si>
  <si>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</si>
  <si>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</si>
  <si>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</si>
  <si>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</si>
  <si>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</si>
  <si>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</si>
  <si>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</si>
  <si>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</si>
  <si>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</si>
  <si>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</si>
  <si>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</si>
  <si>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</si>
  <si>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</si>
  <si>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</si>
  <si>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</si>
  <si>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</si>
  <si>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</si>
  <si>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</si>
  <si>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</si>
  <si>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</si>
  <si>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</si>
  <si>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</si>
  <si>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</si>
  <si>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</si>
  <si>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</si>
  <si>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</si>
  <si>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</si>
  <si>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</si>
  <si>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</si>
  <si>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</si>
  <si>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</si>
  <si>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</si>
  <si>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</si>
  <si>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</si>
  <si>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</si>
  <si>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</si>
  <si>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</si>
  <si>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</si>
  <si>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</si>
  <si>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</si>
  <si>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</si>
  <si>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</si>
  <si>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</si>
  <si>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</si>
  <si>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</si>
  <si>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</si>
  <si>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</si>
  <si>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</si>
  <si>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</si>
  <si>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</si>
  <si>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</si>
  <si>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</si>
  <si>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</si>
  <si>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</si>
  <si>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</si>
  <si>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</si>
  <si>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</si>
  <si>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</si>
  <si>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</si>
  <si>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</si>
  <si>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</si>
  <si>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</si>
  <si>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</si>
  <si>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</si>
  <si>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</si>
  <si>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</si>
  <si>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</si>
  <si>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</si>
  <si>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</si>
  <si>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</si>
  <si>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</si>
  <si>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</si>
  <si>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</si>
  <si>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</si>
  <si>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</si>
  <si>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</si>
  <si>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</si>
  <si>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</si>
  <si>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</si>
  <si>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</si>
  <si>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</si>
  <si>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</si>
  <si>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</si>
  <si>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</si>
  <si>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</si>
  <si>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</si>
  <si>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</si>
  <si>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</si>
  <si>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</si>
  <si>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</si>
  <si>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</si>
  <si>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</si>
  <si>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</si>
  <si>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</si>
  <si>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</si>
  <si>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</si>
  <si>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</si>
  <si>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</si>
  <si>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</si>
  <si>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</si>
  <si>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</si>
  <si>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</si>
  <si>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</si>
  <si>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</si>
  <si>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</si>
  <si>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</si>
  <si>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</si>
  <si>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</si>
  <si>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</si>
  <si>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</si>
  <si>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</si>
  <si>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</si>
  <si>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</si>
  <si>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</si>
  <si>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</si>
  <si>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</si>
  <si>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</si>
  <si>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</si>
  <si>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</si>
  <si>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</si>
  <si>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</si>
  <si>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</si>
  <si>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</si>
  <si>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</si>
  <si>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</si>
  <si>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</si>
  <si>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</si>
  <si>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</si>
  <si>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</si>
  <si>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</si>
  <si>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</si>
  <si>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</si>
  <si>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</si>
  <si>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</si>
  <si>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</si>
  <si>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</si>
  <si>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</si>
  <si>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</si>
  <si>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</si>
  <si>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</si>
  <si>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</si>
  <si>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</si>
  <si>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</si>
  <si>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</si>
  <si>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</si>
  <si>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</si>
  <si>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</si>
  <si>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</si>
  <si>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</si>
  <si>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</si>
  <si>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</si>
  <si>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</si>
  <si>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</si>
  <si>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</si>
  <si>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</si>
  <si>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</si>
  <si>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</si>
  <si>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</si>
  <si>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</si>
  <si>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</si>
  <si>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</si>
  <si>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</si>
  <si>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</si>
  <si>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</si>
  <si>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</si>
  <si>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</si>
  <si>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</si>
  <si>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</si>
  <si>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</si>
  <si>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</si>
  <si>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</si>
  <si>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</si>
  <si>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</si>
  <si>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</si>
  <si>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</si>
  <si>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</si>
  <si>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</si>
  <si>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</si>
  <si>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</si>
  <si>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</si>
  <si>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</si>
  <si>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</si>
  <si>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</si>
  <si>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</si>
  <si>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</si>
  <si>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</si>
  <si>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</si>
  <si>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</si>
  <si>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</si>
  <si>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</si>
  <si>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</si>
  <si>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</si>
  <si>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</si>
  <si>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</si>
  <si>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</si>
  <si>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</si>
  <si>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</si>
  <si>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</si>
  <si>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</si>
  <si>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</si>
  <si>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</si>
  <si>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</si>
  <si>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</si>
  <si>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</si>
  <si>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</si>
  <si>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</si>
  <si>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</si>
  <si>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</si>
  <si>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</si>
  <si>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</si>
  <si>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</si>
  <si>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</si>
  <si>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</si>
  <si>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</si>
  <si>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</si>
  <si>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</si>
  <si>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</si>
  <si>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</si>
  <si>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</si>
  <si>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</si>
  <si>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</si>
  <si>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</si>
  <si>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</si>
  <si>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</si>
  <si>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</si>
  <si>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</si>
  <si>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</si>
  <si>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</si>
  <si>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</si>
  <si>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</si>
  <si>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</si>
  <si>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</si>
  <si>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</si>
  <si>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</si>
  <si>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</si>
  <si>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</si>
  <si>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</si>
  <si>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</si>
  <si>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</si>
  <si>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</si>
  <si>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</si>
  <si>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</si>
  <si>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</si>
  <si>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</si>
  <si>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</si>
  <si>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</si>
  <si>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</si>
  <si>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</si>
  <si>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</si>
  <si>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</si>
  <si>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</si>
  <si>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</si>
  <si>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</si>
  <si>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</si>
  <si>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</si>
  <si>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</si>
  <si>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</si>
  <si>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</si>
  <si>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</si>
  <si>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</si>
  <si>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</si>
  <si>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</si>
  <si>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</si>
  <si>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</si>
  <si>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</si>
  <si>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</si>
  <si>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</si>
  <si>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</si>
  <si>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</si>
  <si>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</si>
  <si>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</si>
  <si>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</si>
  <si>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</si>
  <si>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</si>
  <si>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</si>
  <si>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</si>
  <si>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</si>
  <si>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</si>
  <si>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</si>
  <si>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</si>
  <si>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</si>
  <si>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</si>
  <si>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</si>
  <si>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</si>
  <si>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</si>
  <si>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</si>
  <si>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</si>
  <si>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</si>
  <si>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</si>
  <si>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</si>
  <si>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</si>
  <si>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</si>
  <si>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</si>
  <si>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</si>
  <si>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</si>
  <si>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</si>
  <si>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</si>
  <si>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</si>
  <si>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</si>
  <si>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</si>
  <si>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</si>
  <si>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</si>
  <si>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</si>
  <si>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</si>
  <si>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</si>
  <si>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</si>
  <si>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</si>
  <si>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</si>
  <si>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</si>
  <si>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</si>
  <si>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</si>
  <si>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</si>
  <si>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</si>
  <si>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</si>
  <si>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</si>
  <si>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</si>
  <si>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</si>
  <si>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</si>
  <si>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</si>
  <si>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</si>
  <si>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</si>
  <si>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</si>
  <si>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</si>
  <si>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</si>
  <si>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</si>
  <si>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</si>
  <si>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</si>
  <si>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</si>
  <si>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</si>
  <si>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</si>
  <si>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</si>
  <si>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</si>
  <si>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</si>
  <si>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</si>
  <si>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</si>
  <si>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</si>
  <si>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</si>
  <si>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</si>
  <si>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</si>
  <si>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</si>
  <si>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</si>
  <si>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</si>
  <si>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</si>
  <si>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</si>
  <si>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</si>
  <si>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</si>
  <si>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</si>
  <si>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</si>
  <si>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</si>
  <si>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</si>
  <si>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</si>
  <si>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</si>
  <si>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</si>
  <si>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</si>
  <si>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</si>
  <si>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</si>
  <si>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</si>
  <si>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</si>
  <si>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</si>
  <si>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</si>
  <si>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</si>
  <si>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</si>
  <si>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</si>
  <si>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</si>
  <si>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</si>
  <si>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</si>
  <si>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</si>
  <si>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</si>
  <si>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</si>
  <si>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</si>
  <si>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</si>
  <si>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</si>
  <si>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</si>
  <si>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</si>
  <si>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</si>
  <si>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</si>
  <si>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</si>
  <si>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</si>
  <si>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</si>
  <si>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</si>
  <si>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</si>
  <si>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</si>
  <si>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</si>
  <si>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</si>
  <si>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</si>
  <si>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</si>
  <si>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</si>
  <si>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</si>
  <si>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</si>
  <si>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</si>
  <si>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</si>
  <si>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</si>
  <si>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</si>
  <si>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</si>
  <si>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</si>
  <si>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</si>
  <si>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</si>
  <si>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</si>
  <si>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</si>
  <si>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</si>
  <si>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</si>
  <si>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</si>
  <si>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</si>
  <si>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</si>
  <si>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</si>
  <si>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</si>
  <si>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</si>
  <si>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</si>
  <si>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</si>
  <si>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</si>
  <si>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</si>
  <si>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</si>
  <si>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</si>
  <si>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</si>
  <si>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</si>
  <si>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</si>
  <si>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</si>
  <si>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</si>
  <si>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</si>
  <si>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</si>
  <si>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</si>
  <si>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</si>
  <si>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</si>
  <si>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</si>
  <si>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</si>
  <si>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</si>
  <si>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</si>
  <si>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</si>
  <si>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</si>
  <si>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</si>
  <si>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</si>
  <si>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</si>
  <si>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</si>
  <si>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</si>
  <si>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</si>
  <si>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</si>
  <si>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</si>
  <si>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</si>
  <si>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</si>
  <si>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</si>
  <si>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</si>
  <si>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</si>
  <si>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</si>
  <si>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</si>
  <si>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</si>
  <si>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</si>
  <si>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</si>
  <si>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</si>
  <si>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</si>
  <si>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</si>
  <si>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</si>
  <si>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</si>
  <si>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</si>
  <si>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</si>
  <si>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</si>
  <si>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</si>
  <si>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</si>
  <si>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</si>
  <si>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</si>
  <si>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</si>
  <si>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</si>
  <si>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</si>
  <si>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</si>
  <si>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</si>
  <si>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</si>
  <si>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</si>
  <si>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</si>
  <si>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</si>
  <si>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</si>
  <si>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</si>
  <si>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</si>
  <si>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</si>
  <si>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</si>
  <si>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</si>
  <si>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</si>
  <si>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</si>
  <si>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</si>
  <si>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</si>
  <si>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</si>
  <si>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</si>
  <si>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</si>
  <si>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</si>
  <si>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</si>
  <si>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</si>
  <si>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</si>
  <si>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</si>
  <si>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</si>
  <si>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</si>
  <si>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</si>
  <si>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</si>
  <si>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</si>
  <si>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</si>
  <si>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</si>
  <si>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</si>
  <si>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</si>
  <si>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</si>
  <si>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</si>
  <si>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</si>
  <si>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</si>
  <si>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</si>
  <si>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</si>
  <si>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</si>
  <si>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</si>
  <si>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</si>
  <si>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</si>
  <si>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</si>
  <si>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</si>
  <si>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</si>
  <si>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</si>
  <si>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</si>
  <si>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</si>
  <si>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</si>
  <si>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</si>
  <si>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</si>
  <si>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</si>
  <si>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</si>
  <si>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</si>
  <si>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</si>
  <si>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</si>
  <si>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</si>
  <si>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</si>
  <si>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</si>
  <si>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</si>
  <si>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</si>
  <si>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</si>
  <si>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</si>
  <si>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</si>
  <si>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</si>
  <si>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</si>
  <si>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</si>
  <si>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</si>
  <si>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</si>
  <si>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</si>
  <si>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</si>
  <si>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</si>
  <si>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</si>
  <si>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</si>
  <si>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</si>
  <si>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</si>
  <si>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</si>
  <si>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</si>
  <si>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</si>
  <si>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</si>
  <si>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</si>
  <si>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</si>
  <si>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</si>
  <si>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</si>
  <si>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</si>
  <si>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</si>
  <si>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</si>
  <si>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</si>
  <si>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</si>
  <si>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</si>
  <si>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</si>
  <si>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</si>
  <si>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</si>
  <si>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</si>
  <si>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</si>
  <si>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</si>
  <si>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</si>
  <si>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</si>
  <si>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</si>
  <si>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</si>
  <si>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</si>
  <si>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</si>
  <si>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</si>
  <si>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</si>
  <si>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</si>
  <si>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</si>
  <si>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</si>
  <si>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</si>
  <si>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</si>
  <si>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</si>
  <si>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</si>
  <si>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</si>
  <si>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</si>
  <si>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</si>
  <si>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</si>
  <si>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</si>
  <si>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</si>
  <si>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</si>
  <si>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</si>
  <si>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</si>
  <si>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</si>
  <si>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</si>
  <si>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</si>
  <si>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</si>
  <si>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</si>
  <si>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</si>
  <si>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</si>
  <si>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</si>
  <si>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</si>
  <si>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</si>
  <si>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</si>
  <si>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</si>
  <si>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</si>
  <si>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</si>
  <si>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</si>
  <si>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</si>
  <si>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</si>
  <si>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</si>
  <si>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</si>
  <si>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</si>
  <si>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</si>
  <si>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</si>
  <si>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</si>
  <si>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</si>
  <si>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</si>
  <si>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</si>
  <si>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</si>
  <si>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</si>
  <si>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</si>
  <si>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</si>
  <si>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</si>
  <si>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</si>
  <si>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</si>
  <si>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</si>
  <si>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</si>
  <si>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</si>
  <si>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</si>
  <si>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</si>
  <si>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</si>
  <si>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</si>
  <si>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</si>
  <si>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</si>
  <si>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</si>
  <si>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</si>
  <si>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</si>
  <si>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</si>
  <si>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</si>
  <si>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</si>
  <si>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</si>
  <si>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</si>
  <si>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</si>
  <si>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</si>
  <si>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</si>
  <si>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</si>
  <si>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</si>
  <si>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</si>
  <si>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</si>
  <si>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</si>
  <si>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</si>
  <si>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</si>
  <si>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</si>
  <si>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</si>
  <si>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</si>
  <si>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</si>
  <si>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</si>
  <si>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</si>
  <si>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</si>
  <si>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</si>
  <si>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</si>
  <si>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</si>
  <si>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</si>
  <si>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</si>
  <si>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</si>
  <si>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</si>
  <si>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</si>
  <si>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</si>
  <si>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</si>
  <si>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</si>
  <si>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</si>
  <si>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</si>
  <si>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</si>
  <si>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</si>
  <si>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</si>
  <si>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</si>
  <si>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</si>
  <si>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</si>
  <si>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</si>
  <si>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</si>
  <si>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</si>
  <si>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</si>
  <si>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</si>
  <si>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</si>
  <si>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</si>
  <si>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</si>
  <si>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</si>
  <si>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</si>
  <si>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</si>
  <si>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</si>
  <si>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</si>
  <si>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</si>
  <si>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</si>
  <si>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</si>
  <si>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</si>
  <si>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</si>
  <si>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</si>
  <si>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</si>
  <si>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</si>
  <si>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</si>
  <si>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</si>
  <si>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</si>
  <si>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</si>
  <si>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</si>
  <si>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</si>
  <si>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</si>
  <si>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</si>
  <si>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</si>
  <si>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</si>
  <si>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</si>
  <si>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</si>
  <si>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</si>
  <si>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</si>
  <si>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</si>
  <si>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</si>
  <si>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</si>
  <si>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</si>
  <si>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</si>
  <si>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</si>
  <si>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</si>
  <si>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</si>
  <si>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</si>
  <si>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</si>
  <si>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</si>
  <si>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</si>
  <si>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</si>
  <si>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</si>
  <si>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</si>
  <si>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</si>
  <si>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</si>
  <si>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</si>
  <si>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</si>
  <si>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</si>
  <si>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</si>
  <si>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</si>
  <si>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</si>
  <si>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</si>
  <si>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</si>
  <si>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</si>
  <si>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</si>
  <si>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</si>
  <si>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</si>
  <si>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</si>
  <si>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</si>
  <si>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</si>
  <si>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</si>
  <si>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</si>
  <si>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</si>
  <si>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</si>
  <si>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</si>
  <si>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</si>
  <si>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</si>
  <si>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</si>
  <si>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</si>
  <si>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</si>
  <si>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</si>
  <si>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</si>
  <si>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</si>
  <si>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</si>
  <si>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</si>
  <si>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</si>
  <si>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</si>
  <si>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</si>
  <si>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</si>
  <si>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</si>
  <si>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</si>
  <si>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</si>
  <si>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</si>
  <si>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</si>
  <si>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</si>
  <si>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</si>
  <si>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</si>
  <si>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</si>
  <si>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</si>
  <si>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</si>
  <si>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</si>
  <si>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</si>
  <si>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</si>
  <si>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</si>
  <si>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</si>
  <si>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</si>
  <si>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</si>
  <si>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</si>
  <si>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</si>
  <si>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</si>
  <si>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</si>
  <si>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</si>
  <si>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</si>
  <si>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</si>
  <si>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</si>
  <si>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</si>
  <si>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</si>
  <si>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</si>
  <si>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</si>
  <si>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</si>
  <si>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</si>
  <si>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</si>
  <si>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</si>
  <si>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</si>
  <si>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</si>
  <si>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</si>
  <si>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</si>
  <si>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</si>
  <si>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</si>
  <si>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</si>
  <si>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</si>
  <si>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</si>
  <si>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</si>
  <si>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</si>
  <si>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</si>
  <si>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</si>
  <si>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</si>
  <si>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</si>
  <si>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</si>
  <si>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</si>
  <si>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</si>
  <si>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</si>
  <si>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</si>
  <si>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</si>
  <si>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</si>
  <si>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</si>
  <si>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</si>
  <si>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</si>
  <si>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</si>
  <si>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</si>
  <si>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</si>
  <si>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</si>
  <si>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</si>
  <si>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</si>
  <si>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</si>
  <si>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</si>
  <si>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</si>
  <si>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</si>
  <si>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</si>
  <si>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</si>
  <si>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</si>
  <si>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</si>
  <si>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</si>
  <si>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</si>
  <si>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</si>
  <si>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</si>
  <si>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</si>
  <si>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</si>
  <si>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</si>
  <si>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</si>
  <si>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</si>
  <si>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</si>
  <si>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</si>
  <si>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</si>
  <si>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</si>
  <si>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</si>
  <si>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</si>
  <si>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</si>
  <si>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</si>
  <si>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</si>
  <si>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</si>
  <si>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</si>
  <si>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</si>
  <si>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</si>
  <si>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</si>
  <si>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</si>
  <si>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</si>
  <si>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</si>
  <si>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</si>
  <si>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</si>
  <si>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</si>
  <si>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</si>
  <si>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</si>
  <si>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</si>
  <si>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</si>
  <si>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</si>
  <si>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</si>
  <si>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</si>
  <si>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</si>
  <si>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</si>
  <si>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</si>
  <si>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</si>
  <si>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</si>
  <si>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</si>
  <si>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</si>
  <si>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</si>
  <si>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</si>
  <si>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</si>
  <si>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</si>
  <si>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</si>
  <si>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</si>
  <si>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</si>
  <si>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</si>
  <si>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</si>
  <si>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</si>
  <si>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</si>
  <si>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</si>
  <si>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</si>
  <si>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</si>
  <si>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</si>
  <si>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</si>
  <si>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</si>
  <si>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</si>
  <si>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</si>
  <si>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</si>
  <si>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</si>
  <si>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</si>
  <si>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</si>
  <si>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</si>
  <si>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</si>
  <si>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</si>
  <si>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</si>
  <si>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</si>
  <si>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</si>
  <si>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</si>
  <si>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</si>
  <si>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</si>
  <si>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</si>
  <si>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</si>
  <si>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</si>
  <si>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</si>
  <si>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</si>
  <si>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</si>
  <si>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</si>
  <si>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</si>
  <si>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</si>
  <si>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</si>
  <si>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</si>
  <si>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</si>
  <si>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</si>
  <si>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</si>
  <si>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</si>
  <si>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</si>
  <si>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</si>
  <si>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</si>
  <si>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</si>
  <si>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</si>
  <si>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</si>
  <si>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</si>
  <si>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</si>
  <si>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</si>
  <si>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</si>
  <si>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</si>
  <si>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</si>
  <si>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</si>
  <si>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</si>
  <si>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</si>
  <si>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</si>
  <si>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</si>
  <si>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</si>
  <si>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</si>
  <si>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</si>
  <si>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</si>
  <si>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</si>
  <si>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</si>
  <si>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</si>
  <si>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</si>
  <si>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</si>
  <si>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</si>
  <si>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</si>
  <si>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</si>
  <si>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</si>
  <si>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</si>
  <si>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</si>
  <si>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</si>
  <si>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</si>
  <si>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</si>
  <si>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</si>
  <si>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</si>
  <si>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</si>
  <si>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</si>
  <si>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</si>
  <si>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</si>
  <si>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</si>
  <si>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</si>
  <si>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</si>
  <si>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</si>
  <si>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</si>
  <si>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</si>
  <si>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</si>
  <si>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</si>
  <si>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</si>
  <si>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</si>
  <si>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</si>
  <si>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</si>
  <si>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</si>
  <si>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</si>
  <si>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</si>
  <si>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</si>
  <si>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</si>
  <si>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</si>
  <si>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</si>
  <si>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</si>
  <si>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</si>
  <si>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</si>
  <si>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</si>
  <si>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</si>
  <si>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</si>
  <si>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</si>
  <si>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</si>
  <si>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</si>
  <si>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</si>
  <si>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</si>
  <si>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</si>
  <si>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</si>
  <si>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</si>
  <si>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</si>
  <si>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</si>
  <si>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</si>
  <si>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</si>
  <si>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</si>
  <si>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</si>
  <si>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</si>
  <si>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</si>
  <si>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</si>
  <si>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</si>
  <si>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</si>
  <si>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</si>
  <si>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</si>
  <si>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</si>
  <si>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</si>
  <si>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</si>
  <si>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</si>
  <si>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</si>
  <si>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</si>
  <si>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</si>
  <si>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</si>
  <si>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</si>
  <si>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</si>
  <si>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</si>
  <si>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</si>
  <si>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</si>
  <si>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</si>
  <si>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</si>
  <si>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</si>
  <si>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</si>
  <si>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</si>
  <si>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</si>
  <si>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</si>
  <si>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</si>
  <si>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</si>
  <si>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</si>
  <si>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</si>
  <si>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</si>
  <si>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</si>
  <si>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</si>
  <si>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</si>
  <si>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</si>
  <si>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</si>
  <si>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</si>
  <si>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</si>
  <si>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</si>
  <si>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</si>
  <si>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</si>
  <si>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</si>
  <si>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</si>
  <si>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</si>
  <si>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</si>
  <si>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</si>
  <si>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</si>
  <si>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</si>
  <si>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</si>
  <si>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</si>
  <si>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</si>
  <si>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</si>
  <si>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</si>
  <si>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</si>
  <si>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</si>
  <si>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</si>
  <si>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</si>
  <si>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</si>
  <si>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</si>
  <si>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</si>
  <si>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</si>
  <si>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</si>
  <si>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</si>
  <si>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</si>
  <si>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</si>
  <si>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</si>
  <si>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</si>
  <si>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</si>
  <si>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</si>
  <si>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</si>
  <si>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</si>
  <si>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</si>
  <si>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</si>
  <si>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</si>
  <si>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</si>
  <si>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</si>
  <si>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</si>
  <si>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</si>
  <si>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</si>
  <si>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</si>
  <si>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</si>
  <si>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</si>
  <si>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</si>
  <si>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</si>
  <si>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</si>
  <si>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</si>
  <si>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</si>
  <si>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</si>
  <si>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</si>
  <si>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</si>
  <si>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</si>
  <si>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</si>
  <si>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</si>
  <si>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</si>
  <si>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</si>
  <si>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</si>
  <si>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</si>
  <si>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</si>
  <si>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</si>
  <si>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</si>
  <si>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</si>
  <si>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</si>
  <si>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</si>
  <si>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</si>
  <si>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</si>
  <si>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</si>
  <si>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</si>
  <si>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</si>
  <si>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</si>
  <si>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</si>
  <si>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</si>
  <si>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</si>
  <si>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</si>
  <si>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</si>
  <si>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</si>
  <si>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</si>
  <si>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</si>
  <si>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</si>
  <si>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</si>
  <si>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</si>
  <si>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</si>
  <si>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</si>
  <si>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</si>
  <si>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</si>
  <si>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</si>
  <si>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</si>
  <si>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</si>
  <si>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</si>
  <si>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</si>
  <si>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</si>
  <si>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</si>
  <si>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</si>
  <si>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</si>
  <si>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</si>
  <si>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</si>
  <si>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</si>
  <si>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</si>
  <si>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</si>
  <si>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</si>
  <si>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</si>
  <si>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</si>
  <si>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</si>
  <si>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</si>
  <si>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</si>
  <si>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</si>
  <si>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</si>
  <si>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</si>
  <si>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</si>
  <si>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</si>
  <si>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</si>
  <si>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</si>
  <si>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</si>
  <si>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</si>
  <si>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</si>
  <si>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</si>
  <si>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</si>
  <si>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</si>
  <si>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</si>
  <si>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</si>
  <si>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</si>
  <si>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</si>
  <si>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</si>
  <si>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</si>
  <si>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</si>
  <si>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</si>
  <si>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</si>
  <si>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</si>
  <si>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</si>
  <si>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</si>
  <si>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</si>
  <si>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</si>
  <si>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</si>
  <si>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</si>
  <si>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</si>
  <si>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</si>
  <si>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</si>
  <si>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</si>
  <si>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</si>
  <si>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</si>
  <si>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</si>
  <si>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</si>
  <si>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</si>
  <si>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</si>
  <si>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</si>
  <si>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</si>
  <si>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</si>
  <si>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</si>
  <si>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</si>
  <si>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</si>
  <si>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</si>
  <si>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</si>
  <si>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</si>
  <si>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</si>
  <si>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</si>
  <si>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</si>
  <si>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</si>
  <si>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</si>
  <si>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</si>
  <si>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</si>
  <si>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</si>
  <si>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</si>
  <si>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</si>
  <si>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</si>
  <si>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</si>
  <si>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</si>
  <si>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</si>
  <si>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</si>
  <si>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</si>
  <si>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</si>
  <si>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</si>
  <si>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</si>
  <si>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</si>
  <si>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</si>
  <si>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</si>
  <si>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</si>
  <si>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</si>
  <si>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</si>
  <si>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</si>
  <si>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</si>
  <si>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</si>
  <si>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</si>
  <si>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</si>
  <si>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</si>
  <si>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</si>
  <si>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</si>
  <si>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</si>
  <si>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</si>
  <si>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</si>
  <si>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</si>
  <si>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</si>
  <si>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</si>
  <si>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</si>
  <si>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</si>
  <si>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</si>
  <si>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</si>
  <si>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</si>
  <si>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</si>
  <si>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</si>
  <si>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</si>
  <si>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</si>
  <si>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</si>
  <si>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</si>
  <si>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</si>
  <si>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</si>
  <si>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</si>
  <si>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</si>
  <si>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</si>
  <si>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</si>
  <si>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</si>
  <si>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</si>
  <si>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</si>
  <si>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</si>
  <si>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</si>
  <si>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</si>
  <si>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</si>
  <si>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</si>
  <si>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</si>
  <si>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</si>
  <si>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</si>
  <si>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</si>
  <si>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</si>
  <si>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</si>
  <si>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</si>
  <si>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</si>
  <si>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</si>
  <si>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</si>
  <si>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</si>
  <si>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</si>
  <si>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</si>
  <si>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</si>
  <si>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</si>
  <si>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</si>
  <si>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</si>
  <si>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</si>
  <si>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</si>
  <si>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</si>
  <si>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</si>
  <si>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</si>
  <si>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</si>
  <si>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</si>
  <si>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</si>
  <si>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</si>
  <si>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</si>
  <si>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</si>
  <si>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</si>
  <si>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</si>
  <si>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</si>
  <si>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</si>
  <si>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</si>
  <si>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</si>
  <si>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</si>
  <si>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</si>
  <si>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</si>
  <si>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</si>
  <si>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</si>
  <si>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</si>
  <si>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</si>
  <si>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</si>
  <si>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</si>
  <si>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</si>
  <si>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</si>
  <si>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</si>
  <si>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</si>
  <si>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</si>
  <si>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</si>
  <si>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</si>
  <si>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</si>
  <si>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</si>
  <si>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</si>
  <si>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</si>
  <si>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</si>
  <si>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</si>
  <si>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</si>
  <si>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</si>
  <si>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</si>
  <si>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</si>
  <si>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</si>
  <si>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</si>
  <si>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</si>
  <si>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</si>
  <si>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</si>
  <si>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</si>
  <si>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</si>
  <si>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</si>
  <si>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</si>
  <si>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</si>
  <si>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</si>
  <si>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</si>
  <si>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</si>
  <si>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</si>
  <si>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</si>
  <si>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</si>
  <si>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</si>
  <si>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</si>
  <si>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</si>
  <si>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</si>
  <si>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</si>
  <si>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</si>
  <si>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</si>
  <si>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</si>
  <si>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</si>
  <si>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</si>
  <si>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</si>
  <si>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</si>
  <si>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</si>
  <si>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</si>
  <si>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</si>
  <si>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</si>
  <si>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</si>
  <si>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</si>
  <si>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</si>
  <si>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</si>
  <si>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</si>
  <si>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</si>
  <si>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</si>
  <si>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</si>
  <si>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</si>
  <si>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</si>
  <si>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</si>
  <si>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</si>
  <si>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</si>
  <si>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</si>
  <si>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</si>
  <si>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</si>
  <si>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</si>
  <si>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</si>
  <si>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</si>
  <si>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</si>
  <si>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</si>
  <si>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</si>
  <si>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</si>
  <si>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</si>
  <si>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</si>
  <si>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</si>
  <si>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</si>
  <si>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</si>
  <si>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</si>
  <si>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</si>
  <si>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</si>
  <si>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</si>
  <si>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</si>
  <si>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</si>
  <si>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</si>
  <si>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</si>
  <si>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</si>
  <si>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</si>
  <si>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</si>
  <si>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</si>
  <si>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</si>
  <si>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</si>
  <si>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</si>
  <si>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</si>
  <si>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</si>
  <si>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</si>
  <si>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</si>
  <si>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</si>
  <si>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</si>
  <si>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</si>
  <si>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</si>
  <si>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</si>
  <si>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</si>
  <si>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</si>
  <si>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</si>
  <si>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</si>
  <si>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</si>
  <si>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</si>
  <si>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</si>
  <si>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</si>
  <si>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</si>
  <si>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</si>
  <si>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</si>
  <si>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</si>
  <si>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</si>
  <si>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</si>
  <si>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</si>
  <si>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</si>
  <si>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</si>
  <si>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</si>
  <si>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</si>
  <si>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</si>
  <si>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</si>
  <si>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</si>
  <si>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</si>
  <si>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</si>
  <si>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</si>
  <si>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</si>
  <si>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</si>
  <si>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</si>
  <si>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</si>
  <si>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</si>
  <si>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</si>
  <si>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</si>
  <si>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</si>
  <si>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</si>
  <si>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</si>
  <si>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</si>
  <si>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</si>
  <si>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</si>
  <si>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</si>
  <si>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</si>
  <si>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</si>
  <si>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</si>
  <si>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</si>
  <si>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</si>
  <si>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</si>
  <si>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</si>
  <si>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</si>
  <si>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</si>
  <si>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</si>
  <si>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</si>
  <si>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</si>
  <si>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</si>
  <si>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</si>
  <si>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</si>
  <si>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</si>
  <si>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</si>
  <si>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</si>
  <si>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</si>
  <si>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</si>
  <si>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</si>
  <si>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</si>
  <si>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</si>
  <si>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</si>
  <si>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</si>
  <si>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</si>
  <si>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</si>
  <si>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</si>
  <si>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</si>
  <si>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</si>
  <si>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</si>
  <si>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</si>
  <si>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</si>
  <si>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</si>
  <si>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</si>
  <si>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</si>
  <si>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</si>
  <si>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</si>
  <si>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</si>
  <si>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</si>
  <si>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</si>
  <si>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</si>
  <si>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</si>
  <si>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</si>
  <si>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</si>
  <si>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</si>
  <si>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</si>
  <si>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</si>
  <si>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</si>
  <si>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</si>
  <si>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</si>
  <si>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</si>
  <si>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</si>
  <si>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</si>
  <si>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</si>
  <si>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</si>
  <si>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</si>
  <si>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</si>
  <si>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</si>
  <si>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</si>
  <si>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</si>
  <si>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</si>
  <si>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</si>
  <si>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</si>
  <si>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</si>
  <si>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</si>
  <si>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</si>
  <si>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</si>
  <si>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</si>
  <si>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</si>
  <si>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</si>
  <si>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</si>
  <si>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</si>
  <si>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</si>
  <si>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</si>
  <si>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</si>
  <si>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</si>
  <si>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</si>
  <si>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</si>
  <si>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</si>
  <si>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</si>
  <si>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</si>
  <si>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</si>
  <si>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</si>
  <si>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</si>
  <si>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</si>
  <si>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</si>
  <si>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</si>
  <si>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</si>
  <si>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</si>
  <si>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</si>
  <si>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</si>
  <si>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</si>
  <si>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</si>
  <si>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</si>
  <si>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</si>
  <si>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</si>
  <si>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</si>
  <si>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</si>
  <si>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</si>
  <si>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</si>
  <si>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</si>
  <si>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</si>
  <si>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</si>
  <si>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</si>
  <si>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</si>
  <si>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</si>
  <si>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</si>
  <si>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</si>
  <si>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</si>
  <si>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</si>
  <si>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</si>
  <si>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</si>
  <si>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</si>
  <si>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</si>
  <si>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</si>
  <si>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</si>
  <si>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</si>
  <si>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</si>
  <si>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</si>
  <si>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</si>
  <si>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</si>
  <si>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</si>
  <si>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</si>
  <si>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</si>
  <si>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</si>
  <si>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</si>
  <si>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</si>
  <si>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</si>
  <si>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</si>
  <si>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</si>
  <si>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</si>
  <si>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</si>
  <si>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</si>
  <si>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</si>
  <si>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</si>
  <si>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</si>
  <si>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</si>
  <si>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</si>
  <si>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</si>
  <si>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</si>
  <si>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</si>
  <si>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</si>
  <si>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</si>
  <si>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</si>
  <si>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</si>
  <si>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</si>
  <si>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</si>
  <si>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</si>
  <si>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</si>
  <si>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</si>
  <si>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</si>
  <si>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</si>
  <si>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</si>
  <si>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</si>
  <si>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</si>
  <si>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</si>
  <si>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</si>
  <si>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</si>
  <si>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</si>
  <si>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</si>
  <si>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</si>
  <si>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</si>
  <si>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</si>
  <si>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</si>
  <si>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</si>
  <si>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</si>
  <si>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</si>
  <si>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</si>
  <si>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</si>
  <si>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</si>
  <si>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</si>
  <si>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</si>
  <si>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</si>
  <si>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</si>
  <si>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</si>
  <si>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</si>
  <si>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</si>
  <si>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</si>
  <si>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</si>
  <si>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</si>
  <si>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</si>
  <si>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</si>
  <si>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</si>
  <si>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</si>
  <si>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</si>
  <si>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</si>
  <si>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</si>
  <si>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</si>
  <si>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</si>
  <si>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</si>
  <si>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</si>
  <si>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</si>
  <si>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</si>
  <si>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</si>
  <si>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</si>
  <si>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</si>
  <si>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</si>
  <si>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</si>
  <si>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</si>
  <si>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</si>
  <si>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</si>
  <si>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</si>
  <si>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</si>
  <si>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</si>
  <si>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</si>
  <si>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</si>
  <si>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</si>
  <si>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</si>
  <si>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</si>
  <si>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</si>
  <si>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</si>
  <si>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</si>
  <si>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</si>
  <si>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</si>
  <si>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</si>
  <si>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</si>
  <si>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</si>
  <si>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</si>
  <si>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</si>
  <si>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</si>
  <si>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</si>
  <si>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</si>
  <si>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</si>
  <si>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</si>
  <si>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</si>
  <si>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</si>
  <si>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</si>
  <si>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</si>
  <si>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</si>
  <si>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</si>
  <si>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</si>
  <si>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</si>
  <si>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</si>
  <si>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</si>
  <si>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</si>
  <si>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</si>
  <si>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</si>
  <si>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</si>
  <si>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</si>
  <si>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</si>
  <si>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</si>
  <si>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</si>
  <si>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</si>
  <si>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</si>
  <si>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</si>
  <si>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</si>
  <si>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</si>
  <si>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</si>
  <si>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</si>
  <si>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</si>
  <si>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</si>
  <si>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</si>
  <si>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</si>
  <si>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</si>
  <si>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</si>
  <si>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</si>
  <si>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</si>
  <si>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</si>
  <si>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</si>
  <si>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</si>
  <si>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</si>
  <si>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</si>
  <si>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</si>
  <si>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</si>
  <si>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</si>
  <si>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</si>
  <si>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</si>
  <si>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</si>
  <si>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</si>
  <si>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</si>
  <si>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</si>
  <si>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</si>
  <si>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</si>
  <si>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</si>
  <si>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</si>
  <si>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</si>
  <si>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</si>
  <si>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</si>
  <si>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</si>
  <si>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</si>
  <si>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</si>
  <si>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</si>
  <si>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</si>
  <si>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</si>
  <si>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</si>
  <si>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</si>
  <si>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</si>
  <si>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</si>
  <si>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</si>
  <si>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</si>
  <si>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</si>
  <si>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</si>
  <si>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</si>
  <si>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</si>
  <si>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</si>
  <si>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</si>
  <si>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</si>
  <si>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</si>
  <si>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</si>
  <si>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</si>
  <si>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</si>
  <si>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</si>
  <si>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</si>
  <si>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</si>
  <si>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</si>
  <si>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</si>
  <si>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</si>
  <si>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</si>
  <si>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</si>
  <si>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</si>
  <si>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</si>
  <si>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</si>
  <si>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</si>
  <si>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</si>
  <si>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</si>
  <si>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</si>
  <si>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</si>
  <si>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</si>
  <si>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</si>
  <si>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</si>
  <si>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</si>
  <si>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</si>
  <si>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</si>
  <si>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</si>
  <si>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</si>
  <si>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</si>
  <si>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</si>
  <si>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</si>
  <si>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</si>
  <si>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</si>
  <si>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</si>
  <si>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</si>
  <si>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</si>
  <si>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</si>
  <si>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</si>
  <si>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</si>
  <si>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</si>
  <si>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</si>
  <si>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</si>
  <si>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</si>
  <si>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</si>
  <si>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</si>
  <si>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</si>
  <si>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</si>
  <si>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</si>
  <si>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</si>
  <si>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</si>
  <si>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</si>
  <si>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</si>
  <si>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</si>
  <si>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</si>
  <si>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</si>
  <si>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</si>
  <si>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</si>
  <si>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</si>
  <si>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</si>
  <si>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</si>
  <si>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</si>
  <si>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</si>
  <si>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</si>
  <si>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</si>
  <si>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</si>
  <si>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</si>
  <si>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</si>
  <si>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</si>
  <si>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</si>
  <si>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</si>
  <si>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</si>
  <si>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</si>
  <si>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</si>
  <si>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</si>
  <si>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</si>
  <si>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</si>
  <si>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</si>
  <si>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</si>
  <si>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</si>
  <si>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</si>
  <si>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</si>
  <si>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</si>
  <si>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</si>
  <si>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</si>
  <si>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</si>
  <si>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</si>
  <si>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</si>
  <si>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</si>
  <si>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</si>
  <si>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</si>
  <si>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</si>
  <si>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</si>
  <si>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</si>
  <si>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</si>
  <si>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</si>
  <si>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</si>
  <si>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</si>
  <si>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</si>
  <si>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</si>
  <si>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</si>
  <si>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</si>
  <si>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</si>
  <si>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</si>
  <si>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</si>
  <si>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</si>
  <si>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</si>
  <si>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</si>
  <si>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</si>
  <si>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</si>
  <si>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</si>
  <si>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</si>
  <si>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</si>
  <si>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</si>
  <si>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</si>
  <si>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</si>
  <si>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</si>
  <si>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</si>
  <si>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</si>
  <si>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</si>
  <si>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</si>
  <si>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</si>
  <si>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</si>
  <si>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</si>
  <si>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</si>
  <si>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</si>
  <si>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</si>
  <si>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</si>
  <si>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</si>
  <si>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</si>
  <si>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</si>
  <si>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</si>
  <si>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</si>
  <si>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</si>
  <si>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</si>
  <si>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</si>
  <si>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</si>
  <si>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</si>
  <si>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</si>
  <si>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</si>
  <si>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</si>
  <si>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</si>
  <si>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</si>
  <si>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</si>
  <si>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</si>
  <si>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</si>
  <si>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</si>
  <si>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</si>
  <si>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</si>
  <si>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</si>
  <si>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</si>
  <si>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</si>
  <si>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</si>
  <si>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</si>
  <si>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</si>
  <si>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</si>
  <si>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</si>
  <si>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</si>
  <si>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</si>
  <si>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</si>
  <si>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</si>
  <si>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</si>
  <si>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</si>
  <si>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</si>
  <si>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</si>
  <si>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</si>
  <si>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</si>
  <si>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</si>
  <si>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</si>
  <si>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</si>
  <si>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</si>
  <si>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</si>
  <si>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</si>
  <si>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</si>
  <si>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</si>
  <si>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</si>
  <si>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</si>
  <si>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</si>
  <si>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</si>
  <si>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</si>
  <si>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</si>
  <si>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</si>
  <si>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</si>
  <si>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</si>
  <si>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</si>
  <si>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</si>
  <si>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</si>
  <si>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</si>
  <si>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</si>
  <si>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</si>
  <si>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</si>
  <si>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</si>
  <si>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</si>
  <si>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</si>
  <si>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</si>
  <si>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</si>
  <si>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</si>
  <si>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</si>
  <si>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</si>
  <si>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</si>
  <si>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</si>
  <si>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</si>
  <si>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</si>
  <si>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</si>
  <si>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</si>
  <si>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</si>
  <si>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</si>
  <si>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</si>
  <si>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</si>
  <si>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</si>
  <si>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</si>
  <si>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</si>
  <si>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</si>
  <si>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</si>
  <si>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</si>
  <si>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</si>
  <si>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</si>
  <si>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</si>
  <si>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</si>
  <si>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</si>
  <si>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</si>
  <si>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</si>
  <si>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</si>
  <si>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</si>
  <si>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</si>
  <si>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</si>
  <si>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</si>
  <si>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</si>
  <si>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</si>
  <si>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</si>
  <si>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</si>
  <si>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</si>
  <si>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</si>
  <si>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</si>
  <si>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</si>
  <si>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</si>
  <si>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</si>
  <si>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</si>
  <si>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</si>
  <si>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</si>
  <si>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</si>
  <si>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</si>
  <si>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</si>
  <si>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</si>
  <si>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</si>
  <si>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</si>
  <si>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</si>
  <si>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</si>
  <si>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</si>
  <si>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</si>
  <si>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</si>
  <si>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</si>
  <si>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</si>
  <si>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</si>
  <si>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</si>
  <si>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</si>
  <si>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</si>
  <si>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</si>
  <si>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</si>
  <si>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</si>
  <si>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</si>
  <si>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</si>
  <si>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</si>
  <si>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</si>
  <si>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</si>
  <si>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</si>
  <si>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</si>
  <si>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</si>
  <si>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</si>
  <si>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</si>
  <si>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</si>
  <si>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</si>
  <si>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</si>
  <si>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</si>
  <si>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</si>
  <si>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</si>
  <si>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</si>
  <si>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</si>
  <si>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</si>
  <si>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</si>
  <si>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</si>
  <si>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</si>
  <si>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</si>
  <si>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</si>
  <si>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</si>
  <si>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</si>
  <si>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</si>
  <si>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</si>
  <si>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</si>
  <si>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</si>
  <si>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</si>
  <si>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</si>
  <si>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</si>
  <si>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</si>
  <si>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</si>
  <si>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</si>
  <si>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</si>
  <si>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</si>
  <si>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</si>
  <si>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</si>
  <si>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</si>
  <si>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</si>
  <si>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</si>
  <si>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</si>
  <si>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</si>
  <si>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</si>
  <si>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</si>
  <si>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</si>
  <si>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</si>
  <si>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</si>
  <si>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</si>
  <si>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</si>
  <si>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</si>
  <si>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</si>
  <si>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</si>
  <si>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</si>
  <si>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</si>
  <si>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</si>
  <si>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</si>
  <si>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</si>
  <si>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</si>
  <si>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</si>
  <si>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</si>
  <si>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</si>
  <si>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</si>
  <si>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</si>
  <si>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</si>
  <si>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</si>
  <si>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</si>
  <si>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</si>
  <si>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</si>
  <si>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</si>
  <si>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</si>
  <si>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</si>
  <si>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</si>
  <si>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</si>
  <si>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</si>
  <si>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</si>
  <si>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</si>
  <si>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</si>
  <si>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</si>
  <si>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</si>
  <si>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</si>
  <si>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</si>
  <si>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</si>
  <si>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</si>
  <si>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</si>
  <si>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</si>
  <si>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</si>
  <si>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</si>
  <si>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</si>
  <si>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</si>
  <si>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</si>
  <si>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</si>
  <si>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</si>
  <si>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</si>
  <si>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</si>
  <si>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</si>
  <si>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</si>
  <si>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</si>
  <si>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</si>
  <si>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</si>
  <si>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</si>
  <si>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</si>
  <si>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</si>
  <si>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</si>
  <si>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</si>
  <si>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</si>
  <si>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</si>
  <si>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</si>
  <si>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</si>
  <si>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</si>
  <si>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</si>
  <si>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</si>
  <si>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</si>
  <si>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</si>
  <si>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</si>
  <si>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</si>
  <si>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</si>
  <si>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</si>
  <si>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</si>
  <si>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</si>
  <si>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</si>
  <si>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</si>
  <si>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</si>
  <si>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</si>
  <si>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</si>
  <si>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</si>
  <si>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</si>
  <si>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</si>
  <si>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</si>
  <si>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</si>
  <si>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</si>
  <si>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</si>
  <si>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</si>
  <si>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</si>
  <si>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</si>
  <si>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</si>
  <si>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</si>
  <si>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</si>
  <si>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</si>
  <si>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</si>
  <si>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</si>
  <si>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</si>
  <si>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</si>
  <si>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</si>
  <si>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</si>
  <si>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</si>
  <si>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</si>
  <si>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</si>
  <si>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</si>
  <si>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</si>
  <si>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</si>
  <si>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</si>
  <si>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</si>
  <si>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</si>
  <si>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</si>
  <si>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</si>
  <si>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</si>
  <si>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</si>
  <si>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</si>
  <si>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</si>
  <si>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</si>
  <si>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</si>
  <si>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</si>
  <si>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</si>
  <si>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</si>
  <si>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</si>
  <si>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</si>
  <si>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</si>
  <si>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</si>
  <si>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</si>
  <si>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</si>
  <si>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</si>
  <si>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</si>
  <si>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</si>
  <si>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</si>
  <si>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</si>
  <si>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</si>
  <si>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</si>
  <si>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</si>
  <si>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</si>
  <si>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</si>
  <si>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</si>
  <si>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</si>
  <si>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</si>
  <si>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</si>
  <si>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</si>
  <si>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</si>
  <si>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</si>
  <si>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</si>
  <si>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</si>
  <si>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</si>
  <si>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</si>
  <si>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</si>
  <si>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</si>
  <si>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</si>
  <si>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</si>
  <si>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</si>
  <si>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</si>
  <si>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</si>
  <si>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</si>
  <si>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</si>
  <si>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</si>
  <si>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</si>
  <si>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</si>
  <si>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</si>
  <si>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</si>
  <si>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</si>
  <si>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</si>
  <si>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</si>
  <si>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</si>
  <si>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</si>
  <si>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</si>
  <si>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</si>
  <si>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</si>
  <si>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</si>
  <si>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</si>
  <si>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</si>
  <si>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</si>
  <si>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</si>
  <si>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</si>
  <si>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</si>
  <si>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</si>
  <si>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</si>
  <si>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</si>
  <si>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</si>
  <si>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</si>
  <si>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</si>
  <si>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</si>
  <si>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</si>
  <si>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</si>
  <si>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</si>
  <si>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</si>
  <si>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</si>
  <si>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</si>
  <si>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</si>
  <si>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</si>
  <si>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</si>
  <si>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</si>
  <si>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</si>
  <si>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</si>
  <si>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</si>
  <si>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</si>
  <si>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</si>
  <si>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</si>
  <si>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</si>
  <si>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</si>
  <si>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</si>
  <si>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</si>
  <si>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</si>
  <si>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</si>
  <si>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</si>
  <si>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</si>
  <si>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</si>
  <si>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</si>
  <si>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</si>
  <si>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</si>
  <si>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</si>
  <si>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</si>
  <si>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</si>
  <si>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</si>
  <si>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</si>
  <si>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</si>
  <si>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</si>
  <si>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</si>
  <si>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</si>
  <si>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</si>
  <si>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</si>
  <si>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</si>
  <si>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</si>
  <si>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</si>
  <si>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</si>
  <si>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</si>
  <si>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</si>
  <si>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</si>
  <si>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</si>
  <si>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</si>
  <si>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</si>
  <si>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</si>
  <si>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</si>
  <si>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</si>
  <si>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</si>
  <si>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</si>
  <si>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</si>
  <si>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</si>
  <si>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</si>
  <si>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</si>
  <si>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</si>
  <si>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</si>
  <si>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</si>
  <si>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</si>
  <si>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</si>
  <si>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</si>
  <si>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</si>
  <si>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</si>
  <si>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</si>
  <si>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</si>
  <si>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</si>
  <si>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</si>
  <si>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</si>
  <si>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</si>
  <si>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</si>
  <si>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</si>
  <si>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</si>
  <si>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</si>
  <si>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</si>
  <si>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</si>
  <si>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</si>
  <si>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</si>
  <si>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</si>
  <si>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</si>
  <si>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</si>
  <si>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</si>
  <si>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</si>
  <si>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</si>
  <si>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</si>
  <si>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</si>
  <si>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</si>
  <si>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</si>
  <si>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</si>
  <si>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</si>
  <si>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</si>
  <si>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</si>
  <si>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</si>
  <si>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</si>
  <si>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</si>
  <si>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</si>
  <si>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</si>
  <si>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</si>
  <si>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</si>
  <si>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</si>
  <si>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</si>
  <si>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</si>
  <si>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</si>
  <si>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</si>
  <si>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</si>
  <si>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</si>
  <si>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</si>
  <si>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</si>
  <si>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</si>
  <si>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</si>
  <si>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</si>
  <si>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</si>
  <si>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</si>
  <si>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</si>
  <si>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</si>
  <si>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</si>
  <si>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</si>
  <si>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</si>
  <si>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</si>
  <si>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</si>
  <si>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</si>
  <si>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</si>
  <si>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</si>
  <si>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</si>
  <si>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</si>
  <si>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</si>
  <si>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</si>
  <si>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</si>
  <si>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</si>
  <si>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</si>
  <si>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</si>
  <si>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</si>
  <si>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</si>
  <si>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</si>
  <si>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</si>
  <si>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</si>
  <si>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</si>
  <si>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</si>
  <si>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</si>
  <si>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</si>
  <si>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</si>
  <si>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</si>
  <si>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</si>
  <si>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</si>
  <si>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</si>
  <si>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</si>
  <si>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</si>
  <si>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</si>
  <si>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</si>
  <si>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</si>
  <si>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</si>
  <si>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</si>
  <si>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</si>
  <si>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</si>
  <si>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</si>
  <si>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</si>
  <si>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</si>
  <si>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</si>
  <si>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</si>
  <si>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</si>
  <si>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</si>
  <si>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</si>
  <si>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</si>
  <si>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</si>
  <si>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</si>
  <si>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</si>
  <si>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</si>
  <si>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</si>
  <si>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</si>
  <si>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</si>
  <si>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</si>
  <si>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</si>
  <si>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</si>
  <si>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</si>
  <si>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</si>
  <si>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</si>
  <si>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</si>
  <si>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</si>
  <si>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</si>
  <si>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</si>
  <si>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</si>
  <si>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</si>
  <si>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</si>
  <si>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</si>
  <si>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</si>
  <si>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</si>
  <si>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</si>
  <si>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</si>
  <si>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</si>
  <si>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</si>
  <si>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</si>
  <si>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</si>
  <si>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</si>
  <si>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</si>
  <si>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</si>
  <si>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</si>
  <si>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</si>
  <si>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</si>
  <si>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</si>
  <si>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</si>
  <si>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</si>
  <si>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</si>
  <si>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</si>
  <si>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</si>
  <si>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</si>
  <si>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</si>
  <si>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</si>
  <si>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</si>
  <si>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</si>
  <si>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</si>
  <si>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</si>
  <si>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</si>
  <si>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</si>
  <si>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</si>
  <si>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</si>
  <si>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</si>
  <si>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</si>
  <si>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</si>
  <si>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</si>
  <si>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</si>
  <si>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</si>
  <si>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</si>
  <si>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</si>
  <si>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</si>
  <si>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</si>
  <si>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</si>
  <si>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</si>
  <si>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</si>
  <si>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</si>
  <si>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</si>
  <si>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</si>
  <si>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</si>
  <si>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</si>
  <si>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</si>
  <si>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</si>
  <si>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</si>
  <si>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</si>
  <si>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</si>
  <si>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</si>
  <si>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</si>
  <si>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</si>
  <si>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</si>
  <si>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</si>
  <si>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</si>
  <si>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</si>
  <si>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</si>
  <si>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</si>
  <si>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</si>
  <si>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</si>
  <si>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</si>
  <si>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</si>
  <si>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</si>
  <si>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</si>
  <si>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</si>
  <si>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</si>
  <si>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</si>
  <si>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</si>
  <si>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</si>
  <si>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</si>
  <si>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</si>
  <si>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</si>
  <si>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</si>
  <si>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</si>
  <si>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</si>
  <si>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</si>
  <si>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</si>
  <si>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</si>
  <si>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</si>
  <si>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</si>
  <si>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</si>
  <si>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</si>
  <si>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</si>
  <si>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</si>
  <si>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</si>
  <si>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</si>
  <si>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</si>
  <si>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</si>
  <si>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</si>
  <si>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</si>
  <si>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</si>
  <si>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</si>
  <si>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</si>
  <si>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</si>
  <si>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</si>
  <si>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</si>
  <si>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</si>
  <si>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</si>
  <si>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</si>
  <si>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</si>
  <si>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</si>
  <si>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</si>
  <si>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</si>
  <si>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</si>
  <si>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</si>
  <si>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</si>
  <si>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</si>
  <si>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</si>
  <si>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</si>
  <si>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</si>
  <si>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</si>
  <si>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</si>
  <si>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</si>
  <si>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</si>
  <si>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</si>
  <si>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</si>
  <si>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</si>
  <si>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</si>
  <si>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</si>
  <si>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</si>
  <si>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</si>
  <si>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</si>
  <si>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</si>
  <si>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</si>
  <si>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</si>
  <si>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</si>
  <si>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</si>
  <si>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</si>
  <si>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</si>
  <si>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</si>
  <si>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</si>
  <si>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</si>
  <si>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</si>
  <si>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</si>
  <si>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</si>
  <si>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</si>
  <si>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</si>
  <si>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</si>
  <si>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</si>
  <si>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</si>
  <si>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</si>
  <si>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</si>
  <si>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</si>
  <si>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</si>
  <si>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</si>
  <si>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</si>
  <si>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</si>
  <si>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</si>
  <si>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</si>
  <si>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</si>
  <si>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</si>
  <si>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</si>
  <si>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</si>
  <si>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</si>
  <si>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</si>
  <si>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</si>
  <si>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</si>
  <si>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</si>
  <si>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</si>
  <si>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</si>
  <si>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</si>
  <si>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</si>
  <si>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</si>
  <si>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</si>
  <si>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</si>
  <si>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</si>
  <si>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</si>
  <si>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</si>
  <si>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</si>
  <si>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</si>
  <si>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</si>
  <si>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</si>
  <si>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</si>
  <si>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</si>
  <si>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</si>
  <si>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</si>
  <si>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</si>
  <si>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</si>
  <si>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</si>
  <si>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</si>
  <si>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</si>
  <si>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</si>
  <si>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</si>
  <si>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</si>
  <si>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</si>
  <si>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</si>
  <si>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</si>
  <si>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</si>
  <si>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</si>
  <si>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</si>
  <si>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</si>
  <si>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</si>
  <si>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</si>
  <si>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</si>
  <si>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</si>
  <si>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</si>
  <si>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</si>
  <si>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</si>
  <si>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</si>
  <si>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</si>
  <si>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</si>
  <si>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</si>
  <si>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</si>
  <si>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</si>
  <si>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</si>
  <si>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</si>
  <si>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</si>
  <si>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</si>
  <si>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</si>
  <si>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</si>
  <si>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</si>
  <si>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</si>
  <si>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</si>
  <si>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</si>
  <si>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</si>
  <si>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</si>
  <si>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</si>
  <si>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</si>
  <si>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</si>
  <si>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</si>
  <si>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</si>
  <si>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</si>
  <si>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</si>
  <si>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</si>
  <si>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</si>
  <si>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</si>
  <si>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</si>
  <si>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</si>
  <si>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</si>
  <si>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</si>
  <si>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</si>
  <si>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</si>
  <si>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</si>
  <si>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</si>
  <si>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</si>
  <si>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</si>
  <si>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</si>
  <si>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</si>
  <si>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</si>
  <si>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</si>
  <si>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</si>
  <si>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</si>
  <si>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</si>
  <si>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</si>
  <si>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</si>
  <si>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</si>
  <si>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</si>
  <si>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</si>
  <si>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</si>
  <si>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</si>
  <si>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</si>
  <si>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</si>
  <si>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</si>
  <si>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</si>
  <si>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</si>
  <si>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</si>
  <si>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</si>
  <si>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</si>
  <si>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</si>
  <si>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</si>
  <si>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</si>
  <si>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</si>
  <si>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</si>
  <si>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</si>
  <si>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</si>
  <si>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</si>
  <si>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</si>
  <si>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</si>
  <si>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</si>
  <si>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</si>
  <si>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</si>
  <si>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</si>
  <si>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</si>
  <si>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</si>
  <si>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</si>
  <si>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</si>
  <si>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</si>
  <si>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</si>
  <si>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</si>
  <si>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</si>
  <si>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</si>
  <si>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</si>
  <si>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</si>
  <si>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</si>
  <si>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</si>
  <si>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</si>
  <si>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</si>
  <si>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</si>
  <si>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</si>
  <si>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</si>
  <si>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</si>
  <si>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</si>
  <si>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</si>
  <si>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</si>
  <si>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</si>
  <si>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</si>
  <si>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</si>
  <si>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</si>
  <si>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</si>
  <si>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</si>
  <si>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</si>
  <si>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</si>
  <si>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</si>
  <si>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</si>
  <si>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</si>
  <si>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</si>
  <si>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</si>
  <si>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</si>
  <si>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</si>
  <si>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</si>
  <si>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</si>
  <si>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</si>
  <si>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</si>
  <si>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</si>
  <si>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</si>
  <si>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</si>
  <si>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</si>
  <si>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</si>
  <si>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</si>
  <si>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</si>
  <si>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</si>
  <si>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</si>
  <si>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</si>
  <si>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</si>
  <si>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</si>
  <si>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</si>
  <si>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</si>
  <si>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</si>
  <si>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</si>
  <si>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</si>
  <si>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</si>
  <si>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</si>
  <si>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</si>
  <si>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</si>
  <si>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</si>
  <si>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</si>
  <si>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</si>
  <si>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</si>
  <si>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</si>
  <si>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</si>
  <si>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</si>
  <si>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</si>
  <si>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</si>
  <si>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</si>
  <si>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</si>
  <si>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</si>
  <si>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</si>
  <si>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</si>
  <si>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</si>
  <si>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</si>
  <si>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</si>
  <si>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</si>
  <si>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</si>
  <si>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</si>
  <si>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</si>
  <si>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</si>
  <si>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</si>
  <si>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</si>
  <si>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</si>
  <si>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</si>
  <si>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</si>
  <si>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</si>
  <si>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</si>
  <si>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</si>
  <si>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</si>
  <si>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</si>
  <si>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</si>
  <si>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</si>
  <si>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</si>
  <si>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</si>
  <si>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</si>
  <si>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</si>
  <si>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</si>
  <si>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</si>
  <si>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</si>
  <si>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</si>
  <si>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</si>
  <si>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</si>
  <si>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</si>
  <si>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</si>
  <si>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</si>
  <si>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</si>
  <si>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</si>
  <si>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</si>
  <si>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</si>
  <si>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</si>
  <si>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</si>
  <si>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</si>
  <si>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</si>
  <si>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</si>
  <si>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</si>
  <si>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</si>
  <si>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</si>
  <si>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</si>
  <si>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</si>
  <si>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</si>
  <si>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</si>
  <si>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</si>
  <si>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</si>
  <si>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</si>
  <si>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</si>
  <si>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</si>
  <si>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</si>
  <si>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</si>
  <si>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</si>
  <si>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</si>
  <si>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</si>
  <si>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</si>
  <si>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</si>
  <si>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</si>
  <si>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</si>
  <si>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</si>
  <si>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</si>
  <si>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</si>
  <si>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</si>
  <si>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</si>
  <si>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</si>
  <si>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</si>
  <si>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</si>
  <si>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</si>
  <si>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</si>
  <si>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</si>
  <si>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</si>
  <si>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</si>
  <si>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</si>
  <si>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</si>
  <si>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</si>
  <si>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</si>
  <si>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</si>
  <si>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</si>
  <si>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</si>
  <si>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</si>
  <si>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</si>
  <si>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</si>
  <si>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</si>
  <si>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</si>
  <si>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</si>
  <si>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</si>
  <si>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</si>
  <si>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</si>
  <si>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</si>
  <si>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</si>
  <si>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</si>
  <si>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</si>
  <si>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</si>
  <si>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</si>
  <si>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</si>
  <si>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</si>
  <si>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</si>
  <si>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</si>
  <si>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</si>
  <si>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</si>
  <si>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</si>
  <si>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</si>
  <si>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</si>
  <si>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</si>
  <si>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</si>
  <si>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</si>
  <si>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</si>
  <si>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</si>
  <si>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</si>
  <si>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</si>
  <si>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</si>
  <si>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</si>
  <si>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</si>
  <si>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</si>
  <si>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</si>
  <si>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</si>
  <si>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</si>
  <si>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</si>
  <si>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</si>
  <si>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</si>
  <si>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</si>
  <si>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</si>
  <si>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</si>
  <si>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</si>
  <si>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</si>
  <si>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</si>
  <si>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</si>
  <si>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</si>
  <si>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</si>
  <si>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</si>
  <si>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</si>
  <si>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</si>
  <si>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</si>
  <si>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</si>
  <si>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</si>
  <si>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</si>
  <si>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</si>
  <si>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</si>
  <si>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</si>
  <si>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</si>
  <si>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</si>
  <si>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</si>
  <si>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</si>
  <si>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</si>
  <si>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</si>
  <si>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</si>
  <si>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</si>
  <si>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</si>
  <si>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</si>
  <si>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</si>
  <si>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</si>
  <si>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</si>
  <si>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</si>
  <si>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</si>
  <si>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</si>
  <si>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</si>
  <si>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</si>
  <si>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</si>
  <si>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</si>
  <si>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</si>
  <si>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</si>
  <si>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</si>
  <si>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</si>
  <si>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</si>
  <si>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</si>
  <si>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</si>
  <si>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</si>
  <si>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</si>
  <si>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</si>
  <si>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</si>
  <si>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</si>
  <si>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</si>
  <si>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</si>
  <si>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</si>
  <si>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</si>
  <si>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</si>
  <si>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</si>
  <si>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</si>
  <si>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</si>
  <si>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</si>
  <si>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</si>
  <si>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</si>
  <si>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</si>
  <si>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</si>
  <si>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</si>
  <si>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</si>
  <si>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</si>
  <si>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</si>
  <si>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</si>
  <si>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</si>
  <si>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</si>
  <si>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</si>
  <si>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</si>
  <si>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</si>
  <si>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</si>
  <si>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</si>
  <si>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</si>
  <si>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</si>
  <si>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</si>
  <si>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</si>
  <si>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</si>
  <si>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</si>
  <si>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</si>
  <si>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</si>
  <si>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</si>
  <si>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</si>
  <si>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</si>
  <si>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</si>
  <si>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</si>
  <si>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</si>
  <si>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</si>
  <si>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</si>
  <si>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</si>
  <si>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</si>
  <si>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</si>
  <si>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</si>
  <si>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</si>
  <si>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</si>
  <si>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</si>
  <si>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</si>
  <si>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</si>
  <si>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</si>
  <si>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</si>
  <si>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</si>
  <si>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</si>
  <si>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</si>
  <si>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</si>
  <si>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</si>
  <si>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</si>
  <si>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</si>
  <si>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</si>
  <si>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</si>
  <si>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</si>
  <si>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</si>
  <si>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</si>
  <si>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</si>
  <si>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</si>
  <si>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</si>
  <si>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</si>
  <si>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</si>
  <si>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</si>
  <si>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</si>
  <si>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</si>
  <si>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</si>
  <si>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</si>
  <si>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</si>
  <si>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</si>
  <si>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</si>
  <si>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</si>
  <si>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</si>
  <si>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</si>
  <si>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</si>
  <si>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</si>
  <si>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</si>
  <si>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</si>
  <si>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</si>
  <si>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</si>
  <si>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</si>
  <si>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</si>
  <si>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</si>
  <si>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</si>
  <si>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</si>
  <si>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</si>
  <si>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</si>
  <si>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</si>
  <si>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</si>
  <si>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</si>
  <si>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</si>
  <si>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</si>
  <si>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</si>
  <si>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</si>
  <si>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</si>
  <si>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</si>
  <si>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</si>
  <si>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</si>
  <si>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</si>
  <si>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</si>
  <si>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</si>
  <si>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</si>
  <si>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</si>
  <si>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</si>
  <si>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</si>
  <si>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</si>
  <si>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</si>
  <si>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</si>
  <si>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</si>
  <si>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</si>
  <si>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</si>
  <si>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</si>
  <si>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</si>
  <si>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</si>
  <si>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</si>
  <si>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</si>
  <si>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</si>
  <si>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</si>
  <si>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</si>
  <si>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</si>
  <si>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</si>
  <si>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</si>
  <si>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</si>
  <si>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</si>
  <si>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</si>
  <si>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</si>
  <si>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</si>
  <si>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</si>
  <si>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</si>
  <si>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</si>
  <si>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</si>
  <si>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</si>
  <si>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</si>
  <si>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</si>
  <si>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</si>
  <si>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</si>
  <si>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</si>
  <si>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</si>
  <si>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</si>
  <si>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</si>
  <si>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</si>
  <si>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</si>
  <si>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</si>
  <si>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</si>
  <si>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</si>
  <si>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</si>
  <si>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</si>
  <si>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</si>
  <si>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</si>
  <si>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</si>
  <si>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</si>
  <si>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</si>
  <si>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</si>
  <si>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</si>
  <si>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</si>
  <si>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</si>
  <si>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</si>
  <si>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</si>
  <si>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</si>
  <si>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</si>
  <si>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</si>
  <si>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</si>
  <si>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</si>
  <si>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</si>
  <si>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</si>
  <si>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</si>
  <si>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</si>
  <si>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</si>
  <si>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</si>
  <si>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</si>
  <si>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</si>
  <si>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</si>
  <si>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</si>
  <si>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</si>
  <si>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</si>
  <si>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</si>
  <si>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</si>
  <si>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</si>
  <si>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</si>
  <si>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</si>
  <si>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</si>
  <si>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</si>
  <si>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</si>
  <si>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</si>
  <si>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</si>
  <si>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</si>
  <si>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</si>
  <si>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</si>
  <si>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</si>
  <si>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</si>
  <si>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</si>
  <si>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</si>
  <si>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</si>
  <si>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</si>
  <si>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</si>
  <si>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</si>
  <si>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</si>
  <si>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</si>
  <si>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</si>
  <si>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</si>
  <si>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</si>
  <si>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</si>
  <si>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</si>
  <si>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</si>
  <si>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</si>
  <si>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</si>
  <si>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</si>
  <si>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</si>
  <si>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</si>
  <si>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</si>
  <si>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</si>
  <si>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</si>
  <si>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</si>
  <si>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</si>
  <si>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</si>
  <si>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</si>
  <si>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</si>
  <si>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</si>
  <si>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</si>
  <si>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</si>
  <si>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</si>
  <si>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</si>
  <si>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</si>
  <si>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</si>
  <si>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</si>
  <si>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</si>
  <si>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</si>
  <si>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</si>
  <si>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</si>
  <si>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</si>
  <si>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</si>
  <si>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</si>
  <si>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</si>
  <si>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</si>
  <si>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</si>
  <si>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</si>
  <si>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</si>
  <si>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</si>
  <si>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</si>
  <si>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</si>
  <si>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</si>
  <si>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</si>
  <si>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</si>
  <si>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</si>
  <si>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</si>
  <si>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</si>
  <si>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</si>
  <si>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</si>
  <si>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</si>
  <si>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</si>
  <si>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</si>
  <si>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</si>
  <si>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</si>
  <si>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</si>
  <si>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</si>
  <si>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</si>
  <si>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</si>
  <si>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</si>
  <si>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</si>
  <si>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</si>
  <si>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</si>
  <si>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</si>
  <si>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</si>
  <si>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</si>
  <si>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</si>
  <si>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</si>
  <si>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</si>
  <si>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</si>
  <si>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</si>
  <si>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</si>
  <si>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</si>
  <si>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</si>
  <si>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</si>
  <si>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</si>
  <si>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</si>
  <si>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</si>
  <si>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</si>
  <si>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</si>
  <si>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</si>
  <si>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</si>
  <si>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</si>
  <si>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</si>
  <si>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</si>
  <si>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</si>
  <si>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</si>
  <si>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</si>
  <si>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</si>
  <si>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</si>
  <si>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</si>
  <si>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</si>
  <si>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</si>
  <si>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</si>
  <si>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</si>
  <si>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</si>
  <si>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</si>
  <si>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</si>
  <si>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</si>
  <si>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</si>
  <si>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</si>
  <si>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</si>
  <si>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</si>
  <si>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</si>
  <si>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</si>
  <si>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</si>
  <si>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</si>
  <si>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</si>
  <si>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</si>
  <si>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</si>
  <si>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</si>
  <si>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</si>
  <si>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</si>
  <si>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</si>
  <si>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</si>
  <si>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</si>
  <si>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</si>
  <si>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</si>
  <si>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</si>
  <si>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</si>
  <si>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</si>
  <si>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</si>
  <si>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</si>
  <si>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</si>
  <si>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</si>
  <si>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</si>
  <si>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</si>
  <si>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</si>
  <si>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</si>
  <si>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</si>
  <si>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</si>
  <si>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</si>
  <si>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</si>
  <si>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</si>
  <si>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</si>
  <si>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</si>
  <si>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</si>
  <si>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</si>
  <si>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</si>
  <si>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</si>
  <si>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</si>
  <si>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پارس 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</si>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</sst>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E30" sqref="E3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/>
      <c r="E31" s="54"/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/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4002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4018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3" t="s">
        <v>1106</v>
      </c>
      <c r="AI1" s="183"/>
      <c r="AJ1" s="183"/>
      <c r="AK1" s="183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1107</v>
      </c>
      <c r="AI3" s="185" t="s">
        <v>1108</v>
      </c>
      <c r="AJ3" s="184" t="s">
        <v>1109</v>
      </c>
      <c r="AK3" s="186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3989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3990</v>
      </c>
    </row>
    <row r="255" spans="1:7">
      <c r="A255" s="105" t="s">
        <v>3992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3995</v>
      </c>
    </row>
    <row r="256" spans="1:7">
      <c r="A256" s="105" t="s">
        <v>3992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3997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3998</v>
      </c>
    </row>
    <row r="258" spans="1:7">
      <c r="A258" s="105" t="s">
        <v>3997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3999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4010</v>
      </c>
      <c r="D3" t="s">
        <v>4009</v>
      </c>
      <c r="G3" t="s">
        <v>4011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4012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594</v>
      </c>
      <c r="F2" s="11">
        <f>IF(B2&gt;0,1,0)</f>
        <v>1</v>
      </c>
      <c r="G2" s="11">
        <f>B2*(E2-F2)</f>
        <v>29650000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590</v>
      </c>
      <c r="F3" s="11">
        <f t="shared" ref="F3:F38" si="1">IF(B3&gt;0,1,0)</f>
        <v>1</v>
      </c>
      <c r="G3" s="11">
        <f t="shared" ref="G3:G23" si="2">B3*(E3-F3)</f>
        <v>1767000000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589</v>
      </c>
      <c r="F4" s="11">
        <f t="shared" si="1"/>
        <v>1</v>
      </c>
      <c r="G4" s="11">
        <f t="shared" si="2"/>
        <v>1764000000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589</v>
      </c>
      <c r="F5" s="11">
        <f t="shared" si="1"/>
        <v>1</v>
      </c>
      <c r="G5" s="11">
        <f t="shared" si="2"/>
        <v>8820000000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588</v>
      </c>
      <c r="F6" s="11">
        <f t="shared" si="1"/>
        <v>1</v>
      </c>
      <c r="G6" s="11">
        <f t="shared" si="2"/>
        <v>1761000000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587</v>
      </c>
      <c r="F7" s="11">
        <f t="shared" si="1"/>
        <v>0</v>
      </c>
      <c r="G7" s="11">
        <f t="shared" si="2"/>
        <v>-1761000000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587</v>
      </c>
      <c r="F8" s="11">
        <f t="shared" si="1"/>
        <v>0</v>
      </c>
      <c r="G8" s="11">
        <f t="shared" si="2"/>
        <v>-117400000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587</v>
      </c>
      <c r="F9" s="11">
        <f t="shared" si="1"/>
        <v>1</v>
      </c>
      <c r="G9" s="11">
        <f>B9*(E9-F9)</f>
        <v>1758000000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586</v>
      </c>
      <c r="F10" s="11">
        <f t="shared" si="1"/>
        <v>1</v>
      </c>
      <c r="G10" s="11">
        <f t="shared" si="2"/>
        <v>1755000000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586</v>
      </c>
      <c r="F11" s="11">
        <f t="shared" si="1"/>
        <v>1</v>
      </c>
      <c r="G11" s="11">
        <f t="shared" si="2"/>
        <v>14625000000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583</v>
      </c>
      <c r="F12" s="11">
        <f t="shared" si="1"/>
        <v>1</v>
      </c>
      <c r="G12" s="11">
        <f t="shared" si="2"/>
        <v>581028060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583</v>
      </c>
      <c r="F13" s="11">
        <f t="shared" si="1"/>
        <v>1</v>
      </c>
      <c r="G13" s="11">
        <f t="shared" si="2"/>
        <v>1746000000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583</v>
      </c>
      <c r="F14" s="11">
        <f t="shared" si="1"/>
        <v>1</v>
      </c>
      <c r="G14" s="11">
        <f t="shared" si="2"/>
        <v>693217872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571</v>
      </c>
      <c r="F15" s="11">
        <f t="shared" si="1"/>
        <v>1</v>
      </c>
      <c r="G15" s="11">
        <f t="shared" si="2"/>
        <v>1140000000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559</v>
      </c>
      <c r="F16" s="11">
        <f t="shared" si="1"/>
        <v>1</v>
      </c>
      <c r="G16" s="11">
        <f t="shared" si="2"/>
        <v>1674000000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558</v>
      </c>
      <c r="F17" s="11">
        <f t="shared" si="1"/>
        <v>1</v>
      </c>
      <c r="G17" s="11">
        <f t="shared" si="2"/>
        <v>1671000000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557</v>
      </c>
      <c r="F18" s="11">
        <f t="shared" si="1"/>
        <v>1</v>
      </c>
      <c r="G18" s="11">
        <f t="shared" si="2"/>
        <v>1056400000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542</v>
      </c>
      <c r="F19" s="11">
        <f t="shared" si="1"/>
        <v>1</v>
      </c>
      <c r="G19" s="11">
        <f t="shared" si="2"/>
        <v>435241533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541</v>
      </c>
      <c r="F20" s="11">
        <f t="shared" si="1"/>
        <v>1</v>
      </c>
      <c r="G20" s="11">
        <f t="shared" si="2"/>
        <v>1620000000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535</v>
      </c>
      <c r="F21" s="11">
        <f t="shared" si="1"/>
        <v>1</v>
      </c>
      <c r="G21" s="11">
        <f t="shared" si="2"/>
        <v>267000000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521</v>
      </c>
      <c r="F22" s="11">
        <f t="shared" si="1"/>
        <v>0</v>
      </c>
      <c r="G22" s="11">
        <f t="shared" si="2"/>
        <v>-1563000000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513</v>
      </c>
      <c r="F23" s="11">
        <f t="shared" si="1"/>
        <v>1</v>
      </c>
      <c r="G23" s="11">
        <f t="shared" si="2"/>
        <v>1536000000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513</v>
      </c>
      <c r="F24" s="11">
        <f t="shared" si="1"/>
        <v>1</v>
      </c>
      <c r="G24" s="11">
        <f>B24*(E24-F24)</f>
        <v>322991616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511</v>
      </c>
      <c r="F25" s="11">
        <f t="shared" si="1"/>
        <v>0</v>
      </c>
      <c r="G25" s="11">
        <f t="shared" ref="G25:G30" si="3">B25*(E25-F25)</f>
        <v>-1635659900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509</v>
      </c>
      <c r="F26" s="11">
        <f t="shared" si="1"/>
        <v>0</v>
      </c>
      <c r="G26" s="11">
        <f t="shared" si="3"/>
        <v>-1527458100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507</v>
      </c>
      <c r="F27" s="11">
        <f t="shared" si="1"/>
        <v>1</v>
      </c>
      <c r="G27" s="11">
        <f t="shared" si="3"/>
        <v>506000000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507</v>
      </c>
      <c r="F28" s="11">
        <f t="shared" si="1"/>
        <v>1</v>
      </c>
      <c r="G28" s="11">
        <f t="shared" si="3"/>
        <v>3036000000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507</v>
      </c>
      <c r="F29" s="11">
        <f t="shared" si="1"/>
        <v>1</v>
      </c>
      <c r="G29" s="11">
        <f t="shared" si="3"/>
        <v>2934800000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507</v>
      </c>
      <c r="F30" s="11">
        <f t="shared" si="1"/>
        <v>0</v>
      </c>
      <c r="G30" s="11">
        <f t="shared" si="3"/>
        <v>-2535000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506</v>
      </c>
      <c r="F31" s="11">
        <f t="shared" si="1"/>
        <v>0</v>
      </c>
      <c r="G31" s="11">
        <f>B31*(E31-F31)</f>
        <v>-13156000000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504</v>
      </c>
      <c r="F32" s="11">
        <f t="shared" si="1"/>
        <v>0</v>
      </c>
      <c r="G32" s="11">
        <f>B32*(E32-F32)</f>
        <v>-13204800000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485</v>
      </c>
      <c r="F33" s="11">
        <f t="shared" si="1"/>
        <v>1</v>
      </c>
      <c r="G33" s="11">
        <f>B33*(E33-F33)</f>
        <v>158270420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467</v>
      </c>
      <c r="F34" s="11">
        <f t="shared" si="1"/>
        <v>1</v>
      </c>
      <c r="G34" s="11">
        <f t="shared" ref="G34:G193" si="4">B34*(E34-F34)</f>
        <v>13234400000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467</v>
      </c>
      <c r="F35" s="11">
        <f t="shared" si="1"/>
        <v>1</v>
      </c>
      <c r="G35" s="12">
        <f t="shared" si="4"/>
        <v>5126000000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452</v>
      </c>
      <c r="F36" s="11">
        <f t="shared" si="1"/>
        <v>1</v>
      </c>
      <c r="G36" s="11">
        <f t="shared" si="4"/>
        <v>188834151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452</v>
      </c>
      <c r="F37" s="11">
        <f t="shared" si="1"/>
        <v>0</v>
      </c>
      <c r="G37" s="11">
        <f t="shared" si="4"/>
        <v>-406800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451</v>
      </c>
      <c r="F38" s="11">
        <f t="shared" si="1"/>
        <v>1</v>
      </c>
      <c r="G38" s="12">
        <f t="shared" si="4"/>
        <v>900000000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451</v>
      </c>
      <c r="F39" s="11">
        <f>IF(B39&gt;0,1,0)</f>
        <v>1</v>
      </c>
      <c r="G39" s="11">
        <f t="shared" si="4"/>
        <v>900000000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437</v>
      </c>
      <c r="F40" s="11">
        <f>IF(B40&gt;0,1,0)</f>
        <v>0</v>
      </c>
      <c r="G40" s="11">
        <f t="shared" si="4"/>
        <v>-87400000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437</v>
      </c>
      <c r="F41" s="11">
        <f>IF(B41&gt;0,1,0)</f>
        <v>0</v>
      </c>
      <c r="G41" s="11">
        <f t="shared" si="4"/>
        <v>-270940000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437</v>
      </c>
      <c r="F42" s="11">
        <f t="shared" ref="F42:F193" si="5">IF(B42&gt;0,1,0)</f>
        <v>0</v>
      </c>
      <c r="G42" s="11">
        <f t="shared" si="4"/>
        <v>-52440000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435</v>
      </c>
      <c r="F43" s="11">
        <f t="shared" si="5"/>
        <v>1</v>
      </c>
      <c r="G43" s="11">
        <f t="shared" si="4"/>
        <v>282100000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435</v>
      </c>
      <c r="F44" s="11">
        <f t="shared" si="5"/>
        <v>0</v>
      </c>
      <c r="G44" s="11">
        <f t="shared" si="4"/>
        <v>-2175000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435</v>
      </c>
      <c r="F45" s="11">
        <f t="shared" si="5"/>
        <v>1</v>
      </c>
      <c r="G45" s="11">
        <f t="shared" si="4"/>
        <v>12586000000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431</v>
      </c>
      <c r="F46" s="11">
        <f t="shared" si="5"/>
        <v>0</v>
      </c>
      <c r="G46" s="11">
        <f t="shared" si="4"/>
        <v>-86200000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428</v>
      </c>
      <c r="F47" s="11">
        <f t="shared" si="5"/>
        <v>0</v>
      </c>
      <c r="G47" s="11">
        <f t="shared" si="4"/>
        <v>-85600000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427</v>
      </c>
      <c r="F48" s="11">
        <f t="shared" si="5"/>
        <v>0</v>
      </c>
      <c r="G48" s="11">
        <f t="shared" si="4"/>
        <v>-85400000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422</v>
      </c>
      <c r="F49" s="11">
        <f t="shared" si="5"/>
        <v>1</v>
      </c>
      <c r="G49" s="11">
        <f t="shared" si="4"/>
        <v>1263000000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422</v>
      </c>
      <c r="F50" s="11">
        <f t="shared" si="5"/>
        <v>1</v>
      </c>
      <c r="G50" s="12">
        <f t="shared" si="4"/>
        <v>1263000000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421</v>
      </c>
      <c r="F51" s="11">
        <f t="shared" si="5"/>
        <v>1</v>
      </c>
      <c r="G51" s="11">
        <f t="shared" si="4"/>
        <v>321634740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421</v>
      </c>
      <c r="F52" s="11">
        <f t="shared" si="5"/>
        <v>0</v>
      </c>
      <c r="G52" s="11">
        <f t="shared" si="4"/>
        <v>-84200000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414</v>
      </c>
      <c r="F53" s="11">
        <f t="shared" si="5"/>
        <v>0</v>
      </c>
      <c r="G53" s="11">
        <f t="shared" si="4"/>
        <v>-165807000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405</v>
      </c>
      <c r="F54" s="11">
        <f t="shared" si="5"/>
        <v>0</v>
      </c>
      <c r="G54" s="11">
        <f t="shared" si="4"/>
        <v>-405160380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399</v>
      </c>
      <c r="F55" s="11">
        <f t="shared" si="5"/>
        <v>0</v>
      </c>
      <c r="G55" s="11">
        <f t="shared" si="4"/>
        <v>-15960000000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390</v>
      </c>
      <c r="F56" s="11">
        <f t="shared" si="5"/>
        <v>1</v>
      </c>
      <c r="G56" s="11">
        <f t="shared" si="4"/>
        <v>336738628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363</v>
      </c>
      <c r="F57" s="11">
        <f t="shared" si="5"/>
        <v>0</v>
      </c>
      <c r="G57" s="11">
        <f t="shared" si="4"/>
        <v>-18222600000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362</v>
      </c>
      <c r="F58" s="11">
        <f t="shared" si="5"/>
        <v>0</v>
      </c>
      <c r="G58" s="11">
        <f t="shared" si="4"/>
        <v>-4416581000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359</v>
      </c>
      <c r="F59" s="11">
        <f t="shared" si="5"/>
        <v>1</v>
      </c>
      <c r="G59" s="11">
        <f t="shared" si="4"/>
        <v>191496348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358</v>
      </c>
      <c r="F60" s="11">
        <f t="shared" si="5"/>
        <v>0</v>
      </c>
      <c r="G60" s="11">
        <f t="shared" si="4"/>
        <v>-121004000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356</v>
      </c>
      <c r="F61" s="11">
        <f t="shared" si="5"/>
        <v>0</v>
      </c>
      <c r="G61" s="11">
        <f t="shared" si="4"/>
        <v>-53400000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352</v>
      </c>
      <c r="F62" s="11">
        <f t="shared" si="5"/>
        <v>0</v>
      </c>
      <c r="G62" s="11">
        <f t="shared" si="4"/>
        <v>-35200000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348</v>
      </c>
      <c r="F63" s="11">
        <f t="shared" si="5"/>
        <v>0</v>
      </c>
      <c r="G63" s="11">
        <f t="shared" si="4"/>
        <v>-69600000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348</v>
      </c>
      <c r="F64" s="11">
        <f t="shared" si="5"/>
        <v>0</v>
      </c>
      <c r="G64" s="11">
        <f t="shared" si="4"/>
        <v>-30276000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344</v>
      </c>
      <c r="F65" s="11">
        <f t="shared" si="5"/>
        <v>0</v>
      </c>
      <c r="G65" s="11">
        <f t="shared" si="4"/>
        <v>-9449680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343</v>
      </c>
      <c r="F66" s="11">
        <f t="shared" si="5"/>
        <v>0</v>
      </c>
      <c r="G66" s="11">
        <f t="shared" si="4"/>
        <v>-114562000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338</v>
      </c>
      <c r="F67" s="11">
        <f t="shared" si="5"/>
        <v>0</v>
      </c>
      <c r="G67" s="11">
        <f t="shared" si="4"/>
        <v>-6760000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337</v>
      </c>
      <c r="F68" s="11">
        <f t="shared" si="5"/>
        <v>0</v>
      </c>
      <c r="G68" s="11">
        <f t="shared" si="4"/>
        <v>-101268500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337</v>
      </c>
      <c r="F69" s="11">
        <f t="shared" si="5"/>
        <v>0</v>
      </c>
      <c r="G69" s="11">
        <f t="shared" si="4"/>
        <v>-33700000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332</v>
      </c>
      <c r="F70" s="11">
        <f t="shared" si="5"/>
        <v>0</v>
      </c>
      <c r="G70" s="11">
        <f t="shared" si="4"/>
        <v>-66400000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328</v>
      </c>
      <c r="F71" s="11">
        <f t="shared" si="5"/>
        <v>1</v>
      </c>
      <c r="G71" s="11">
        <f t="shared" si="4"/>
        <v>5032203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328</v>
      </c>
      <c r="F72" s="11">
        <f t="shared" si="5"/>
        <v>1</v>
      </c>
      <c r="G72" s="11">
        <f t="shared" si="4"/>
        <v>1308000000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328</v>
      </c>
      <c r="F73" s="11">
        <f t="shared" si="5"/>
        <v>1</v>
      </c>
      <c r="G73" s="11">
        <f t="shared" si="4"/>
        <v>850200000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328</v>
      </c>
      <c r="F74" s="11">
        <f t="shared" si="5"/>
        <v>1</v>
      </c>
      <c r="G74" s="11">
        <f t="shared" si="4"/>
        <v>981000000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325</v>
      </c>
      <c r="F75" s="11">
        <f t="shared" si="5"/>
        <v>0</v>
      </c>
      <c r="G75" s="11">
        <f t="shared" si="4"/>
        <v>-65000000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322</v>
      </c>
      <c r="F76" s="11">
        <f t="shared" si="5"/>
        <v>0</v>
      </c>
      <c r="G76" s="11">
        <f t="shared" si="4"/>
        <v>-644225400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322</v>
      </c>
      <c r="F77" s="11">
        <f t="shared" si="5"/>
        <v>0</v>
      </c>
      <c r="G77" s="11">
        <f t="shared" si="4"/>
        <v>-64400000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318</v>
      </c>
      <c r="F78" s="11">
        <f t="shared" si="5"/>
        <v>1</v>
      </c>
      <c r="G78" s="11">
        <f t="shared" si="4"/>
        <v>634000000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310</v>
      </c>
      <c r="F79" s="11">
        <f t="shared" si="5"/>
        <v>0</v>
      </c>
      <c r="G79" s="11">
        <f t="shared" si="4"/>
        <v>-310155000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310</v>
      </c>
      <c r="F80" s="11">
        <f t="shared" si="5"/>
        <v>0</v>
      </c>
      <c r="G80" s="11">
        <f t="shared" si="4"/>
        <v>-44004500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307</v>
      </c>
      <c r="F81" s="11">
        <f t="shared" si="5"/>
        <v>0</v>
      </c>
      <c r="G81" s="11">
        <f t="shared" si="4"/>
        <v>-276453500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297</v>
      </c>
      <c r="F82" s="11">
        <f t="shared" si="5"/>
        <v>1</v>
      </c>
      <c r="G82" s="11">
        <f t="shared" si="4"/>
        <v>24050296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275</v>
      </c>
      <c r="F83" s="11">
        <f t="shared" si="5"/>
        <v>1</v>
      </c>
      <c r="G83" s="11">
        <f t="shared" si="4"/>
        <v>13700000000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274</v>
      </c>
      <c r="F84" s="11">
        <f t="shared" si="5"/>
        <v>1</v>
      </c>
      <c r="G84" s="11">
        <f t="shared" si="4"/>
        <v>8190000000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274</v>
      </c>
      <c r="F85" s="11">
        <f t="shared" si="5"/>
        <v>0</v>
      </c>
      <c r="G85" s="11">
        <f t="shared" si="4"/>
        <v>-19865000000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273</v>
      </c>
      <c r="F86" s="11">
        <f t="shared" si="5"/>
        <v>0</v>
      </c>
      <c r="G86" s="11">
        <f t="shared" si="4"/>
        <v>-76713000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268</v>
      </c>
      <c r="F87" s="11">
        <f t="shared" si="5"/>
        <v>1</v>
      </c>
      <c r="G87" s="11">
        <f t="shared" si="4"/>
        <v>667500000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267</v>
      </c>
      <c r="F88" s="11">
        <f t="shared" si="5"/>
        <v>1</v>
      </c>
      <c r="G88" s="11">
        <f t="shared" si="4"/>
        <v>20838440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262</v>
      </c>
      <c r="F89" s="11">
        <f t="shared" si="5"/>
        <v>1</v>
      </c>
      <c r="G89" s="11">
        <f t="shared" si="4"/>
        <v>3915000000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237</v>
      </c>
      <c r="F90" s="11">
        <f t="shared" si="5"/>
        <v>1</v>
      </c>
      <c r="G90" s="11">
        <f t="shared" si="4"/>
        <v>57783656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208</v>
      </c>
      <c r="F91" s="11">
        <f t="shared" si="5"/>
        <v>1</v>
      </c>
      <c r="G91" s="11">
        <f t="shared" si="4"/>
        <v>56336085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178</v>
      </c>
      <c r="F92" s="11">
        <f t="shared" si="5"/>
        <v>1</v>
      </c>
      <c r="G92" s="11">
        <f t="shared" si="4"/>
        <v>531000000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178</v>
      </c>
      <c r="F93" s="11">
        <f t="shared" si="5"/>
        <v>1</v>
      </c>
      <c r="G93" s="11">
        <f t="shared" si="4"/>
        <v>48566145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177</v>
      </c>
      <c r="F94" s="11">
        <f t="shared" si="5"/>
        <v>1</v>
      </c>
      <c r="G94" s="11">
        <f t="shared" si="4"/>
        <v>968000000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176</v>
      </c>
      <c r="F95" s="11">
        <f t="shared" si="5"/>
        <v>1</v>
      </c>
      <c r="G95" s="11">
        <f t="shared" si="4"/>
        <v>525000000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175</v>
      </c>
      <c r="F96" s="11">
        <f t="shared" si="5"/>
        <v>1</v>
      </c>
      <c r="G96" s="11">
        <f t="shared" si="4"/>
        <v>522000000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174</v>
      </c>
      <c r="F97" s="11">
        <f t="shared" si="5"/>
        <v>1</v>
      </c>
      <c r="G97" s="11">
        <f t="shared" si="4"/>
        <v>519000000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173</v>
      </c>
      <c r="F98" s="11">
        <f t="shared" si="5"/>
        <v>1</v>
      </c>
      <c r="G98" s="11">
        <f t="shared" si="4"/>
        <v>516000000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172</v>
      </c>
      <c r="F99" s="11">
        <f t="shared" si="5"/>
        <v>1</v>
      </c>
      <c r="G99" s="11">
        <f t="shared" si="4"/>
        <v>513000000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170</v>
      </c>
      <c r="F100" s="11">
        <f t="shared" si="5"/>
        <v>1</v>
      </c>
      <c r="G100" s="11">
        <f t="shared" si="4"/>
        <v>168915500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169</v>
      </c>
      <c r="F101" s="11">
        <f t="shared" si="5"/>
        <v>0</v>
      </c>
      <c r="G101" s="11">
        <f t="shared" si="4"/>
        <v>-335752300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148</v>
      </c>
      <c r="F102" s="11">
        <f t="shared" si="5"/>
        <v>1</v>
      </c>
      <c r="G102" s="11">
        <f t="shared" si="4"/>
        <v>441000000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 t="shared" si="6"/>
        <v>148</v>
      </c>
      <c r="F103" s="11">
        <f t="shared" si="5"/>
        <v>1</v>
      </c>
      <c r="G103" s="11">
        <f t="shared" si="4"/>
        <v>43438500</v>
      </c>
    </row>
    <row r="104" spans="1:7">
      <c r="A104" s="11" t="s">
        <v>913</v>
      </c>
      <c r="B104" s="38">
        <v>-10000</v>
      </c>
      <c r="C104" s="73" t="s">
        <v>919</v>
      </c>
      <c r="D104" s="11">
        <v>6</v>
      </c>
      <c r="E104" s="11">
        <f t="shared" si="6"/>
        <v>133</v>
      </c>
      <c r="F104" s="11">
        <f t="shared" si="5"/>
        <v>0</v>
      </c>
      <c r="G104" s="11">
        <f t="shared" si="4"/>
        <v>-1330000</v>
      </c>
    </row>
    <row r="105" spans="1:7">
      <c r="A105" s="11" t="s">
        <v>921</v>
      </c>
      <c r="B105" s="38">
        <v>1999000</v>
      </c>
      <c r="C105" s="73" t="s">
        <v>922</v>
      </c>
      <c r="D105" s="11">
        <v>5</v>
      </c>
      <c r="E105" s="11">
        <f t="shared" si="6"/>
        <v>127</v>
      </c>
      <c r="F105" s="11">
        <f t="shared" si="5"/>
        <v>1</v>
      </c>
      <c r="G105" s="11">
        <f t="shared" si="4"/>
        <v>251874000</v>
      </c>
    </row>
    <row r="106" spans="1:7">
      <c r="A106" s="11" t="s">
        <v>938</v>
      </c>
      <c r="B106" s="38">
        <v>-60000000</v>
      </c>
      <c r="C106" s="73" t="s">
        <v>1022</v>
      </c>
      <c r="D106" s="11">
        <v>0</v>
      </c>
      <c r="E106" s="11">
        <f t="shared" si="6"/>
        <v>122</v>
      </c>
      <c r="F106" s="11">
        <f t="shared" si="5"/>
        <v>0</v>
      </c>
      <c r="G106" s="11">
        <f t="shared" si="4"/>
        <v>-7320000000</v>
      </c>
    </row>
    <row r="107" spans="1:7">
      <c r="A107" s="11" t="s">
        <v>938</v>
      </c>
      <c r="B107" s="38">
        <v>5850000</v>
      </c>
      <c r="C107" s="73" t="s">
        <v>1024</v>
      </c>
      <c r="D107" s="11">
        <v>1</v>
      </c>
      <c r="E107" s="11">
        <f t="shared" si="6"/>
        <v>122</v>
      </c>
      <c r="F107" s="11">
        <f t="shared" si="5"/>
        <v>1</v>
      </c>
      <c r="G107" s="11">
        <f t="shared" si="4"/>
        <v>707850000</v>
      </c>
    </row>
    <row r="108" spans="1:7">
      <c r="A108" s="11" t="s">
        <v>1030</v>
      </c>
      <c r="B108" s="38">
        <v>3000000</v>
      </c>
      <c r="C108" s="73" t="s">
        <v>1040</v>
      </c>
      <c r="D108" s="11">
        <v>1</v>
      </c>
      <c r="E108" s="11">
        <f t="shared" si="6"/>
        <v>121</v>
      </c>
      <c r="F108" s="11">
        <f t="shared" si="5"/>
        <v>1</v>
      </c>
      <c r="G108" s="11">
        <f t="shared" si="4"/>
        <v>360000000</v>
      </c>
    </row>
    <row r="109" spans="1:7">
      <c r="A109" s="11" t="s">
        <v>1041</v>
      </c>
      <c r="B109" s="38">
        <v>2000000</v>
      </c>
      <c r="C109" s="73" t="s">
        <v>1040</v>
      </c>
      <c r="D109" s="11">
        <v>0</v>
      </c>
      <c r="E109" s="11">
        <f t="shared" si="6"/>
        <v>120</v>
      </c>
      <c r="F109" s="11">
        <f t="shared" si="5"/>
        <v>1</v>
      </c>
      <c r="G109" s="11">
        <f t="shared" si="4"/>
        <v>238000000</v>
      </c>
    </row>
    <row r="110" spans="1:7">
      <c r="A110" s="11" t="s">
        <v>1041</v>
      </c>
      <c r="B110" s="38">
        <v>-5000000</v>
      </c>
      <c r="C110" s="73" t="s">
        <v>1022</v>
      </c>
      <c r="D110" s="11">
        <v>1</v>
      </c>
      <c r="E110" s="11">
        <f t="shared" si="6"/>
        <v>120</v>
      </c>
      <c r="F110" s="11">
        <f t="shared" si="5"/>
        <v>0</v>
      </c>
      <c r="G110" s="11">
        <f t="shared" si="4"/>
        <v>-600000000</v>
      </c>
    </row>
    <row r="111" spans="1:7">
      <c r="A111" s="11" t="s">
        <v>1047</v>
      </c>
      <c r="B111" s="38">
        <v>412668</v>
      </c>
      <c r="C111" s="73" t="s">
        <v>1048</v>
      </c>
      <c r="D111" s="11">
        <v>8</v>
      </c>
      <c r="E111" s="11">
        <f t="shared" si="6"/>
        <v>119</v>
      </c>
      <c r="F111" s="11">
        <f t="shared" si="5"/>
        <v>1</v>
      </c>
      <c r="G111" s="11">
        <f t="shared" si="4"/>
        <v>48694824</v>
      </c>
    </row>
    <row r="112" spans="1:7">
      <c r="A112" s="11" t="s">
        <v>1086</v>
      </c>
      <c r="B112" s="38">
        <v>42000000</v>
      </c>
      <c r="C112" s="73" t="s">
        <v>1087</v>
      </c>
      <c r="D112" s="11">
        <v>7</v>
      </c>
      <c r="E112" s="11">
        <f t="shared" si="6"/>
        <v>111</v>
      </c>
      <c r="F112" s="11">
        <f t="shared" si="5"/>
        <v>1</v>
      </c>
      <c r="G112" s="11">
        <f t="shared" si="4"/>
        <v>4620000000</v>
      </c>
    </row>
    <row r="113" spans="1:7">
      <c r="A113" s="11" t="s">
        <v>1093</v>
      </c>
      <c r="B113" s="38">
        <v>-25000000</v>
      </c>
      <c r="C113" s="73" t="s">
        <v>1098</v>
      </c>
      <c r="D113" s="11">
        <v>1</v>
      </c>
      <c r="E113" s="11">
        <f t="shared" si="6"/>
        <v>104</v>
      </c>
      <c r="F113" s="11">
        <f t="shared" si="5"/>
        <v>0</v>
      </c>
      <c r="G113" s="11">
        <f t="shared" si="4"/>
        <v>-2600000000</v>
      </c>
    </row>
    <row r="114" spans="1:7">
      <c r="A114" s="11" t="s">
        <v>1095</v>
      </c>
      <c r="B114" s="38">
        <v>-200000</v>
      </c>
      <c r="C114" s="73" t="s">
        <v>1120</v>
      </c>
      <c r="D114" s="11">
        <v>2</v>
      </c>
      <c r="E114" s="11">
        <f t="shared" si="6"/>
        <v>103</v>
      </c>
      <c r="F114" s="11">
        <f t="shared" si="5"/>
        <v>0</v>
      </c>
      <c r="G114" s="11">
        <f t="shared" si="4"/>
        <v>-20600000</v>
      </c>
    </row>
    <row r="115" spans="1:7">
      <c r="A115" s="11" t="s">
        <v>1127</v>
      </c>
      <c r="B115" s="38">
        <v>-18000000</v>
      </c>
      <c r="C115" s="73" t="s">
        <v>1128</v>
      </c>
      <c r="D115" s="11">
        <v>1</v>
      </c>
      <c r="E115" s="11">
        <f t="shared" si="6"/>
        <v>101</v>
      </c>
      <c r="F115" s="11">
        <f t="shared" si="5"/>
        <v>0</v>
      </c>
      <c r="G115" s="11">
        <f t="shared" si="4"/>
        <v>-1818000000</v>
      </c>
    </row>
    <row r="116" spans="1:7">
      <c r="A116" s="11" t="s">
        <v>1129</v>
      </c>
      <c r="B116" s="38">
        <v>-2500000</v>
      </c>
      <c r="C116" s="73" t="s">
        <v>1128</v>
      </c>
      <c r="D116" s="11">
        <v>10</v>
      </c>
      <c r="E116" s="11">
        <f t="shared" si="6"/>
        <v>100</v>
      </c>
      <c r="F116" s="11">
        <f t="shared" si="5"/>
        <v>0</v>
      </c>
      <c r="G116" s="11">
        <f t="shared" si="4"/>
        <v>-250000000</v>
      </c>
    </row>
    <row r="117" spans="1:7">
      <c r="A117" s="11" t="s">
        <v>1184</v>
      </c>
      <c r="B117" s="38">
        <v>595000</v>
      </c>
      <c r="C117" s="73" t="s">
        <v>1040</v>
      </c>
      <c r="D117" s="11">
        <v>2</v>
      </c>
      <c r="E117" s="11">
        <f t="shared" si="6"/>
        <v>90</v>
      </c>
      <c r="F117" s="11">
        <f t="shared" si="5"/>
        <v>1</v>
      </c>
      <c r="G117" s="11">
        <f t="shared" si="4"/>
        <v>52955000</v>
      </c>
    </row>
    <row r="118" spans="1:7">
      <c r="A118" s="11" t="s">
        <v>1186</v>
      </c>
      <c r="B118" s="38">
        <v>137334</v>
      </c>
      <c r="C118" s="73" t="s">
        <v>510</v>
      </c>
      <c r="D118" s="11">
        <v>2</v>
      </c>
      <c r="E118" s="11">
        <f t="shared" si="6"/>
        <v>88</v>
      </c>
      <c r="F118" s="11">
        <f t="shared" si="5"/>
        <v>1</v>
      </c>
      <c r="G118" s="11">
        <f t="shared" si="4"/>
        <v>11948058</v>
      </c>
    </row>
    <row r="119" spans="1:7">
      <c r="A119" s="11" t="s">
        <v>1189</v>
      </c>
      <c r="B119" s="38">
        <v>-3200900</v>
      </c>
      <c r="C119" s="73" t="s">
        <v>1190</v>
      </c>
      <c r="D119" s="11">
        <v>1</v>
      </c>
      <c r="E119" s="11">
        <f t="shared" si="6"/>
        <v>86</v>
      </c>
      <c r="F119" s="11">
        <f t="shared" si="5"/>
        <v>0</v>
      </c>
      <c r="G119" s="11">
        <f t="shared" si="4"/>
        <v>-275277400</v>
      </c>
    </row>
    <row r="120" spans="1:7">
      <c r="A120" s="11" t="s">
        <v>1197</v>
      </c>
      <c r="B120" s="38">
        <v>16276000</v>
      </c>
      <c r="C120" s="73" t="s">
        <v>1199</v>
      </c>
      <c r="D120" s="11">
        <v>3</v>
      </c>
      <c r="E120" s="11">
        <f t="shared" si="6"/>
        <v>85</v>
      </c>
      <c r="F120" s="11">
        <f t="shared" si="5"/>
        <v>1</v>
      </c>
      <c r="G120" s="11">
        <f t="shared" si="4"/>
        <v>1367184000</v>
      </c>
    </row>
    <row r="121" spans="1:7">
      <c r="A121" s="11" t="s">
        <v>1208</v>
      </c>
      <c r="B121" s="38">
        <v>3000000</v>
      </c>
      <c r="C121" s="73" t="s">
        <v>727</v>
      </c>
      <c r="D121" s="11">
        <v>0</v>
      </c>
      <c r="E121" s="11">
        <f t="shared" si="6"/>
        <v>82</v>
      </c>
      <c r="F121" s="11">
        <f t="shared" si="5"/>
        <v>1</v>
      </c>
      <c r="G121" s="105">
        <f t="shared" si="4"/>
        <v>243000000</v>
      </c>
    </row>
    <row r="122" spans="1:7">
      <c r="A122" s="11" t="s">
        <v>1208</v>
      </c>
      <c r="B122" s="38">
        <v>2020000</v>
      </c>
      <c r="C122" s="73" t="s">
        <v>1212</v>
      </c>
      <c r="D122" s="11">
        <v>0</v>
      </c>
      <c r="E122" s="105">
        <f t="shared" si="6"/>
        <v>82</v>
      </c>
      <c r="F122" s="105">
        <f t="shared" si="5"/>
        <v>1</v>
      </c>
      <c r="G122" s="105">
        <f t="shared" si="4"/>
        <v>163620000</v>
      </c>
    </row>
    <row r="123" spans="1:7">
      <c r="A123" s="11" t="s">
        <v>1208</v>
      </c>
      <c r="B123" s="38">
        <v>4975000</v>
      </c>
      <c r="C123" s="73" t="s">
        <v>1209</v>
      </c>
      <c r="D123" s="11">
        <v>1</v>
      </c>
      <c r="E123" s="105">
        <f t="shared" si="6"/>
        <v>82</v>
      </c>
      <c r="F123" s="105">
        <f t="shared" si="5"/>
        <v>1</v>
      </c>
      <c r="G123" s="105">
        <f t="shared" si="4"/>
        <v>402975000</v>
      </c>
    </row>
    <row r="124" spans="1:7">
      <c r="A124" s="105" t="s">
        <v>1222</v>
      </c>
      <c r="B124" s="38">
        <v>-18500000</v>
      </c>
      <c r="C124" s="73" t="s">
        <v>1128</v>
      </c>
      <c r="D124" s="105">
        <v>0</v>
      </c>
      <c r="E124" s="105">
        <f t="shared" si="6"/>
        <v>81</v>
      </c>
      <c r="F124" s="105">
        <f t="shared" si="5"/>
        <v>0</v>
      </c>
      <c r="G124" s="105">
        <f t="shared" si="4"/>
        <v>-1498500000</v>
      </c>
    </row>
    <row r="125" spans="1:7">
      <c r="A125" s="105" t="s">
        <v>1222</v>
      </c>
      <c r="B125" s="38">
        <v>3000000</v>
      </c>
      <c r="C125" s="73" t="s">
        <v>1228</v>
      </c>
      <c r="D125" s="105">
        <v>0</v>
      </c>
      <c r="E125" s="105">
        <f t="shared" si="6"/>
        <v>81</v>
      </c>
      <c r="F125" s="105">
        <f t="shared" si="5"/>
        <v>1</v>
      </c>
      <c r="G125" s="105">
        <f t="shared" si="4"/>
        <v>240000000</v>
      </c>
    </row>
    <row r="126" spans="1:7">
      <c r="A126" s="105" t="s">
        <v>1222</v>
      </c>
      <c r="B126" s="38">
        <v>-3000900</v>
      </c>
      <c r="C126" s="73" t="s">
        <v>1234</v>
      </c>
      <c r="D126" s="105">
        <v>1</v>
      </c>
      <c r="E126" s="105">
        <f t="shared" si="6"/>
        <v>81</v>
      </c>
      <c r="F126" s="105">
        <f t="shared" si="5"/>
        <v>0</v>
      </c>
      <c r="G126" s="105">
        <f t="shared" si="4"/>
        <v>-243072900</v>
      </c>
    </row>
    <row r="127" spans="1:7">
      <c r="A127" s="105" t="s">
        <v>1231</v>
      </c>
      <c r="B127" s="38">
        <v>900000</v>
      </c>
      <c r="C127" s="73" t="s">
        <v>1233</v>
      </c>
      <c r="D127" s="105">
        <v>0</v>
      </c>
      <c r="E127" s="105">
        <f t="shared" si="6"/>
        <v>80</v>
      </c>
      <c r="F127" s="105">
        <f t="shared" si="5"/>
        <v>1</v>
      </c>
      <c r="G127" s="105">
        <f t="shared" si="4"/>
        <v>71100000</v>
      </c>
    </row>
    <row r="128" spans="1:7">
      <c r="A128" s="105" t="s">
        <v>1231</v>
      </c>
      <c r="B128" s="38">
        <v>-3000900</v>
      </c>
      <c r="C128" s="73" t="s">
        <v>1234</v>
      </c>
      <c r="D128" s="105">
        <v>1</v>
      </c>
      <c r="E128" s="105">
        <f t="shared" si="6"/>
        <v>80</v>
      </c>
      <c r="F128" s="105">
        <f t="shared" si="5"/>
        <v>0</v>
      </c>
      <c r="G128" s="105">
        <f t="shared" si="4"/>
        <v>-240072000</v>
      </c>
    </row>
    <row r="129" spans="1:10">
      <c r="A129" s="105" t="s">
        <v>1238</v>
      </c>
      <c r="B129" s="38">
        <v>-3000900</v>
      </c>
      <c r="C129" s="73" t="s">
        <v>1246</v>
      </c>
      <c r="D129" s="105">
        <v>2</v>
      </c>
      <c r="E129" s="105">
        <f t="shared" si="6"/>
        <v>79</v>
      </c>
      <c r="F129" s="105">
        <f t="shared" si="5"/>
        <v>0</v>
      </c>
      <c r="G129" s="105">
        <f t="shared" si="4"/>
        <v>-237071100</v>
      </c>
    </row>
    <row r="130" spans="1:10">
      <c r="A130" s="105" t="s">
        <v>1247</v>
      </c>
      <c r="B130" s="38">
        <v>-1000500</v>
      </c>
      <c r="C130" s="73" t="s">
        <v>1246</v>
      </c>
      <c r="D130" s="105">
        <v>0</v>
      </c>
      <c r="E130" s="105">
        <f t="shared" si="6"/>
        <v>77</v>
      </c>
      <c r="F130" s="105">
        <f t="shared" si="5"/>
        <v>0</v>
      </c>
      <c r="G130" s="105">
        <f t="shared" si="4"/>
        <v>-77038500</v>
      </c>
    </row>
    <row r="131" spans="1:10">
      <c r="A131" s="105" t="s">
        <v>1247</v>
      </c>
      <c r="B131" s="38">
        <v>100000</v>
      </c>
      <c r="C131" s="73" t="s">
        <v>1248</v>
      </c>
      <c r="D131" s="105">
        <v>2</v>
      </c>
      <c r="E131" s="105">
        <f t="shared" si="6"/>
        <v>77</v>
      </c>
      <c r="F131" s="105">
        <f t="shared" si="5"/>
        <v>1</v>
      </c>
      <c r="G131" s="105">
        <f t="shared" si="4"/>
        <v>7600000</v>
      </c>
    </row>
    <row r="132" spans="1:10">
      <c r="A132" s="105" t="s">
        <v>1250</v>
      </c>
      <c r="B132" s="38">
        <v>-200000</v>
      </c>
      <c r="C132" s="73" t="s">
        <v>1251</v>
      </c>
      <c r="D132" s="105">
        <v>1</v>
      </c>
      <c r="E132" s="105">
        <f t="shared" si="6"/>
        <v>75</v>
      </c>
      <c r="F132" s="105">
        <f t="shared" si="5"/>
        <v>0</v>
      </c>
      <c r="G132" s="105">
        <f t="shared" si="4"/>
        <v>-15000000</v>
      </c>
    </row>
    <row r="133" spans="1:10">
      <c r="A133" s="105" t="s">
        <v>1254</v>
      </c>
      <c r="B133" s="38">
        <v>-2200000</v>
      </c>
      <c r="C133" s="73" t="s">
        <v>1258</v>
      </c>
      <c r="D133" s="105">
        <v>3</v>
      </c>
      <c r="E133" s="105">
        <f t="shared" si="6"/>
        <v>74</v>
      </c>
      <c r="F133" s="105">
        <f t="shared" si="5"/>
        <v>0</v>
      </c>
      <c r="G133" s="105">
        <f t="shared" si="4"/>
        <v>-162800000</v>
      </c>
    </row>
    <row r="134" spans="1:10">
      <c r="A134" s="105" t="s">
        <v>1269</v>
      </c>
      <c r="B134" s="38">
        <v>-905500</v>
      </c>
      <c r="C134" s="73" t="s">
        <v>1270</v>
      </c>
      <c r="D134" s="105">
        <v>3</v>
      </c>
      <c r="E134" s="105">
        <f t="shared" si="6"/>
        <v>71</v>
      </c>
      <c r="F134" s="105">
        <f t="shared" si="5"/>
        <v>0</v>
      </c>
      <c r="G134" s="105">
        <f t="shared" si="4"/>
        <v>-64290500</v>
      </c>
    </row>
    <row r="135" spans="1:10">
      <c r="A135" s="105" t="s">
        <v>1279</v>
      </c>
      <c r="B135" s="38">
        <v>1500000</v>
      </c>
      <c r="C135" s="73" t="s">
        <v>1280</v>
      </c>
      <c r="D135" s="105">
        <v>1</v>
      </c>
      <c r="E135" s="105">
        <f t="shared" si="6"/>
        <v>68</v>
      </c>
      <c r="F135" s="105">
        <f t="shared" si="5"/>
        <v>1</v>
      </c>
      <c r="G135" s="105">
        <f t="shared" si="4"/>
        <v>100500000</v>
      </c>
    </row>
    <row r="136" spans="1:10">
      <c r="A136" s="105" t="s">
        <v>3703</v>
      </c>
      <c r="B136" s="38">
        <v>-1000500</v>
      </c>
      <c r="C136" s="73" t="s">
        <v>1262</v>
      </c>
      <c r="D136" s="105">
        <v>0</v>
      </c>
      <c r="E136" s="105">
        <f t="shared" si="6"/>
        <v>67</v>
      </c>
      <c r="F136" s="105">
        <f t="shared" si="5"/>
        <v>0</v>
      </c>
      <c r="G136" s="105">
        <f t="shared" si="4"/>
        <v>-67033500</v>
      </c>
    </row>
    <row r="137" spans="1:10">
      <c r="A137" s="105" t="s">
        <v>3703</v>
      </c>
      <c r="B137" s="38">
        <v>-365000</v>
      </c>
      <c r="C137" s="73" t="s">
        <v>3705</v>
      </c>
      <c r="D137" s="105">
        <v>2</v>
      </c>
      <c r="E137" s="105">
        <f>D137+E138</f>
        <v>67</v>
      </c>
      <c r="F137" s="105">
        <f t="shared" si="5"/>
        <v>0</v>
      </c>
      <c r="G137" s="105">
        <f t="shared" si="4"/>
        <v>-24455000</v>
      </c>
    </row>
    <row r="138" spans="1:10">
      <c r="A138" s="105" t="s">
        <v>3708</v>
      </c>
      <c r="B138" s="38">
        <v>23000000</v>
      </c>
      <c r="C138" s="73" t="s">
        <v>3709</v>
      </c>
      <c r="D138" s="105">
        <v>1</v>
      </c>
      <c r="E138" s="105">
        <f t="shared" ref="E138:E193" si="7">D138+E139</f>
        <v>65</v>
      </c>
      <c r="F138" s="105">
        <f t="shared" si="5"/>
        <v>1</v>
      </c>
      <c r="G138" s="105">
        <f t="shared" si="4"/>
        <v>1472000000</v>
      </c>
    </row>
    <row r="139" spans="1:10">
      <c r="A139" s="105" t="s">
        <v>3711</v>
      </c>
      <c r="B139" s="38">
        <v>1800000</v>
      </c>
      <c r="C139" s="73" t="s">
        <v>3709</v>
      </c>
      <c r="D139" s="105">
        <v>2</v>
      </c>
      <c r="E139" s="105">
        <f t="shared" si="7"/>
        <v>64</v>
      </c>
      <c r="F139" s="105">
        <f t="shared" si="5"/>
        <v>1</v>
      </c>
      <c r="G139" s="105">
        <f t="shared" si="4"/>
        <v>113400000</v>
      </c>
    </row>
    <row r="140" spans="1:10">
      <c r="A140" s="105" t="s">
        <v>3724</v>
      </c>
      <c r="B140" s="38">
        <v>200000</v>
      </c>
      <c r="C140" s="73" t="s">
        <v>3709</v>
      </c>
      <c r="D140" s="105"/>
      <c r="E140" s="105">
        <f t="shared" si="7"/>
        <v>62</v>
      </c>
      <c r="F140" s="105">
        <f t="shared" si="5"/>
        <v>1</v>
      </c>
      <c r="G140" s="105">
        <f t="shared" si="4"/>
        <v>12200000</v>
      </c>
      <c r="J140" t="s">
        <v>25</v>
      </c>
    </row>
    <row r="141" spans="1:10">
      <c r="A141" s="105" t="s">
        <v>3712</v>
      </c>
      <c r="B141" s="38">
        <v>-3200900</v>
      </c>
      <c r="C141" s="73" t="s">
        <v>3713</v>
      </c>
      <c r="D141" s="105">
        <v>1</v>
      </c>
      <c r="E141" s="105">
        <f t="shared" si="7"/>
        <v>62</v>
      </c>
      <c r="F141" s="105">
        <f t="shared" si="5"/>
        <v>0</v>
      </c>
      <c r="G141" s="105">
        <f t="shared" si="4"/>
        <v>-198455800</v>
      </c>
    </row>
    <row r="142" spans="1:10">
      <c r="A142" s="105" t="s">
        <v>3716</v>
      </c>
      <c r="B142" s="38">
        <v>-3020900</v>
      </c>
      <c r="C142" s="73" t="s">
        <v>3717</v>
      </c>
      <c r="D142" s="105">
        <v>1</v>
      </c>
      <c r="E142" s="105">
        <f t="shared" si="7"/>
        <v>61</v>
      </c>
      <c r="F142" s="105">
        <f t="shared" si="5"/>
        <v>0</v>
      </c>
      <c r="G142" s="105">
        <f t="shared" si="4"/>
        <v>-184274900</v>
      </c>
    </row>
    <row r="143" spans="1:10">
      <c r="A143" s="105" t="s">
        <v>3718</v>
      </c>
      <c r="B143" s="38">
        <v>72533</v>
      </c>
      <c r="C143" s="73" t="s">
        <v>3721</v>
      </c>
      <c r="D143" s="105">
        <v>3</v>
      </c>
      <c r="E143" s="105">
        <f t="shared" si="7"/>
        <v>60</v>
      </c>
      <c r="F143" s="105">
        <f t="shared" si="5"/>
        <v>1</v>
      </c>
      <c r="G143" s="105">
        <f t="shared" si="4"/>
        <v>4279447</v>
      </c>
    </row>
    <row r="144" spans="1:10">
      <c r="A144" s="105" t="s">
        <v>3725</v>
      </c>
      <c r="B144" s="38">
        <v>-3000900</v>
      </c>
      <c r="C144" s="73" t="s">
        <v>1246</v>
      </c>
      <c r="D144" s="105">
        <v>1</v>
      </c>
      <c r="E144" s="105">
        <f t="shared" si="7"/>
        <v>57</v>
      </c>
      <c r="F144" s="105">
        <f t="shared" si="5"/>
        <v>0</v>
      </c>
      <c r="G144" s="105">
        <f t="shared" si="4"/>
        <v>-171051300</v>
      </c>
    </row>
    <row r="145" spans="1:10">
      <c r="A145" s="105" t="s">
        <v>3741</v>
      </c>
      <c r="B145" s="38">
        <v>-3001400</v>
      </c>
      <c r="C145" s="73" t="s">
        <v>3743</v>
      </c>
      <c r="D145" s="105">
        <v>0</v>
      </c>
      <c r="E145" s="105">
        <f t="shared" si="7"/>
        <v>56</v>
      </c>
      <c r="F145" s="105">
        <f t="shared" si="5"/>
        <v>0</v>
      </c>
      <c r="G145" s="105">
        <f t="shared" si="4"/>
        <v>-168078400</v>
      </c>
    </row>
    <row r="146" spans="1:10">
      <c r="A146" s="105" t="s">
        <v>3741</v>
      </c>
      <c r="B146" s="38">
        <v>-216910</v>
      </c>
      <c r="C146" s="73" t="s">
        <v>3746</v>
      </c>
      <c r="D146" s="105">
        <v>1</v>
      </c>
      <c r="E146" s="105">
        <f t="shared" si="7"/>
        <v>56</v>
      </c>
      <c r="F146" s="105">
        <f t="shared" si="5"/>
        <v>0</v>
      </c>
      <c r="G146" s="105">
        <f t="shared" si="4"/>
        <v>-12146960</v>
      </c>
    </row>
    <row r="147" spans="1:10">
      <c r="A147" s="105" t="s">
        <v>3747</v>
      </c>
      <c r="B147" s="38">
        <v>-3000900</v>
      </c>
      <c r="C147" s="73" t="s">
        <v>462</v>
      </c>
      <c r="D147" s="105">
        <v>1</v>
      </c>
      <c r="E147" s="105">
        <f t="shared" si="7"/>
        <v>55</v>
      </c>
      <c r="F147" s="105">
        <f t="shared" si="5"/>
        <v>0</v>
      </c>
      <c r="G147" s="105">
        <f t="shared" si="4"/>
        <v>-165049500</v>
      </c>
    </row>
    <row r="148" spans="1:10">
      <c r="A148" s="105" t="s">
        <v>3760</v>
      </c>
      <c r="B148" s="38">
        <v>5900000</v>
      </c>
      <c r="C148" s="73" t="s">
        <v>3761</v>
      </c>
      <c r="D148" s="105">
        <v>13</v>
      </c>
      <c r="E148" s="105">
        <f t="shared" si="7"/>
        <v>54</v>
      </c>
      <c r="F148" s="105">
        <f t="shared" si="5"/>
        <v>1</v>
      </c>
      <c r="G148" s="105">
        <f t="shared" si="4"/>
        <v>312700000</v>
      </c>
    </row>
    <row r="149" spans="1:10">
      <c r="A149" s="105" t="s">
        <v>3815</v>
      </c>
      <c r="B149" s="38">
        <v>17000000</v>
      </c>
      <c r="C149" s="73" t="s">
        <v>3816</v>
      </c>
      <c r="D149" s="105">
        <v>0</v>
      </c>
      <c r="E149" s="105">
        <f t="shared" si="7"/>
        <v>41</v>
      </c>
      <c r="F149" s="105">
        <f t="shared" si="5"/>
        <v>1</v>
      </c>
      <c r="G149" s="105">
        <f t="shared" si="4"/>
        <v>680000000</v>
      </c>
    </row>
    <row r="150" spans="1:10">
      <c r="A150" s="105" t="s">
        <v>3815</v>
      </c>
      <c r="B150" s="38">
        <v>-1000</v>
      </c>
      <c r="C150" s="73" t="s">
        <v>3817</v>
      </c>
      <c r="D150" s="105">
        <v>1</v>
      </c>
      <c r="E150" s="105">
        <f t="shared" si="7"/>
        <v>41</v>
      </c>
      <c r="F150" s="105">
        <f t="shared" si="5"/>
        <v>0</v>
      </c>
      <c r="G150" s="105">
        <f t="shared" si="4"/>
        <v>-41000</v>
      </c>
      <c r="J150" t="s">
        <v>25</v>
      </c>
    </row>
    <row r="151" spans="1:10">
      <c r="A151" s="105" t="s">
        <v>3819</v>
      </c>
      <c r="B151" s="38">
        <v>3000000</v>
      </c>
      <c r="C151" s="73" t="s">
        <v>3822</v>
      </c>
      <c r="D151" s="105">
        <v>0</v>
      </c>
      <c r="E151" s="105">
        <f t="shared" si="7"/>
        <v>40</v>
      </c>
      <c r="F151" s="105">
        <f t="shared" si="5"/>
        <v>1</v>
      </c>
      <c r="G151" s="105">
        <f t="shared" si="4"/>
        <v>117000000</v>
      </c>
    </row>
    <row r="152" spans="1:10">
      <c r="A152" s="105" t="s">
        <v>3819</v>
      </c>
      <c r="B152" s="38">
        <v>-18011000</v>
      </c>
      <c r="C152" s="73" t="s">
        <v>3824</v>
      </c>
      <c r="D152" s="105">
        <v>0</v>
      </c>
      <c r="E152" s="105">
        <f t="shared" si="7"/>
        <v>40</v>
      </c>
      <c r="F152" s="105">
        <f t="shared" si="5"/>
        <v>0</v>
      </c>
      <c r="G152" s="105">
        <f t="shared" si="4"/>
        <v>-720440000</v>
      </c>
    </row>
    <row r="153" spans="1:10">
      <c r="A153" s="105" t="s">
        <v>3819</v>
      </c>
      <c r="B153" s="38">
        <v>-15600000</v>
      </c>
      <c r="C153" s="73" t="s">
        <v>3823</v>
      </c>
      <c r="D153" s="105">
        <v>0</v>
      </c>
      <c r="E153" s="105">
        <f t="shared" si="7"/>
        <v>40</v>
      </c>
      <c r="F153" s="105">
        <f t="shared" si="5"/>
        <v>0</v>
      </c>
      <c r="G153" s="105">
        <f t="shared" si="4"/>
        <v>-624000000</v>
      </c>
    </row>
    <row r="154" spans="1:10">
      <c r="A154" s="105" t="s">
        <v>3819</v>
      </c>
      <c r="B154" s="38">
        <v>-1400500</v>
      </c>
      <c r="C154" s="73" t="s">
        <v>3825</v>
      </c>
      <c r="D154" s="105">
        <v>0</v>
      </c>
      <c r="E154" s="105">
        <f t="shared" si="7"/>
        <v>40</v>
      </c>
      <c r="F154" s="105">
        <f t="shared" si="5"/>
        <v>0</v>
      </c>
      <c r="G154" s="105">
        <f t="shared" si="4"/>
        <v>-56020000</v>
      </c>
    </row>
    <row r="155" spans="1:10">
      <c r="A155" s="105" t="s">
        <v>3819</v>
      </c>
      <c r="B155" s="38">
        <v>-5000</v>
      </c>
      <c r="C155" s="73" t="s">
        <v>502</v>
      </c>
      <c r="D155" s="105">
        <v>5</v>
      </c>
      <c r="E155" s="105">
        <f t="shared" si="7"/>
        <v>40</v>
      </c>
      <c r="F155" s="105">
        <f t="shared" si="5"/>
        <v>0</v>
      </c>
      <c r="G155" s="105">
        <f t="shared" si="4"/>
        <v>-200000</v>
      </c>
    </row>
    <row r="156" spans="1:10">
      <c r="A156" s="105" t="s">
        <v>3827</v>
      </c>
      <c r="B156" s="38">
        <v>3000000</v>
      </c>
      <c r="C156" s="73" t="s">
        <v>3828</v>
      </c>
      <c r="D156" s="105">
        <v>1</v>
      </c>
      <c r="E156" s="105">
        <f t="shared" si="7"/>
        <v>35</v>
      </c>
      <c r="F156" s="105">
        <f t="shared" si="5"/>
        <v>1</v>
      </c>
      <c r="G156" s="105">
        <f t="shared" si="4"/>
        <v>102000000</v>
      </c>
    </row>
    <row r="157" spans="1:10">
      <c r="A157" s="105" t="s">
        <v>3834</v>
      </c>
      <c r="B157" s="38">
        <v>1000000</v>
      </c>
      <c r="C157" s="73" t="s">
        <v>3709</v>
      </c>
      <c r="D157" s="105">
        <v>1</v>
      </c>
      <c r="E157" s="105">
        <f t="shared" si="7"/>
        <v>34</v>
      </c>
      <c r="F157" s="105">
        <f t="shared" si="5"/>
        <v>1</v>
      </c>
      <c r="G157" s="105">
        <f t="shared" si="4"/>
        <v>33000000</v>
      </c>
    </row>
    <row r="158" spans="1:10">
      <c r="A158" s="105" t="s">
        <v>3833</v>
      </c>
      <c r="B158" s="38">
        <v>-4500000</v>
      </c>
      <c r="C158" s="73" t="s">
        <v>3835</v>
      </c>
      <c r="D158" s="105">
        <v>0</v>
      </c>
      <c r="E158" s="105">
        <f t="shared" si="7"/>
        <v>33</v>
      </c>
      <c r="F158" s="105">
        <f t="shared" si="5"/>
        <v>0</v>
      </c>
      <c r="G158" s="105">
        <f t="shared" si="4"/>
        <v>-148500000</v>
      </c>
    </row>
    <row r="159" spans="1:10">
      <c r="A159" s="105" t="s">
        <v>3833</v>
      </c>
      <c r="B159" s="38">
        <v>3000000</v>
      </c>
      <c r="C159" s="73" t="s">
        <v>3836</v>
      </c>
      <c r="D159" s="105">
        <v>0</v>
      </c>
      <c r="E159" s="105">
        <f t="shared" si="7"/>
        <v>33</v>
      </c>
      <c r="F159" s="105">
        <f t="shared" si="5"/>
        <v>1</v>
      </c>
      <c r="G159" s="105">
        <f t="shared" si="4"/>
        <v>96000000</v>
      </c>
    </row>
    <row r="160" spans="1:10">
      <c r="A160" s="105" t="s">
        <v>3833</v>
      </c>
      <c r="B160" s="38">
        <v>-3000000</v>
      </c>
      <c r="C160" s="73" t="s">
        <v>3835</v>
      </c>
      <c r="D160" s="105">
        <v>1</v>
      </c>
      <c r="E160" s="105">
        <f t="shared" si="7"/>
        <v>33</v>
      </c>
      <c r="F160" s="105">
        <f t="shared" si="5"/>
        <v>0</v>
      </c>
      <c r="G160" s="105">
        <f t="shared" si="4"/>
        <v>-99000000</v>
      </c>
    </row>
    <row r="161" spans="1:7">
      <c r="A161" s="105" t="s">
        <v>3851</v>
      </c>
      <c r="B161" s="38">
        <v>93165</v>
      </c>
      <c r="C161" s="73" t="s">
        <v>585</v>
      </c>
      <c r="D161" s="105">
        <v>6</v>
      </c>
      <c r="E161" s="105">
        <f t="shared" si="7"/>
        <v>32</v>
      </c>
      <c r="F161" s="105">
        <f t="shared" si="5"/>
        <v>1</v>
      </c>
      <c r="G161" s="105">
        <f t="shared" si="4"/>
        <v>2888115</v>
      </c>
    </row>
    <row r="162" spans="1:7">
      <c r="A162" s="37" t="s">
        <v>3848</v>
      </c>
      <c r="B162" s="38">
        <v>1160000</v>
      </c>
      <c r="C162" s="73" t="s">
        <v>3855</v>
      </c>
      <c r="D162" s="105">
        <v>1</v>
      </c>
      <c r="E162" s="105">
        <f t="shared" si="7"/>
        <v>26</v>
      </c>
      <c r="F162" s="105">
        <f t="shared" si="5"/>
        <v>1</v>
      </c>
      <c r="G162" s="105">
        <f t="shared" si="4"/>
        <v>29000000</v>
      </c>
    </row>
    <row r="163" spans="1:7">
      <c r="A163" s="59" t="s">
        <v>3852</v>
      </c>
      <c r="B163" s="38">
        <v>-526350</v>
      </c>
      <c r="C163" s="73" t="s">
        <v>3853</v>
      </c>
      <c r="D163" s="105">
        <v>3</v>
      </c>
      <c r="E163" s="105">
        <f t="shared" si="7"/>
        <v>25</v>
      </c>
      <c r="F163" s="105">
        <f t="shared" si="5"/>
        <v>0</v>
      </c>
      <c r="G163" s="105">
        <f t="shared" si="4"/>
        <v>-13158750</v>
      </c>
    </row>
    <row r="164" spans="1:7">
      <c r="A164" s="59">
        <v>35707</v>
      </c>
      <c r="B164" s="38">
        <v>-200000</v>
      </c>
      <c r="C164" s="73" t="s">
        <v>3926</v>
      </c>
      <c r="D164" s="105">
        <v>2</v>
      </c>
      <c r="E164" s="105">
        <f t="shared" si="7"/>
        <v>22</v>
      </c>
      <c r="F164" s="105">
        <f t="shared" si="5"/>
        <v>0</v>
      </c>
      <c r="G164" s="105">
        <f t="shared" si="4"/>
        <v>-4400000</v>
      </c>
    </row>
    <row r="165" spans="1:7">
      <c r="A165" s="105" t="s">
        <v>3930</v>
      </c>
      <c r="B165" s="38">
        <v>785000</v>
      </c>
      <c r="C165" s="73" t="s">
        <v>3933</v>
      </c>
      <c r="D165" s="105">
        <v>0</v>
      </c>
      <c r="E165" s="105">
        <f t="shared" si="7"/>
        <v>20</v>
      </c>
      <c r="F165" s="105">
        <f t="shared" si="5"/>
        <v>1</v>
      </c>
      <c r="G165" s="105">
        <f t="shared" si="4"/>
        <v>14915000</v>
      </c>
    </row>
    <row r="166" spans="1:7">
      <c r="A166" s="105" t="s">
        <v>3930</v>
      </c>
      <c r="B166" s="38">
        <v>-200000</v>
      </c>
      <c r="C166" s="73" t="s">
        <v>158</v>
      </c>
      <c r="D166" s="105">
        <v>1</v>
      </c>
      <c r="E166" s="105">
        <f t="shared" si="7"/>
        <v>20</v>
      </c>
      <c r="F166" s="105">
        <f t="shared" si="5"/>
        <v>0</v>
      </c>
      <c r="G166" s="105">
        <f t="shared" si="4"/>
        <v>-4000000</v>
      </c>
    </row>
    <row r="167" spans="1:7">
      <c r="A167" s="105" t="s">
        <v>3934</v>
      </c>
      <c r="B167" s="38">
        <v>-450000</v>
      </c>
      <c r="C167" s="73" t="s">
        <v>1128</v>
      </c>
      <c r="D167" s="105">
        <v>0</v>
      </c>
      <c r="E167" s="105">
        <f t="shared" si="7"/>
        <v>19</v>
      </c>
      <c r="F167" s="105">
        <f t="shared" si="5"/>
        <v>0</v>
      </c>
      <c r="G167" s="105">
        <f t="shared" si="4"/>
        <v>-8550000</v>
      </c>
    </row>
    <row r="168" spans="1:7">
      <c r="A168" s="105" t="s">
        <v>3934</v>
      </c>
      <c r="B168" s="38">
        <v>3000000</v>
      </c>
      <c r="C168" s="73" t="s">
        <v>3939</v>
      </c>
      <c r="D168" s="105">
        <v>0</v>
      </c>
      <c r="E168" s="105">
        <f t="shared" si="7"/>
        <v>19</v>
      </c>
      <c r="F168" s="105">
        <f t="shared" si="5"/>
        <v>1</v>
      </c>
      <c r="G168" s="105">
        <f t="shared" si="4"/>
        <v>54000000</v>
      </c>
    </row>
    <row r="169" spans="1:7">
      <c r="A169" s="105" t="s">
        <v>3934</v>
      </c>
      <c r="B169" s="38">
        <v>-35000</v>
      </c>
      <c r="C169" s="73" t="s">
        <v>3942</v>
      </c>
      <c r="D169" s="105">
        <v>1</v>
      </c>
      <c r="E169" s="105">
        <f t="shared" si="7"/>
        <v>19</v>
      </c>
      <c r="F169" s="105">
        <f t="shared" si="5"/>
        <v>0</v>
      </c>
      <c r="G169" s="105">
        <f t="shared" si="4"/>
        <v>-665000</v>
      </c>
    </row>
    <row r="170" spans="1:7">
      <c r="A170" s="105" t="s">
        <v>3943</v>
      </c>
      <c r="B170" s="38">
        <v>2500000</v>
      </c>
      <c r="C170" s="73" t="s">
        <v>3939</v>
      </c>
      <c r="D170" s="105">
        <v>1</v>
      </c>
      <c r="E170" s="105">
        <f t="shared" si="7"/>
        <v>18</v>
      </c>
      <c r="F170" s="105">
        <f t="shared" si="5"/>
        <v>1</v>
      </c>
      <c r="G170" s="105">
        <f t="shared" si="4"/>
        <v>42500000</v>
      </c>
    </row>
    <row r="171" spans="1:7">
      <c r="A171" s="105" t="s">
        <v>3947</v>
      </c>
      <c r="B171" s="38">
        <v>-130640</v>
      </c>
      <c r="C171" s="73" t="s">
        <v>3948</v>
      </c>
      <c r="D171" s="105">
        <v>5</v>
      </c>
      <c r="E171" s="105">
        <f t="shared" si="7"/>
        <v>17</v>
      </c>
      <c r="F171" s="105">
        <f t="shared" si="5"/>
        <v>0</v>
      </c>
      <c r="G171" s="105">
        <f t="shared" si="4"/>
        <v>-2220880</v>
      </c>
    </row>
    <row r="172" spans="1:7">
      <c r="A172" s="105" t="s">
        <v>3961</v>
      </c>
      <c r="B172" s="38">
        <v>-4800000</v>
      </c>
      <c r="C172" s="73" t="s">
        <v>3962</v>
      </c>
      <c r="D172" s="105">
        <v>0</v>
      </c>
      <c r="E172" s="105">
        <f t="shared" si="7"/>
        <v>12</v>
      </c>
      <c r="F172" s="105">
        <f t="shared" si="5"/>
        <v>0</v>
      </c>
      <c r="G172" s="105">
        <f t="shared" si="4"/>
        <v>-57600000</v>
      </c>
    </row>
    <row r="173" spans="1:7">
      <c r="A173" s="105" t="s">
        <v>3961</v>
      </c>
      <c r="B173" s="38">
        <v>-320000</v>
      </c>
      <c r="C173" s="73" t="s">
        <v>3963</v>
      </c>
      <c r="D173" s="105">
        <v>0</v>
      </c>
      <c r="E173" s="105">
        <f t="shared" si="7"/>
        <v>12</v>
      </c>
      <c r="F173" s="105">
        <f t="shared" si="5"/>
        <v>0</v>
      </c>
      <c r="G173" s="105">
        <f t="shared" si="4"/>
        <v>-3840000</v>
      </c>
    </row>
    <row r="174" spans="1:7">
      <c r="A174" s="105" t="s">
        <v>3961</v>
      </c>
      <c r="B174" s="38">
        <v>-493437</v>
      </c>
      <c r="C174" s="73" t="s">
        <v>608</v>
      </c>
      <c r="D174" s="105">
        <v>10</v>
      </c>
      <c r="E174" s="105">
        <f t="shared" si="7"/>
        <v>12</v>
      </c>
      <c r="F174" s="105">
        <f t="shared" si="5"/>
        <v>0</v>
      </c>
      <c r="G174" s="105">
        <f t="shared" si="4"/>
        <v>-5921244</v>
      </c>
    </row>
    <row r="175" spans="1:7">
      <c r="A175" s="105" t="s">
        <v>4006</v>
      </c>
      <c r="B175" s="38">
        <v>-80000</v>
      </c>
      <c r="C175" s="73" t="s">
        <v>761</v>
      </c>
      <c r="D175" s="105">
        <v>0</v>
      </c>
      <c r="E175" s="105">
        <f t="shared" si="7"/>
        <v>2</v>
      </c>
      <c r="F175" s="105">
        <f t="shared" si="5"/>
        <v>0</v>
      </c>
      <c r="G175" s="105">
        <f t="shared" si="4"/>
        <v>-160000</v>
      </c>
    </row>
    <row r="176" spans="1:7">
      <c r="A176" s="105" t="s">
        <v>4006</v>
      </c>
      <c r="B176" s="38">
        <v>-100000</v>
      </c>
      <c r="C176" s="73" t="s">
        <v>4008</v>
      </c>
      <c r="D176" s="105">
        <v>2</v>
      </c>
      <c r="E176" s="105">
        <f t="shared" si="7"/>
        <v>2</v>
      </c>
      <c r="F176" s="105">
        <f t="shared" si="5"/>
        <v>0</v>
      </c>
      <c r="G176" s="105">
        <f t="shared" si="4"/>
        <v>-200000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22051045943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37122972.968013465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855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Normal="100" workbookViewId="0">
      <selection activeCell="N21" sqref="N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92958598</v>
      </c>
      <c r="G19" s="29">
        <f t="shared" si="0"/>
        <v>12282490.582230002</v>
      </c>
      <c r="H19" s="11"/>
      <c r="K19" s="2" t="s">
        <v>85</v>
      </c>
      <c r="L19" s="43">
        <f>-تیر97!D64</f>
        <v>-2536024</v>
      </c>
      <c r="M19" s="2" t="s">
        <v>4021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2536024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4007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3986</v>
      </c>
      <c r="N28" s="119">
        <f>O28*P28</f>
        <v>48965120</v>
      </c>
      <c r="O28" s="105">
        <v>19127</v>
      </c>
      <c r="P28" s="105">
        <v>2560</v>
      </c>
      <c r="Q28" s="38">
        <v>7374117</v>
      </c>
      <c r="R28" s="118" t="s">
        <v>3961</v>
      </c>
      <c r="S28" s="118">
        <v>12</v>
      </c>
      <c r="T28" s="118" t="s">
        <v>4019</v>
      </c>
      <c r="U28" s="119">
        <f t="shared" ref="U28:U30" si="4">Q28*0.02*S28/31</f>
        <v>57089.938064516129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3987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7</v>
      </c>
      <c r="T29" s="118" t="s">
        <v>3993</v>
      </c>
      <c r="U29" s="119">
        <f t="shared" si="4"/>
        <v>323.49032258064517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3997</v>
      </c>
      <c r="S30" s="118">
        <f>S29-2</f>
        <v>5</v>
      </c>
      <c r="T30" s="118" t="s">
        <v>4020</v>
      </c>
      <c r="U30" s="119">
        <f t="shared" si="4"/>
        <v>57434.945161290329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4001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4016</v>
      </c>
      <c r="S31" s="118">
        <f>S30-5</f>
        <v>0</v>
      </c>
      <c r="T31" s="118" t="s">
        <v>4017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-166728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4014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4013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92958598</v>
      </c>
      <c r="M37" s="2"/>
      <c r="N37" s="3">
        <f>SUM(N16:N35)</f>
        <v>169095448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-6252250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149958598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4004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4004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4005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2018-07-24T17:32:21Z</dcterms:modified>
</cp:coreProperties>
</file>