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S29" i="18" l="1"/>
  <c r="B196" i="13"/>
  <c r="F105" i="13" l="1"/>
  <c r="B105" i="13"/>
  <c r="Q45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N28" i="18" l="1"/>
  <c r="Q32" i="18" s="1"/>
  <c r="H3" i="44" l="1"/>
  <c r="H4" i="44" l="1"/>
  <c r="D6" i="44" s="1"/>
  <c r="C9" i="44" s="1"/>
  <c r="D64" i="43"/>
  <c r="B263" i="15" l="1"/>
  <c r="E253" i="15"/>
  <c r="E252" i="15"/>
  <c r="E251" i="15" l="1"/>
  <c r="E250" i="15"/>
  <c r="D171" i="20"/>
  <c r="Q59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E241" i="15" l="1"/>
  <c r="U29" i="18" l="1"/>
  <c r="S30" i="18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G185" i="13" s="1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182" i="13" l="1"/>
  <c r="E181" i="13" s="1"/>
  <c r="G192" i="13"/>
  <c r="G183" i="13"/>
  <c r="G182" i="13"/>
  <c r="G189" i="13"/>
  <c r="G184" i="13"/>
  <c r="G191" i="13"/>
  <c r="G188" i="13"/>
  <c r="G195" i="13"/>
  <c r="G187" i="13"/>
  <c r="G190" i="13"/>
  <c r="G194" i="13"/>
  <c r="G186" i="13"/>
  <c r="F247" i="15"/>
  <c r="D246" i="15"/>
  <c r="E180" i="13" l="1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K173" i="20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E154" i="13" l="1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<sst xmlns="http://schemas.openxmlformats.org/spreadsheetml/2006/main" count="8479" uniqueCount="4035">
  <si>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</si>
  <si>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</si>
  <si>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</si>
  <si>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</si>
  <si>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</si>
  <si>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</si>
  <si>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</si>
  <si>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</si>
  <si>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</si>
  <si>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</si>
  <si>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</si>
  <si>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</si>
  <si>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</si>
  <si>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</si>
  <si>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</si>
  <si>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</si>
  <si>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</si>
  <si>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</si>
  <si>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</si>
  <si>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</si>
  <si>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</si>
  <si>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</si>
  <si>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</si>
  <si>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</si>
  <si>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</si>
  <si>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</si>
  <si>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</si>
  <si>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</si>
  <si>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</si>
  <si>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</si>
  <si>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</si>
  <si>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</si>
  <si>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</si>
  <si>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</si>
  <si>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</si>
  <si>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</si>
  <si>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</si>
  <si>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</si>
  <si>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</si>
  <si>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</si>
  <si>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</si>
  <si>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</si>
  <si>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</si>
  <si>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</si>
  <si>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</si>
  <si>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</si>
  <si>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</si>
  <si>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</si>
  <si>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</si>
  <si>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</si>
  <si>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</si>
  <si>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</si>
  <si>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</si>
  <si>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</si>
  <si>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</si>
  <si>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</si>
  <si>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</si>
  <si>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</si>
  <si>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</si>
  <si>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</si>
  <si>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</si>
  <si>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</si>
  <si>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</si>
  <si>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</si>
  <si>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</si>
  <si>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</si>
  <si>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</si>
  <si>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</si>
  <si>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</si>
  <si>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</si>
  <si>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</si>
  <si>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</si>
  <si>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</si>
  <si>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</si>
  <si>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</si>
  <si>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</si>
  <si>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</si>
  <si>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</si>
  <si>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</si>
  <si>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</si>
  <si>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</si>
  <si>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</si>
  <si>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</si>
  <si>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</si>
  <si>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</si>
  <si>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</si>
  <si>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</si>
  <si>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</si>
  <si>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</si>
  <si>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</si>
  <si>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</si>
  <si>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</si>
  <si>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</si>
  <si>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</si>
  <si>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</si>
  <si>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</si>
  <si>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</si>
  <si>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</si>
  <si>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</si>
  <si>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</si>
  <si>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</si>
  <si>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</si>
  <si>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</si>
  <si>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</si>
  <si>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</si>
  <si>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</si>
  <si>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</si>
  <si>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</si>
  <si>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</si>
  <si>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</si>
  <si>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</si>
  <si>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</si>
  <si>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</si>
  <si>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</si>
  <si>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</si>
  <si>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</si>
  <si>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</si>
  <si>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</si>
  <si>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</si>
  <si>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</si>
  <si>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</si>
  <si>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</si>
  <si>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</si>
  <si>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</si>
  <si>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</si>
  <si>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</si>
  <si>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</si>
  <si>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</si>
  <si>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</si>
  <si>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</si>
  <si>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</si>
  <si>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</si>
  <si>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</si>
  <si>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</si>
  <si>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</si>
  <si>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</si>
  <si>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</si>
  <si>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</si>
  <si>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</si>
  <si>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</si>
  <si>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</si>
  <si>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</si>
  <si>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</si>
  <si>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</si>
  <si>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</si>
  <si>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</si>
  <si>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</si>
  <si>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</si>
  <si>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</si>
  <si>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</si>
  <si>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</si>
  <si>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</si>
  <si>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</si>
  <si>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</si>
  <si>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</si>
  <si>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</si>
  <si>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</si>
  <si>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</si>
  <si>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</si>
  <si>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</si>
  <si>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</si>
  <si>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</si>
  <si>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</si>
  <si>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</si>
  <si>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</si>
  <si>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</si>
  <si>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</si>
  <si>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</si>
  <si>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</si>
  <si>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</si>
  <si>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</si>
  <si>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</si>
  <si>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</si>
  <si>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</si>
  <si>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</si>
  <si>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</si>
  <si>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</si>
  <si>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</si>
  <si>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</si>
  <si>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</si>
  <si>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</si>
  <si>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</si>
  <si>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</si>
  <si>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</si>
  <si>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</si>
  <si>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</si>
  <si>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</si>
  <si>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</si>
  <si>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</si>
  <si>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</si>
  <si>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</si>
  <si>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</si>
  <si>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</si>
  <si>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</si>
  <si>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</si>
  <si>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</si>
  <si>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</si>
  <si>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</si>
  <si>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</si>
  <si>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</si>
  <si>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</si>
  <si>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</si>
  <si>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</si>
  <si>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</si>
  <si>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</si>
  <si>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</si>
  <si>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</si>
  <si>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</si>
  <si>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</si>
  <si>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</si>
  <si>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</si>
  <si>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</si>
  <si>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</si>
  <si>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</si>
  <si>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</si>
  <si>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</si>
  <si>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</si>
  <si>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</si>
  <si>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</si>
  <si>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</si>
  <si>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</si>
  <si>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</si>
  <si>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</si>
  <si>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</si>
  <si>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</si>
  <si>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</si>
  <si>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</si>
  <si>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</si>
  <si>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</si>
  <si>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</si>
  <si>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</si>
  <si>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</si>
  <si>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</si>
  <si>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</si>
  <si>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</si>
  <si>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</si>
  <si>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</si>
  <si>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</si>
  <si>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</si>
  <si>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</si>
  <si>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</si>
  <si>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</si>
  <si>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</si>
  <si>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</si>
  <si>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</si>
  <si>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</si>
  <si>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</si>
  <si>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</si>
  <si>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</si>
  <si>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</si>
  <si>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</si>
  <si>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</si>
  <si>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</si>
  <si>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</si>
  <si>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</si>
  <si>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</si>
  <si>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</si>
  <si>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</si>
  <si>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</si>
  <si>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</si>
  <si>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</si>
  <si>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</si>
  <si>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</si>
  <si>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</si>
  <si>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</si>
  <si>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</si>
  <si>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</si>
  <si>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</si>
  <si>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</si>
  <si>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</si>
  <si>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</si>
  <si>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</si>
  <si>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</si>
  <si>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</si>
  <si>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</si>
  <si>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</si>
  <si>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</si>
  <si>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</si>
  <si>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</si>
  <si>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</si>
  <si>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</si>
  <si>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</si>
  <si>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</si>
  <si>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</si>
  <si>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</si>
  <si>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</si>
  <si>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</si>
  <si>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</si>
  <si>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</si>
  <si>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</si>
  <si>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</si>
  <si>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</si>
  <si>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</si>
  <si>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</si>
  <si>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</si>
  <si>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</si>
  <si>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</si>
  <si>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</si>
  <si>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</si>
  <si>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</si>
  <si>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</si>
  <si>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</si>
  <si>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</si>
  <si>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</si>
  <si>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</si>
  <si>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</si>
  <si>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</si>
  <si>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</si>
  <si>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</si>
  <si>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</si>
  <si>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</si>
  <si>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</si>
  <si>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</si>
  <si>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</si>
  <si>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</si>
  <si>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</si>
  <si>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</si>
  <si>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</si>
  <si>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</si>
  <si>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</si>
  <si>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</si>
  <si>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</si>
  <si>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</si>
  <si>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</si>
  <si>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</si>
  <si>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</si>
  <si>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</si>
  <si>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</si>
  <si>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</si>
  <si>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</si>
  <si>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</si>
  <si>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</si>
  <si>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</si>
  <si>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</si>
  <si>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</si>
  <si>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</si>
  <si>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</si>
  <si>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</si>
  <si>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</si>
  <si>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</si>
  <si>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</si>
  <si>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</si>
  <si>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</si>
  <si>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</si>
  <si>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</si>
  <si>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</si>
  <si>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</si>
  <si>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</si>
  <si>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</si>
  <si>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</si>
  <si>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</si>
  <si>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</si>
  <si>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</si>
  <si>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</si>
  <si>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</si>
  <si>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</si>
  <si>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</si>
  <si>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</si>
  <si>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</si>
  <si>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</si>
  <si>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</si>
  <si>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</si>
  <si>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</si>
  <si>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</si>
  <si>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</si>
  <si>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</si>
  <si>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</si>
  <si>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</si>
  <si>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</si>
  <si>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</si>
  <si>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</si>
  <si>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</si>
  <si>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</si>
  <si>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</si>
  <si>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</si>
  <si>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</si>
  <si>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</si>
  <si>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</si>
  <si>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</si>
  <si>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</si>
  <si>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</si>
  <si>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</si>
  <si>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</si>
  <si>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</si>
  <si>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</si>
  <si>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</si>
  <si>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</si>
  <si>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</si>
  <si>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</si>
  <si>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</si>
  <si>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</si>
  <si>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</si>
  <si>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</si>
  <si>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</si>
  <si>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</si>
  <si>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</si>
  <si>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</si>
  <si>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</si>
  <si>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</si>
  <si>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</si>
  <si>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</si>
  <si>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</si>
  <si>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</si>
  <si>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</si>
  <si>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</si>
  <si>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</si>
  <si>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</si>
  <si>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</si>
  <si>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</si>
  <si>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</si>
  <si>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</si>
  <si>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</si>
  <si>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</si>
  <si>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</si>
  <si>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</si>
  <si>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</si>
  <si>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</si>
  <si>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</si>
  <si>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</si>
  <si>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</si>
  <si>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</si>
  <si>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</si>
  <si>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</si>
  <si>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</si>
  <si>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</si>
  <si>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</si>
  <si>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</si>
  <si>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</si>
  <si>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</si>
  <si>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</si>
  <si>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</si>
  <si>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</si>
  <si>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</si>
  <si>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</si>
  <si>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</si>
  <si>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</si>
  <si>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</si>
  <si>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</si>
  <si>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</si>
  <si>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</si>
  <si>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</si>
  <si>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</si>
  <si>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</si>
  <si>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</si>
  <si>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</si>
  <si>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</si>
  <si>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</si>
  <si>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</si>
  <si>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</si>
  <si>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</si>
  <si>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</si>
  <si>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</si>
  <si>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</si>
  <si>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</si>
  <si>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</si>
  <si>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</si>
  <si>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</si>
  <si>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</si>
  <si>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</si>
  <si>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</si>
  <si>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</si>
  <si>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</si>
  <si>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</si>
  <si>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</si>
  <si>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</si>
  <si>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</si>
  <si>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</si>
  <si>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</si>
  <si>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</si>
  <si>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</si>
  <si>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</si>
  <si>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</si>
  <si>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</si>
  <si>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</si>
  <si>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</si>
  <si>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</si>
  <si>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</si>
  <si>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</si>
  <si>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</si>
  <si>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</si>
  <si>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</si>
  <si>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</si>
  <si>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</si>
  <si>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</si>
  <si>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</si>
  <si>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</si>
  <si>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</si>
  <si>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</si>
  <si>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</si>
  <si>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</si>
  <si>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</si>
  <si>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</si>
  <si>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</si>
  <si>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</si>
  <si>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</si>
  <si>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</si>
  <si>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</si>
  <si>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</si>
  <si>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</si>
  <si>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</si>
  <si>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</si>
  <si>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</si>
  <si>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</si>
  <si>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</si>
  <si>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</si>
  <si>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</si>
  <si>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</si>
  <si>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</si>
  <si>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</si>
  <si>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</si>
  <si>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</si>
  <si>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</si>
  <si>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</si>
  <si>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</si>
  <si>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</si>
  <si>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</si>
  <si>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</si>
  <si>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</si>
  <si>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</si>
  <si>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</si>
  <si>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</si>
  <si>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</si>
  <si>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</si>
  <si>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</si>
  <si>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</si>
  <si>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</si>
  <si>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</si>
  <si>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</si>
  <si>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</si>
  <si>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</si>
  <si>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</si>
  <si>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</si>
  <si>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</si>
  <si>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</si>
  <si>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</si>
  <si>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</si>
  <si>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</si>
  <si>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</si>
  <si>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</si>
  <si>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</si>
  <si>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</si>
  <si>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</si>
  <si>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</si>
  <si>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</si>
  <si>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</si>
  <si>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</si>
  <si>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</si>
  <si>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</si>
  <si>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</si>
  <si>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</si>
  <si>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</si>
  <si>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</si>
  <si>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</si>
  <si>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</si>
  <si>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</si>
  <si>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</si>
  <si>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</si>
  <si>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</si>
  <si>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</si>
  <si>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</si>
  <si>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</si>
  <si>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</si>
  <si>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</si>
  <si>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</si>
  <si>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</si>
  <si>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</si>
  <si>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</si>
  <si>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</si>
  <si>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</si>
  <si>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</si>
  <si>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</si>
  <si>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</si>
  <si>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</si>
  <si>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</si>
  <si>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</si>
  <si>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</si>
  <si>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</si>
  <si>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</si>
  <si>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</si>
  <si>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</si>
  <si>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</si>
  <si>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</si>
  <si>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</si>
  <si>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</si>
  <si>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</si>
  <si>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</si>
  <si>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</si>
  <si>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</si>
  <si>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</si>
  <si>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</si>
  <si>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</si>
  <si>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</si>
  <si>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</si>
  <si>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</si>
  <si>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</si>
  <si>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</si>
  <si>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</si>
  <si>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</si>
  <si>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</si>
  <si>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</si>
  <si>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</si>
  <si>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</si>
  <si>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</si>
  <si>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</si>
  <si>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</si>
  <si>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</si>
  <si>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</si>
  <si>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</si>
  <si>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</si>
  <si>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</si>
  <si>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</si>
  <si>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</si>
  <si>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</si>
  <si>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</si>
  <si>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</si>
  <si>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</si>
  <si>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</si>
  <si>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</si>
  <si>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</si>
  <si>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</si>
  <si>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</si>
  <si>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</si>
  <si>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</si>
  <si>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</si>
  <si>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</si>
  <si>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</si>
  <si>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</si>
  <si>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</si>
  <si>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</si>
  <si>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</si>
  <si>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</si>
  <si>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</si>
  <si>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</si>
  <si>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</si>
  <si>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</si>
  <si>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</si>
  <si>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</si>
  <si>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</si>
  <si>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</si>
  <si>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</si>
  <si>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</si>
  <si>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</si>
  <si>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</si>
  <si>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</si>
  <si>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</si>
  <si>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</si>
  <si>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</si>
  <si>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</si>
  <si>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</si>
  <si>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</si>
  <si>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</si>
  <si>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</si>
  <si>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</si>
  <si>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</si>
  <si>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</si>
  <si>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</si>
  <si>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</si>
  <si>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</si>
  <si>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</si>
  <si>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</si>
  <si>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</si>
  <si>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</si>
  <si>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</si>
  <si>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</si>
  <si>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</si>
  <si>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</si>
  <si>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</si>
  <si>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</si>
  <si>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</si>
  <si>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</si>
  <si>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</si>
  <si>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</si>
  <si>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</si>
  <si>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</si>
  <si>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</si>
  <si>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</si>
  <si>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</si>
  <si>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</si>
  <si>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</si>
  <si>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</si>
  <si>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</si>
  <si>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</si>
  <si>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</si>
  <si>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</si>
  <si>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</si>
  <si>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</si>
  <si>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</si>
  <si>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</si>
  <si>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</si>
  <si>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</si>
  <si>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</si>
  <si>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</si>
  <si>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</si>
  <si>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</si>
  <si>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</si>
  <si>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</si>
  <si>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</si>
  <si>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</si>
  <si>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</si>
  <si>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</si>
  <si>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</si>
  <si>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</si>
  <si>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</si>
  <si>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</si>
  <si>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</si>
  <si>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</si>
  <si>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</si>
  <si>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</si>
  <si>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</si>
  <si>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</si>
  <si>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</si>
  <si>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</si>
  <si>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</si>
  <si>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</si>
  <si>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</si>
  <si>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</si>
  <si>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</si>
  <si>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</si>
  <si>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</si>
  <si>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</si>
  <si>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</si>
  <si>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</si>
  <si>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</si>
  <si>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</si>
  <si>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</si>
  <si>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</si>
  <si>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</si>
  <si>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</si>
  <si>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</si>
  <si>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</si>
  <si>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</si>
  <si>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</si>
  <si>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</si>
  <si>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</si>
  <si>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</si>
  <si>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</si>
  <si>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</si>
  <si>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</si>
  <si>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</si>
  <si>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</si>
  <si>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</si>
  <si>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</si>
  <si>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</si>
  <si>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</si>
  <si>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</si>
  <si>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</si>
  <si>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</si>
  <si>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</si>
  <si>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</si>
  <si>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</si>
  <si>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</si>
  <si>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</si>
  <si>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</si>
  <si>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</si>
  <si>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</si>
  <si>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</si>
  <si>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</si>
  <si>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</si>
  <si>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</si>
  <si>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</si>
  <si>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</si>
  <si>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</si>
  <si>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</si>
  <si>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</si>
  <si>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</si>
  <si>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</si>
  <si>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</si>
  <si>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</si>
  <si>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</si>
  <si>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</si>
  <si>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</si>
  <si>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</si>
  <si>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</si>
  <si>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</si>
  <si>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</si>
  <si>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</si>
  <si>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</si>
  <si>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</si>
  <si>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</si>
  <si>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</si>
  <si>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</si>
  <si>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</si>
  <si>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</si>
  <si>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</si>
  <si>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</si>
  <si>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</si>
  <si>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</si>
  <si>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</si>
  <si>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</si>
  <si>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</si>
  <si>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</si>
  <si>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</si>
  <si>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</si>
  <si>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</si>
  <si>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</si>
  <si>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</si>
  <si>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</si>
  <si>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</si>
  <si>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</si>
  <si>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</si>
  <si>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</si>
  <si>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</si>
  <si>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</si>
  <si>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</si>
  <si>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</si>
  <si>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</si>
  <si>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</si>
  <si>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</si>
  <si>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</si>
  <si>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</si>
  <si>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</si>
  <si>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</si>
  <si>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</si>
  <si>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</si>
  <si>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</si>
  <si>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</si>
  <si>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</si>
  <si>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</si>
  <si>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</si>
  <si>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</si>
  <si>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</si>
  <si>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</si>
  <si>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</si>
  <si>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</si>
  <si>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</si>
  <si>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</si>
  <si>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</si>
  <si>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</si>
  <si>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</si>
  <si>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</si>
  <si>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</si>
  <si>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</si>
  <si>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</si>
  <si>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</si>
  <si>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</si>
  <si>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</si>
  <si>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</si>
  <si>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</si>
  <si>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</si>
  <si>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</si>
  <si>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</si>
  <si>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</si>
  <si>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</si>
  <si>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</si>
  <si>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</si>
  <si>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</si>
  <si>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</si>
  <si>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</si>
  <si>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</si>
  <si>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</si>
  <si>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</si>
  <si>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</si>
  <si>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</si>
  <si>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</si>
  <si>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</si>
  <si>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</si>
  <si>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</si>
  <si>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</si>
  <si>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</si>
  <si>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</si>
  <si>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</si>
  <si>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</si>
  <si>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</si>
  <si>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</si>
  <si>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</si>
  <si>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</si>
  <si>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</si>
  <si>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</si>
  <si>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</si>
  <si>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</si>
  <si>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</si>
  <si>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</si>
  <si>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</si>
  <si>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</si>
  <si>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</si>
  <si>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</si>
  <si>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</si>
  <si>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</si>
  <si>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</si>
  <si>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</si>
  <si>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</si>
  <si>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</si>
  <si>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</si>
  <si>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</si>
  <si>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</si>
  <si>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</si>
  <si>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</si>
  <si>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</si>
  <si>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</si>
  <si>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</si>
  <si>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</si>
  <si>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</si>
  <si>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</si>
  <si>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</si>
  <si>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</si>
  <si>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</si>
  <si>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</si>
  <si>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</si>
  <si>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</si>
  <si>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</si>
  <si>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</si>
  <si>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</si>
  <si>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</si>
  <si>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</si>
  <si>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</si>
  <si>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</si>
  <si>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</si>
  <si>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</si>
  <si>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</si>
  <si>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</si>
  <si>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</si>
  <si>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</si>
  <si>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</si>
  <si>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</si>
  <si>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</si>
  <si>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</si>
  <si>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</si>
  <si>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</si>
  <si>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</si>
  <si>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</si>
  <si>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</si>
  <si>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</si>
  <si>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</si>
  <si>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</si>
  <si>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</si>
  <si>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</si>
  <si>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</si>
  <si>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</si>
  <si>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</si>
  <si>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</si>
  <si>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</si>
  <si>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</si>
  <si>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</si>
  <si>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</si>
  <si>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</si>
  <si>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</si>
  <si>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</si>
  <si>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</si>
  <si>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</si>
  <si>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</si>
  <si>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</si>
  <si>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</si>
  <si>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</si>
  <si>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</si>
  <si>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</si>
  <si>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</si>
  <si>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</si>
  <si>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</si>
  <si>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</si>
  <si>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</si>
  <si>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</si>
  <si>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</si>
  <si>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</si>
  <si>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</si>
  <si>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</si>
  <si>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</si>
  <si>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</si>
  <si>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</si>
  <si>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</si>
  <si>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</si>
  <si>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</si>
  <si>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</si>
  <si>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</si>
  <si>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</si>
  <si>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</si>
  <si>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</si>
  <si>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</si>
  <si>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</si>
  <si>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</si>
  <si>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</si>
  <si>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</si>
  <si>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</si>
  <si>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</si>
  <si>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</si>
  <si>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</si>
  <si>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</si>
  <si>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</si>
  <si>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</si>
  <si>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</si>
  <si>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</si>
  <si>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</si>
  <si>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</si>
  <si>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</si>
  <si>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</si>
  <si>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</si>
  <si>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</si>
  <si>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</si>
  <si>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</si>
  <si>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</si>
  <si>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</si>
  <si>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</si>
  <si>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</si>
  <si>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</si>
  <si>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</si>
  <si>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</si>
  <si>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</si>
  <si>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</si>
  <si>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</si>
  <si>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</si>
  <si>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</si>
  <si>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</si>
  <si>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</si>
  <si>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</si>
  <si>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</si>
  <si>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</si>
  <si>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</si>
  <si>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</si>
  <si>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</si>
  <si>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</si>
  <si>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</si>
  <si>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</si>
  <si>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</si>
  <si>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</si>
  <si>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</si>
  <si>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</si>
  <si>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</si>
  <si>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</si>
  <si>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</si>
  <si>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</si>
  <si>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</si>
  <si>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</si>
  <si>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</si>
  <si>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</si>
  <si>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</si>
  <si>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</si>
  <si>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</si>
  <si>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</si>
  <si>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</si>
  <si>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</si>
  <si>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</si>
  <si>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</si>
  <si>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</si>
  <si>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</si>
  <si>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</si>
  <si>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</si>
  <si>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</si>
  <si>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</si>
  <si>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</si>
  <si>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</si>
  <si>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</si>
  <si>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</si>
  <si>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</si>
  <si>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</si>
  <si>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</si>
  <si>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</si>
  <si>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</si>
  <si>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</si>
  <si>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</si>
  <si>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</si>
  <si>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</si>
  <si>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</si>
  <si>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</si>
  <si>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</si>
  <si>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</si>
  <si>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</si>
  <si>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</si>
  <si>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</si>
  <si>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</si>
  <si>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</si>
  <si>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</si>
  <si>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</si>
  <si>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</si>
  <si>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</si>
  <si>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</si>
  <si>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</si>
  <si>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</si>
  <si>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</si>
  <si>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</si>
  <si>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</si>
  <si>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</si>
  <si>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</si>
  <si>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</si>
  <si>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</si>
  <si>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</si>
  <si>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</si>
  <si>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</si>
  <si>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</si>
  <si>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</si>
  <si>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</si>
  <si>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</si>
  <si>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</si>
  <si>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</si>
  <si>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</si>
  <si>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</si>
  <si>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</si>
  <si>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</si>
  <si>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</si>
  <si>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</si>
  <si>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</si>
  <si>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</si>
  <si>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</si>
  <si>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</si>
  <si>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</si>
  <si>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</si>
  <si>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</si>
  <si>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</si>
  <si>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</si>
  <si>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</si>
  <si>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</si>
  <si>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</si>
  <si>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</si>
  <si>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</si>
  <si>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</si>
  <si>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</si>
  <si>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</si>
  <si>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</si>
  <si>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</si>
  <si>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</si>
  <si>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</si>
  <si>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</si>
  <si>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</si>
  <si>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</si>
  <si>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</si>
  <si>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</si>
  <si>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</si>
  <si>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</si>
  <si>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</si>
  <si>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</si>
  <si>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</si>
  <si>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</si>
  <si>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</si>
  <si>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</si>
  <si>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</si>
  <si>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</si>
  <si>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</si>
  <si>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</si>
  <si>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</si>
  <si>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</si>
  <si>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</si>
  <si>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</si>
  <si>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</si>
  <si>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</si>
  <si>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</si>
  <si>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</si>
  <si>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</si>
  <si>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</si>
  <si>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</si>
  <si>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</si>
  <si>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</si>
  <si>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</si>
  <si>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</si>
  <si>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</si>
  <si>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</si>
  <si>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</si>
  <si>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</si>
  <si>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</si>
  <si>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</si>
  <si>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</si>
  <si>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</si>
  <si>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</si>
  <si>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</si>
  <si>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</si>
  <si>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</si>
  <si>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</si>
  <si>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</si>
  <si>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</si>
  <si>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</si>
  <si>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</si>
  <si>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</si>
  <si>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</si>
  <si>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</si>
  <si>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</si>
  <si>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</si>
  <si>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</si>
  <si>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</si>
  <si>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</si>
  <si>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</si>
  <si>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</si>
  <si>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</si>
  <si>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</si>
  <si>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</si>
  <si>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</si>
  <si>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</si>
  <si>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</si>
  <si>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</si>
  <si>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</si>
  <si>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</si>
  <si>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</si>
  <si>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</si>
  <si>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</si>
  <si>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</si>
  <si>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</si>
  <si>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</si>
  <si>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</si>
  <si>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</si>
  <si>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</si>
  <si>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</si>
  <si>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</si>
  <si>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</si>
  <si>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</si>
  <si>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</si>
  <si>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</si>
  <si>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</si>
  <si>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</si>
  <si>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</si>
  <si>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</si>
  <si>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</si>
  <si>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</si>
  <si>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</si>
  <si>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</si>
  <si>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</si>
  <si>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</si>
  <si>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</si>
  <si>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</si>
  <si>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</si>
  <si>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</si>
  <si>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</si>
  <si>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</si>
  <si>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</si>
  <si>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</si>
  <si>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</si>
  <si>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</si>
  <si>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</si>
  <si>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</si>
  <si>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</si>
  <si>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</si>
  <si>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</si>
  <si>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</si>
  <si>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</si>
  <si>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</si>
  <si>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</si>
  <si>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</si>
  <si>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</si>
  <si>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</si>
  <si>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</si>
  <si>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</si>
  <si>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</si>
  <si>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</si>
  <si>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</si>
  <si>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</si>
  <si>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</si>
  <si>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</si>
  <si>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</si>
  <si>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</si>
  <si>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</si>
  <si>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</si>
  <si>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</si>
  <si>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</si>
  <si>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</si>
  <si>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</si>
  <si>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</si>
  <si>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</si>
  <si>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</si>
  <si>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</si>
  <si>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</si>
  <si>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</si>
  <si>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</si>
  <si>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</si>
  <si>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</si>
  <si>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</si>
  <si>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</si>
  <si>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</si>
  <si>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</si>
  <si>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</si>
  <si>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</si>
  <si>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</si>
  <si>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</si>
  <si>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</si>
  <si>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</si>
  <si>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</si>
  <si>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</si>
  <si>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</si>
  <si>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</si>
  <si>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</si>
  <si>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</si>
  <si>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</si>
  <si>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</si>
  <si>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</si>
  <si>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</si>
  <si>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</si>
  <si>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</si>
  <si>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</si>
  <si>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</si>
  <si>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</si>
  <si>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</si>
  <si>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</si>
  <si>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</si>
  <si>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</si>
  <si>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</si>
  <si>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</si>
  <si>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</si>
  <si>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</si>
  <si>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</si>
  <si>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</si>
  <si>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</si>
  <si>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</si>
  <si>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</si>
  <si>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</si>
  <si>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</si>
  <si>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</si>
  <si>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</si>
  <si>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</si>
  <si>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</si>
  <si>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</si>
  <si>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</si>
  <si>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</si>
  <si>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</si>
  <si>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</si>
  <si>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</si>
  <si>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</si>
  <si>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</si>
  <si>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</si>
  <si>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</si>
  <si>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</si>
  <si>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</si>
  <si>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</si>
  <si>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</si>
  <si>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</si>
  <si>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</si>
  <si>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</si>
  <si>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</si>
  <si>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</si>
  <si>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</si>
  <si>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</si>
  <si>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</si>
  <si>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</si>
  <si>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</si>
  <si>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</si>
  <si>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</si>
  <si>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</si>
  <si>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</si>
  <si>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</si>
  <si>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</si>
  <si>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</si>
  <si>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</si>
  <si>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</si>
  <si>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</si>
  <si>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</si>
  <si>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</si>
  <si>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</si>
  <si>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</si>
  <si>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</si>
  <si>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</si>
  <si>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</si>
  <si>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</si>
  <si>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</si>
  <si>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</si>
  <si>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</si>
  <si>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</si>
  <si>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</si>
  <si>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</si>
  <si>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</si>
  <si>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</si>
  <si>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</si>
  <si>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</si>
  <si>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</si>
  <si>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</si>
  <si>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</si>
  <si>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</si>
  <si>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</si>
  <si>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</si>
  <si>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</si>
  <si>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</si>
  <si>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</si>
  <si>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</si>
  <si>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</si>
  <si>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</si>
  <si>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</si>
  <si>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</si>
  <si>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</si>
  <si>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</si>
  <si>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</si>
  <si>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</si>
  <si>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</si>
  <si>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</si>
  <si>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</si>
  <si>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</si>
  <si>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</si>
  <si>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</si>
  <si>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</si>
  <si>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</si>
  <si>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</si>
  <si>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</si>
  <si>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</si>
  <si>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</si>
  <si>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</si>
  <si>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</si>
  <si>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</si>
  <si>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</si>
  <si>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</si>
  <si>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</si>
  <si>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</si>
  <si>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</si>
  <si>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</si>
  <si>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</si>
  <si>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</si>
  <si>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</si>
  <si>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</si>
  <si>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</si>
  <si>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</si>
  <si>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</si>
  <si>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</si>
  <si>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</si>
  <si>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</si>
  <si>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</si>
  <si>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</si>
  <si>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</si>
  <si>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</si>
  <si>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</si>
  <si>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</si>
  <si>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</si>
  <si>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</si>
  <si>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</si>
  <si>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</si>
  <si>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</si>
  <si>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</si>
  <si>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</si>
  <si>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</si>
  <si>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</si>
  <si>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</si>
  <si>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</si>
  <si>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</si>
  <si>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</si>
  <si>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</si>
  <si>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</si>
  <si>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</si>
  <si>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</si>
  <si>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</si>
  <si>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</si>
  <si>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</si>
  <si>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</si>
  <si>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</si>
  <si>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</si>
  <si>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</si>
  <si>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</si>
  <si>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</si>
  <si>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</si>
  <si>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</si>
  <si>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</si>
  <si>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</si>
  <si>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</si>
  <si>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</si>
  <si>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</si>
  <si>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</si>
  <si>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</si>
  <si>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</si>
  <si>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</si>
  <si>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</si>
  <si>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</si>
  <si>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</si>
  <si>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</si>
  <si>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</si>
  <si>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</si>
  <si>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</si>
  <si>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</si>
  <si>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</si>
  <si>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</si>
  <si>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</si>
  <si>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</si>
  <si>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</si>
  <si>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</si>
  <si>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</si>
  <si>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</si>
  <si>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</si>
  <si>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</si>
  <si>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</si>
  <si>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</si>
  <si>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</si>
  <si>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</si>
  <si>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</si>
  <si>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</si>
  <si>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</si>
  <si>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</si>
  <si>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</si>
  <si>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</si>
  <si>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</si>
  <si>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</si>
  <si>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</si>
  <si>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</si>
  <si>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</si>
  <si>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</si>
  <si>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</si>
  <si>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</si>
  <si>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</si>
  <si>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</si>
  <si>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</si>
  <si>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</si>
  <si>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</si>
  <si>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</si>
  <si>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</si>
  <si>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</si>
  <si>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</si>
  <si>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</si>
  <si>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</si>
  <si>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</si>
  <si>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</si>
  <si>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</si>
  <si>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</si>
  <si>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</si>
  <si>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</si>
  <si>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</si>
  <si>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</si>
  <si>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</si>
  <si>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</si>
  <si>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</si>
  <si>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</si>
  <si>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</si>
  <si>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</si>
  <si>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</si>
  <si>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</si>
  <si>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</si>
  <si>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</si>
  <si>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</si>
  <si>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</si>
  <si>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</si>
  <si>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</si>
  <si>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</si>
  <si>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</si>
  <si>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</si>
  <si>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</si>
  <si>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</si>
  <si>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</si>
  <si>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</si>
  <si>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</si>
  <si>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</si>
  <si>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</si>
  <si>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</si>
  <si>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</si>
  <si>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</si>
  <si>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</si>
  <si>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</si>
  <si>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</si>
  <si>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</si>
  <si>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</si>
  <si>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</si>
  <si>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</si>
  <si>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</si>
  <si>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</si>
  <si>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</si>
  <si>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</si>
  <si>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</si>
  <si>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</si>
  <si>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</si>
  <si>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</si>
  <si>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</si>
  <si>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</si>
  <si>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</si>
  <si>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</si>
  <si>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</si>
  <si>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</si>
  <si>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</si>
  <si>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</si>
  <si>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</si>
  <si>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</si>
  <si>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</si>
  <si>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</si>
  <si>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</si>
  <si>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</si>
  <si>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</si>
  <si>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</si>
  <si>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</si>
  <si>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</si>
  <si>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</si>
  <si>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</si>
  <si>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</si>
  <si>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</si>
  <si>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</si>
  <si>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</si>
  <si>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</si>
  <si>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</si>
  <si>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</si>
  <si>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</si>
  <si>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</si>
  <si>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</si>
  <si>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</si>
  <si>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</si>
  <si>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</si>
  <si>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</si>
  <si>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</si>
  <si>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</si>
  <si>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</si>
  <si>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</si>
  <si>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</si>
  <si>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</si>
  <si>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</si>
  <si>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</si>
  <si>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</si>
  <si>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</si>
  <si>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</si>
  <si>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</si>
  <si>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</si>
  <si>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</si>
  <si>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</si>
  <si>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</si>
  <si>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</si>
  <si>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</si>
  <si>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</si>
  <si>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</si>
  <si>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</si>
  <si>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</si>
  <si>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</si>
  <si>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</si>
  <si>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</si>
  <si>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</si>
  <si>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</si>
  <si>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</si>
  <si>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</si>
  <si>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</si>
  <si>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</si>
  <si>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</si>
  <si>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</si>
  <si>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</si>
  <si>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</si>
  <si>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</si>
  <si>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</si>
  <si>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</si>
  <si>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</si>
  <si>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</si>
  <si>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</si>
  <si>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</si>
  <si>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</si>
  <si>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</si>
  <si>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</si>
  <si>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</si>
  <si>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</si>
  <si>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</si>
  <si>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</si>
  <si>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</si>
  <si>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</si>
  <si>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</si>
  <si>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</si>
  <si>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</si>
  <si>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</si>
  <si>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</si>
  <si>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</si>
  <si>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</si>
  <si>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</si>
  <si>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</si>
  <si>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</si>
  <si>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</si>
  <si>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</si>
  <si>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</si>
  <si>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</si>
  <si>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</si>
  <si>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</si>
  <si>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</si>
  <si>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</si>
  <si>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</si>
  <si>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</si>
  <si>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</si>
  <si>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</si>
  <si>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</si>
  <si>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</si>
  <si>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</si>
  <si>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</si>
  <si>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</si>
  <si>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</si>
  <si>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</si>
  <si>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</si>
  <si>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</si>
  <si>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</si>
  <si>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</si>
  <si>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</si>
  <si>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</si>
  <si>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</si>
  <si>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</si>
  <si>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</si>
  <si>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</si>
  <si>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</si>
  <si>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</si>
  <si>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</si>
  <si>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</si>
  <si>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</si>
  <si>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</si>
  <si>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</si>
  <si>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</si>
  <si>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</si>
  <si>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</si>
  <si>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</si>
  <si>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</si>
  <si>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</si>
  <si>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</si>
  <si>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</si>
  <si>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</si>
  <si>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</si>
  <si>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</si>
  <si>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</si>
  <si>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</si>
  <si>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</si>
  <si>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</si>
  <si>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</si>
  <si>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</si>
  <si>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</si>
  <si>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</si>
  <si>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</si>
  <si>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</si>
  <si>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</si>
  <si>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</si>
  <si>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</si>
  <si>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</si>
  <si>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</si>
  <si>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</si>
  <si>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</si>
  <si>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</si>
  <si>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</si>
  <si>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</si>
  <si>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</si>
  <si>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</si>
  <si>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</si>
  <si>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</si>
  <si>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</si>
  <si>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</si>
  <si>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</si>
  <si>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</si>
  <si>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</si>
  <si>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</si>
  <si>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</si>
  <si>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</si>
  <si>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</si>
  <si>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</si>
  <si>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</si>
  <si>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</si>
  <si>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</si>
  <si>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</si>
  <si>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</si>
  <si>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</si>
  <si>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</si>
  <si>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</si>
  <si>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</si>
  <si>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</si>
  <si>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</si>
  <si>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</si>
  <si>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</si>
  <si>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</si>
  <si>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</si>
  <si>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</si>
  <si>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</si>
  <si>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</si>
  <si>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</si>
  <si>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</si>
  <si>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</si>
  <si>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</si>
  <si>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</si>
  <si>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</si>
  <si>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</si>
  <si>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</si>
  <si>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</si>
  <si>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</si>
  <si>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</si>
  <si>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</si>
  <si>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</si>
  <si>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</si>
  <si>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</si>
  <si>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</si>
  <si>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</si>
  <si>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</si>
  <si>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</si>
  <si>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</si>
  <si>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</si>
  <si>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</si>
  <si>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</si>
  <si>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</si>
  <si>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</si>
  <si>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</si>
  <si>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</si>
  <si>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</si>
  <si>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</si>
  <si>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</si>
  <si>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</si>
  <si>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</si>
  <si>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</si>
  <si>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</si>
  <si>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</si>
  <si>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</si>
  <si>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</si>
  <si>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</si>
  <si>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</si>
  <si>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</si>
  <si>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</si>
  <si>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</si>
  <si>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</si>
  <si>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</si>
  <si>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</si>
  <si>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</si>
  <si>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</si>
  <si>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</si>
  <si>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</si>
  <si>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</si>
  <si>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</si>
  <si>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</si>
  <si>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</si>
  <si>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</si>
  <si>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</si>
  <si>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</si>
  <si>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</si>
  <si>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</si>
  <si>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</si>
  <si>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</si>
  <si>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</si>
  <si>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</si>
  <si>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</si>
  <si>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</si>
  <si>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</si>
  <si>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</si>
  <si>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</si>
  <si>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</si>
  <si>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</si>
  <si>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</si>
  <si>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</si>
  <si>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</si>
  <si>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</si>
  <si>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</si>
  <si>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</si>
  <si>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</si>
  <si>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</si>
  <si>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</si>
  <si>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</si>
  <si>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</si>
  <si>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</si>
  <si>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</si>
  <si>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</si>
  <si>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</si>
  <si>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</si>
  <si>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</si>
  <si>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</si>
  <si>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</si>
  <si>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</si>
  <si>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</si>
  <si>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</si>
  <si>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</si>
  <si>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</si>
  <si>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</si>
  <si>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</si>
  <si>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</si>
  <si>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</si>
  <si>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</si>
  <si>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</si>
  <si>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</si>
  <si>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</si>
  <si>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</si>
  <si>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</si>
  <si>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</si>
  <si>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</si>
  <si>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</si>
  <si>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</si>
  <si>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</si>
  <si>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</si>
  <si>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</si>
  <si>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</si>
  <si>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</si>
  <si>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</si>
  <si>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</si>
  <si>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</si>
  <si>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</si>
  <si>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</si>
  <si>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</si>
  <si>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</si>
  <si>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</si>
  <si>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</si>
  <si>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</si>
  <si>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</si>
  <si>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</si>
  <si>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</si>
  <si>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</si>
  <si>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</si>
  <si>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</si>
  <si>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</si>
  <si>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</si>
  <si>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</si>
  <si>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</si>
  <si>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</si>
  <si>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</si>
  <si>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</si>
  <si>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</si>
  <si>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</si>
  <si>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</si>
  <si>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</si>
  <si>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</si>
  <si>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</si>
  <si>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</si>
  <si>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</si>
  <si>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</si>
  <si>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</si>
  <si>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</si>
  <si>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</si>
  <si>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</si>
  <si>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</si>
  <si>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</si>
  <si>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</si>
  <si>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</si>
  <si>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</si>
  <si>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</si>
  <si>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</si>
  <si>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</si>
  <si>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</si>
  <si>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</si>
  <si>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</si>
  <si>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</si>
  <si>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</si>
  <si>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</si>
  <si>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</si>
  <si>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</si>
  <si>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</si>
  <si>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</si>
  <si>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</si>
  <si>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</si>
  <si>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</si>
  <si>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</si>
  <si>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</si>
  <si>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</si>
  <si>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</si>
  <si>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</si>
  <si>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</si>
  <si>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</si>
  <si>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</si>
  <si>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</si>
  <si>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</si>
  <si>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</si>
  <si>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</si>
  <si>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</si>
  <si>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</si>
  <si>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</si>
  <si>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</si>
  <si>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</si>
  <si>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</si>
  <si>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</si>
  <si>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</si>
  <si>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</si>
  <si>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</si>
  <si>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</si>
  <si>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</si>
  <si>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</si>
  <si>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</si>
  <si>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</si>
  <si>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</si>
  <si>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</si>
  <si>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</si>
  <si>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</si>
  <si>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</si>
  <si>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</si>
  <si>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</si>
  <si>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</si>
  <si>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</si>
  <si>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</si>
  <si>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</si>
  <si>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</si>
  <si>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</si>
  <si>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</si>
  <si>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</si>
  <si>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</si>
  <si>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</si>
  <si>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</si>
  <si>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</si>
  <si>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</si>
  <si>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</si>
  <si>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</si>
  <si>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</si>
  <si>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</si>
  <si>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</si>
  <si>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</si>
  <si>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</si>
  <si>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</si>
  <si>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</si>
  <si>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</si>
  <si>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</si>
  <si>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</si>
  <si>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</si>
  <si>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</si>
  <si>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</si>
  <si>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</si>
  <si>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</si>
  <si>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</si>
  <si>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</si>
  <si>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</si>
  <si>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</si>
  <si>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</si>
  <si>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</si>
  <si>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</si>
  <si>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</si>
  <si>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</si>
  <si>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</si>
  <si>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</si>
  <si>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</si>
  <si>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</si>
  <si>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</si>
  <si>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</si>
  <si>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</si>
  <si>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</si>
  <si>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</si>
  <si>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</si>
  <si>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</si>
  <si>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</si>
  <si>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</si>
  <si>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</si>
  <si>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</si>
  <si>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</si>
  <si>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</si>
  <si>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</si>
  <si>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</si>
  <si>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</si>
  <si>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</si>
  <si>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</si>
  <si>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</si>
  <si>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</si>
  <si>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</si>
  <si>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</si>
  <si>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</si>
  <si>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</si>
  <si>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</si>
  <si>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</si>
  <si>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</si>
  <si>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</si>
  <si>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</si>
  <si>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</si>
  <si>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</si>
  <si>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</si>
  <si>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</si>
  <si>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</si>
  <si>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</si>
  <si>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</si>
  <si>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</si>
  <si>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</si>
  <si>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</si>
  <si>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</si>
  <si>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</si>
  <si>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</si>
  <si>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</si>
  <si>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</si>
  <si>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</si>
  <si>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</si>
  <si>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</si>
  <si>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</si>
  <si>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</si>
  <si>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</si>
  <si>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</si>
  <si>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</si>
  <si>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</si>
  <si>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</si>
  <si>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</si>
  <si>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</si>
  <si>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</si>
  <si>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</si>
  <si>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</si>
  <si>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</si>
  <si>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</si>
  <si>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</si>
  <si>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</si>
  <si>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</si>
  <si>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</si>
  <si>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</si>
  <si>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</si>
  <si>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</si>
  <si>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</si>
  <si>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</si>
  <si>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</si>
  <si>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</si>
  <si>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</si>
  <si>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</si>
  <si>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</si>
  <si>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</si>
  <si>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</si>
  <si>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</si>
  <si>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</si>
  <si>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</si>
  <si>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</si>
  <si>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</si>
  <si>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</si>
  <si>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</si>
  <si>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</si>
  <si>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</si>
  <si>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</si>
  <si>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</si>
  <si>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</si>
  <si>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</si>
  <si>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</si>
  <si>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</si>
  <si>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</si>
  <si>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</si>
  <si>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</si>
  <si>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</si>
  <si>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</si>
  <si>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</si>
  <si>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</si>
  <si>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</si>
  <si>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</si>
  <si>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</si>
  <si>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</si>
  <si>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</si>
  <si>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</si>
  <si>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</si>
  <si>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</si>
  <si>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</si>
  <si>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</si>
  <si>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</si>
  <si>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</si>
  <si>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</si>
  <si>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</si>
  <si>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</si>
  <si>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</si>
  <si>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</si>
  <si>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</si>
  <si>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</si>
  <si>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</si>
  <si>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</si>
  <si>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</si>
  <si>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</si>
  <si>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</si>
  <si>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</si>
  <si>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</si>
  <si>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</si>
  <si>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</si>
  <si>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</si>
  <si>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</si>
  <si>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</si>
  <si>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</si>
  <si>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</si>
  <si>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</si>
  <si>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</si>
  <si>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</si>
  <si>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</si>
  <si>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</si>
  <si>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</si>
  <si>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</si>
  <si>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</si>
  <si>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</si>
  <si>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</si>
  <si>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</si>
  <si>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</si>
  <si>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</si>
  <si>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</si>
  <si>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</si>
  <si>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</si>
  <si>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</si>
  <si>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</si>
  <si>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</si>
  <si>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</si>
  <si>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</si>
  <si>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</si>
  <si>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</si>
  <si>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</si>
  <si>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</si>
  <si>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</si>
  <si>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</si>
  <si>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</si>
  <si>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</si>
  <si>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</si>
  <si>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</si>
  <si>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</si>
  <si>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</si>
  <si>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</si>
  <si>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</si>
  <si>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</si>
  <si>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</si>
  <si>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</si>
  <si>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</si>
  <si>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</si>
  <si>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</si>
  <si>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</si>
  <si>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</si>
  <si>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</si>
  <si>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</si>
  <si>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</si>
  <si>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</si>
  <si>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</si>
  <si>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</si>
  <si>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</si>
  <si>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</si>
  <si>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</si>
  <si>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</si>
  <si>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</si>
  <si>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</si>
  <si>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</si>
  <si>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</si>
  <si>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</si>
  <si>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</si>
  <si>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</si>
  <si>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</si>
  <si>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</si>
  <si>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</si>
  <si>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</si>
  <si>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</si>
  <si>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</si>
  <si>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</si>
  <si>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</si>
  <si>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</si>
  <si>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</si>
  <si>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</si>
  <si>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</si>
  <si>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</si>
  <si>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</si>
  <si>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</si>
  <si>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</si>
  <si>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</si>
  <si>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</si>
  <si>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</si>
  <si>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</si>
  <si>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</si>
  <si>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</si>
  <si>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</si>
  <si>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</si>
  <si>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</si>
  <si>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</si>
  <si>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</si>
  <si>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</si>
  <si>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</si>
  <si>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</si>
  <si>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</si>
  <si>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</si>
  <si>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</si>
  <si>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</si>
  <si>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</si>
  <si>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</si>
  <si>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</si>
  <si>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</si>
  <si>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</si>
  <si>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</si>
  <si>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</si>
  <si>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</si>
  <si>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</si>
  <si>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</si>
  <si>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</si>
  <si>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</si>
  <si>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</si>
  <si>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</si>
  <si>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</si>
  <si>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</si>
  <si>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</si>
  <si>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</si>
  <si>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</si>
  <si>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</si>
  <si>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</si>
  <si>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</si>
  <si>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</si>
  <si>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</si>
  <si>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</si>
  <si>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</si>
  <si>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</si>
  <si>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</si>
  <si>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</si>
  <si>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</si>
  <si>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</si>
  <si>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</si>
  <si>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</si>
  <si>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</si>
  <si>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</si>
  <si>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</si>
  <si>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</si>
  <si>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</si>
  <si>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</si>
  <si>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</si>
  <si>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</si>
  <si>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</si>
  <si>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</si>
  <si>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</si>
  <si>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</si>
  <si>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</si>
  <si>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</si>
  <si>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</si>
  <si>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</si>
  <si>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</si>
  <si>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</si>
  <si>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</si>
  <si>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</si>
  <si>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</si>
  <si>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</si>
  <si>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</si>
  <si>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</si>
  <si>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</si>
  <si>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</si>
  <si>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</si>
  <si>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</si>
  <si>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</si>
  <si>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</si>
  <si>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</si>
  <si>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</si>
  <si>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</si>
  <si>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</si>
  <si>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</si>
  <si>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</si>
  <si>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</si>
  <si>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</si>
  <si>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</si>
  <si>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</si>
  <si>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</si>
  <si>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</si>
  <si>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</si>
  <si>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</si>
  <si>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</si>
  <si>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</si>
  <si>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</si>
  <si>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</si>
  <si>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</si>
  <si>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</si>
  <si>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</si>
  <si>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</si>
  <si>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</si>
  <si>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</si>
  <si>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</si>
  <si>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</si>
  <si>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</si>
  <si>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</si>
  <si>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</si>
  <si>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</si>
  <si>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</si>
  <si>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</si>
  <si>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</si>
  <si>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</si>
  <si>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</si>
  <si>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</si>
  <si>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</si>
  <si>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</si>
  <si>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</si>
  <si>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</si>
  <si>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</si>
  <si>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</si>
  <si>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</si>
  <si>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</si>
  <si>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</si>
  <si>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</si>
  <si>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</si>
  <si>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</si>
  <si>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</si>
  <si>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</si>
  <si>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</si>
  <si>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</si>
  <si>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</si>
  <si>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</si>
  <si>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</si>
  <si>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</si>
  <si>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</si>
  <si>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</si>
  <si>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</si>
  <si>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</si>
  <si>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</si>
  <si>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</si>
  <si>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</si>
  <si>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</si>
  <si>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</si>
  <si>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</si>
  <si>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</si>
  <si>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</si>
  <si>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</si>
  <si>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</si>
  <si>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</si>
  <si>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</si>
  <si>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</si>
  <si>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</si>
  <si>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</si>
  <si>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</si>
  <si>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</si>
  <si>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</si>
  <si>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</si>
  <si>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</si>
  <si>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</si>
  <si>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</si>
  <si>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</si>
  <si>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</si>
  <si>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</si>
  <si>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</si>
  <si>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</si>
  <si>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</si>
  <si>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</si>
  <si>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</si>
  <si>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</si>
  <si>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</si>
  <si>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</si>
  <si>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</si>
  <si>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</si>
  <si>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</si>
  <si>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</si>
  <si>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</si>
  <si>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</si>
  <si>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</si>
  <si>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</si>
  <si>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</si>
  <si>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</si>
  <si>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</si>
  <si>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</si>
  <si>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</si>
  <si>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</si>
  <si>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</si>
  <si>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</si>
  <si>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</si>
  <si>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</si>
  <si>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</si>
  <si>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</si>
  <si>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</si>
  <si>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</si>
  <si>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</si>
  <si>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</si>
  <si>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</si>
  <si>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</si>
  <si>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</si>
  <si>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</si>
  <si>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</si>
  <si>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</si>
  <si>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</si>
  <si>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</si>
  <si>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</si>
  <si>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</si>
  <si>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</si>
  <si>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</si>
  <si>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</si>
  <si>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</si>
  <si>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</si>
  <si>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</si>
  <si>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</si>
  <si>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</si>
  <si>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</si>
  <si>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</si>
  <si>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</si>
  <si>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</si>
  <si>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</si>
  <si>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</si>
  <si>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</si>
  <si>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</si>
  <si>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</si>
  <si>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</si>
  <si>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</si>
  <si>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</si>
  <si>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</si>
  <si>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</si>
  <si>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</si>
  <si>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</si>
  <si>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</si>
  <si>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</si>
  <si>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</si>
  <si>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</si>
  <si>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</si>
  <si>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</si>
  <si>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</si>
  <si>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</si>
  <si>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</si>
  <si>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</si>
  <si>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</si>
  <si>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</si>
  <si>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</si>
  <si>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</si>
  <si>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</si>
  <si>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</si>
  <si>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</si>
  <si>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</si>
  <si>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</si>
  <si>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</si>
  <si>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</si>
  <si>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</si>
  <si>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</si>
  <si>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</si>
  <si>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</si>
  <si>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</si>
  <si>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</si>
  <si>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</si>
  <si>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</si>
  <si>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</si>
  <si>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</si>
  <si>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</si>
  <si>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</si>
  <si>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</si>
  <si>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</si>
  <si>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</si>
  <si>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</si>
  <si>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</si>
  <si>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</si>
  <si>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</si>
  <si>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</si>
  <si>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</si>
  <si>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</si>
  <si>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</si>
  <si>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</si>
  <si>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</si>
  <si>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</si>
  <si>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</si>
  <si>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</si>
  <si>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</si>
  <si>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</si>
  <si>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</si>
  <si>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</si>
  <si>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</si>
  <si>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</si>
  <si>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</si>
  <si>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</si>
  <si>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</si>
  <si>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</si>
  <si>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</si>
  <si>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</si>
  <si>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</si>
  <si>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</si>
  <si>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</si>
  <si>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</si>
  <si>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</si>
  <si>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</si>
  <si>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</si>
  <si>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</si>
  <si>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</si>
  <si>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</si>
  <si>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</si>
  <si>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</si>
  <si>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</si>
  <si>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</si>
  <si>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</si>
  <si>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</si>
  <si>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</si>
  <si>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</si>
  <si>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</si>
  <si>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</si>
  <si>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</si>
  <si>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</si>
  <si>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</si>
  <si>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</si>
  <si>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</si>
  <si>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</si>
  <si>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</si>
  <si>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</si>
  <si>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</si>
  <si>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</si>
  <si>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</si>
  <si>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</si>
  <si>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</si>
  <si>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</si>
  <si>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</si>
  <si>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</si>
  <si>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</si>
  <si>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</si>
  <si>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</si>
  <si>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</si>
  <si>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</si>
  <si>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</si>
  <si>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</si>
  <si>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</si>
  <si>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</si>
  <si>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</si>
  <si>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</si>
  <si>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</si>
  <si>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</si>
  <si>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</si>
  <si>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</si>
  <si>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</si>
  <si>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</si>
  <si>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</si>
  <si>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</si>
  <si>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</si>
  <si>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</si>
  <si>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</si>
  <si>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</si>
  <si>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</si>
  <si>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</si>
  <si>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</si>
  <si>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</si>
  <si>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</si>
  <si>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</si>
  <si>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</si>
  <si>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</si>
  <si>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</si>
  <si>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</si>
  <si>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</si>
  <si>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</si>
  <si>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</si>
  <si>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</si>
  <si>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</si>
  <si>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</si>
  <si>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</si>
  <si>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</si>
  <si>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</si>
  <si>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</si>
  <si>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</si>
  <si>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</si>
  <si>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</si>
  <si>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</si>
  <si>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</si>
  <si>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</si>
  <si>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</si>
  <si>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</si>
  <si>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</si>
  <si>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</si>
  <si>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</si>
  <si>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</si>
  <si>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</si>
  <si>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</si>
  <si>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</si>
  <si>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</si>
  <si>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</si>
  <si>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</si>
  <si>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</si>
  <si>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</si>
  <si>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</si>
  <si>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</si>
  <si>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</si>
  <si>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</si>
  <si>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</si>
  <si>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</si>
  <si>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</si>
  <si>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</si>
  <si>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</si>
  <si>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</si>
  <si>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</si>
  <si>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</si>
  <si>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</si>
  <si>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</si>
  <si>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</si>
  <si>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</si>
  <si>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</si>
  <si>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</si>
  <si>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</si>
  <si>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</si>
  <si>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</si>
  <si>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</si>
  <si>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</si>
  <si>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</si>
  <si>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</si>
  <si>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</si>
  <si>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</si>
  <si>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</si>
  <si>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</si>
  <si>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</si>
  <si>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</si>
  <si>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</si>
  <si>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</si>
  <si>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</si>
  <si>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</si>
  <si>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</si>
  <si>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</si>
  <si>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</si>
  <si>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</si>
  <si>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</si>
  <si>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</si>
  <si>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</si>
  <si>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</si>
  <si>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</si>
  <si>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</si>
  <si>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</si>
  <si>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</si>
  <si>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</si>
  <si>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</si>
  <si>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</si>
  <si>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</si>
  <si>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</si>
  <si>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</si>
  <si>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</si>
  <si>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</si>
  <si>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</si>
  <si>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</si>
  <si>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</si>
  <si>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</si>
  <si>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</si>
  <si>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</si>
  <si>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</si>
  <si>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</si>
  <si>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</si>
  <si>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</si>
  <si>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</si>
  <si>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</si>
  <si>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</si>
  <si>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</si>
  <si>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</si>
  <si>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</si>
  <si>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</si>
  <si>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</si>
  <si>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</si>
  <si>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</si>
  <si>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</si>
  <si>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</si>
  <si>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</si>
  <si>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</si>
  <si>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</si>
  <si>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</si>
  <si>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</si>
  <si>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</si>
  <si>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</si>
  <si>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</si>
  <si>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</si>
  <si>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</si>
  <si>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</si>
  <si>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</si>
  <si>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</si>
  <si>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</si>
  <si>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</si>
  <si>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</si>
  <si>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</si>
  <si>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</si>
  <si>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</si>
  <si>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</si>
  <si>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</si>
  <si>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</si>
  <si>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</si>
  <si>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</si>
  <si>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</si>
  <si>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</si>
  <si>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</si>
  <si>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</si>
  <si>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</si>
  <si>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</si>
  <si>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</si>
  <si>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</si>
  <si>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</si>
  <si>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</si>
  <si>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</si>
  <si>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</si>
  <si>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</si>
  <si>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</si>
  <si>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</si>
  <si>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</si>
  <si>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</si>
  <si>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</si>
  <si>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</si>
  <si>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</si>
  <si>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</si>
  <si>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</si>
  <si>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</si>
  <si>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</si>
  <si>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</si>
  <si>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</si>
  <si>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</si>
  <si>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</si>
  <si>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</si>
  <si>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</si>
  <si>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</si>
  <si>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</si>
  <si>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</si>
  <si>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</si>
  <si>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</si>
  <si>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</si>
  <si>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</si>
  <si>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</si>
  <si>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</si>
  <si>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</si>
  <si>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</si>
  <si>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</si>
  <si>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</si>
  <si>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</si>
  <si>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</si>
  <si>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</si>
  <si>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</si>
  <si>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</si>
  <si>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</si>
  <si>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</si>
  <si>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</si>
  <si>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</si>
  <si>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</si>
  <si>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</si>
  <si>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</si>
  <si>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</si>
  <si>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</si>
  <si>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</si>
  <si>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</si>
  <si>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</si>
  <si>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</si>
  <si>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</si>
  <si>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</si>
  <si>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</si>
  <si>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</si>
  <si>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</si>
  <si>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</si>
  <si>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</si>
  <si>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</si>
  <si>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</si>
  <si>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</si>
  <si>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</si>
  <si>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</si>
  <si>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</si>
  <si>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</si>
  <si>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</si>
  <si>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</si>
  <si>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</si>
  <si>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</si>
  <si>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</si>
  <si>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</si>
  <si>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</si>
  <si>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</si>
  <si>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</si>
  <si>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</si>
  <si>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</si>
  <si>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</si>
  <si>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</si>
  <si>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</si>
  <si>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</si>
  <si>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</si>
  <si>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</si>
  <si>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</si>
  <si>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</si>
  <si>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</si>
  <si>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</si>
  <si>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</si>
  <si>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</si>
  <si>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</si>
  <si>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</si>
  <si>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</si>
  <si>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</si>
  <si>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</si>
  <si>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</si>
  <si>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</si>
  <si>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</si>
  <si>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</si>
  <si>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</si>
  <si>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</si>
  <si>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</si>
  <si>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</si>
  <si>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</si>
  <si>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</si>
  <si>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</si>
  <si>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</si>
  <si>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</si>
  <si>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</si>
  <si>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</si>
  <si>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</si>
  <si>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</si>
  <si>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</si>
  <si>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</si>
  <si>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</si>
  <si>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</si>
  <si>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</si>
  <si>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</si>
  <si>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</si>
  <si>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</si>
  <si>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</si>
  <si>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</si>
  <si>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</si>
  <si>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</si>
  <si>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</si>
  <si>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</si>
  <si>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</si>
  <si>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</si>
  <si>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</si>
  <si>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</si>
  <si>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</si>
  <si>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</si>
  <si>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</si>
  <si>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</si>
  <si>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</si>
  <si>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</si>
  <si>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</si>
  <si>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</si>
  <si>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</si>
  <si>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</si>
  <si>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</si>
  <si>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</si>
  <si>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</si>
  <si>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</si>
  <si>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</si>
  <si>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</si>
  <si>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</si>
  <si>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</si>
  <si>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</si>
  <si>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</si>
  <si>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</si>
  <si>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</si>
  <si>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</si>
  <si>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</si>
  <si>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</si>
  <si>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</si>
  <si>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</si>
  <si>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</si>
  <si>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</si>
  <si>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</si>
  <si>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</si>
  <si>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</si>
  <si>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</si>
  <si>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</si>
  <si>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</si>
  <si>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</si>
  <si>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</si>
  <si>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</si>
  <si>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</si>
  <si>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</si>
  <si>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</si>
  <si>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</si>
  <si>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</si>
  <si>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</si>
  <si>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</si>
  <si>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</si>
  <si>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</si>
  <si>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</si>
  <si>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</si>
  <si>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</si>
  <si>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</si>
  <si>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</si>
  <si>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</si>
  <si>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</si>
  <si>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</si>
  <si>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</si>
  <si>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</si>
  <si>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</si>
  <si>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</si>
  <si>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</si>
  <si>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</si>
  <si>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</si>
  <si>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</si>
  <si>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</si>
  <si>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</si>
  <si>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</si>
  <si>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</si>
  <si>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</si>
  <si>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</si>
  <si>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</si>
  <si>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</si>
  <si>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</si>
  <si>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</si>
  <si>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</si>
  <si>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</si>
  <si>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</si>
  <si>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</si>
  <si>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</si>
  <si>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</si>
  <si>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</si>
  <si>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</si>
  <si>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</si>
  <si>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</si>
  <si>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</si>
  <si>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</si>
  <si>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</si>
  <si>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</si>
  <si>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</si>
  <si>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</si>
  <si>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</si>
  <si>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</si>
  <si>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</si>
  <si>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</si>
  <si>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</si>
  <si>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</si>
  <si>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</si>
  <si>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</si>
  <si>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</si>
  <si>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</si>
  <si>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</si>
  <si>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</si>
  <si>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</si>
  <si>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</si>
  <si>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</si>
  <si>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</si>
  <si>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</si>
  <si>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</si>
  <si>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</si>
  <si>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</si>
  <si>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</si>
  <si>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</si>
  <si>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</si>
  <si>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</si>
  <si>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</si>
  <si>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</si>
  <si>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</si>
  <si>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</si>
  <si>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</si>
  <si>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</si>
  <si>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</si>
  <si>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</si>
  <si>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</si>
  <si>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</si>
  <si>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</si>
  <si>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</si>
  <si>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</si>
  <si>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</si>
  <si>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</si>
  <si>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</si>
  <si>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</si>
  <si>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</si>
  <si>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</si>
  <si>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</si>
  <si>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</si>
  <si>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</si>
  <si>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</si>
  <si>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</si>
  <si>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</si>
  <si>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</si>
  <si>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</si>
  <si>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</si>
  <si>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</si>
  <si>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</si>
  <si>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</si>
  <si>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</si>
  <si>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</si>
  <si>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</si>
  <si>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</si>
  <si>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</si>
  <si>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</si>
  <si>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</si>
  <si>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</si>
  <si>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</si>
  <si>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</si>
  <si>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</si>
  <si>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</si>
  <si>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</si>
  <si>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</si>
  <si>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</si>
  <si>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</si>
  <si>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</si>
  <si>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</si>
  <si>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</si>
  <si>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</si>
  <si>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</si>
  <si>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</si>
  <si>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</si>
  <si>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</si>
  <si>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</si>
  <si>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</si>
  <si>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</si>
  <si>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</si>
  <si>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</si>
  <si>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</si>
  <si>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</si>
  <si>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</si>
  <si>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</si>
  <si>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</si>
  <si>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</si>
  <si>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</si>
  <si>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</si>
  <si>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</si>
  <si>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</si>
  <si>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</si>
  <si>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</si>
  <si>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</si>
  <si>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</si>
  <si>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</si>
  <si>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</si>
  <si>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</si>
  <si>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</si>
  <si>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</si>
  <si>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</si>
  <si>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</si>
  <si>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</si>
  <si>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</si>
  <si>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</si>
  <si>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</si>
  <si>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</si>
  <si>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</si>
  <si>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</si>
  <si>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</si>
  <si>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</si>
  <si>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</si>
  <si>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</si>
  <si>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</si>
  <si>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</si>
  <si>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</si>
  <si>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</si>
  <si>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</si>
  <si>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</si>
  <si>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</si>
  <si>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</si>
  <si>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</si>
  <si>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</si>
  <si>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</si>
  <si>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</si>
  <si>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</si>
  <si>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</si>
  <si>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</si>
  <si>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</si>
  <si>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</si>
  <si>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</si>
  <si>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</si>
  <si>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</si>
  <si>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</si>
  <si>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</si>
  <si>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</si>
  <si>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</si>
  <si>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</si>
  <si>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</si>
  <si>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</si>
  <si>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</si>
  <si>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</si>
  <si>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</si>
  <si>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</si>
  <si>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</si>
  <si>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</si>
  <si>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</si>
  <si>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</si>
  <si>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</si>
  <si>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</si>
  <si>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</si>
  <si>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</si>
  <si>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</si>
  <si>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</si>
  <si>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</si>
  <si>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</si>
  <si>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</si>
  <si>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</si>
  <si>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</si>
  <si>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</si>
  <si>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</si>
  <si>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</si>
  <si>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</si>
  <si>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</si>
  <si>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</si>
  <si>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</si>
  <si>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</si>
  <si>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</si>
  <si>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</si>
  <si>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</si>
  <si>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</si>
  <si>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</si>
  <si>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</si>
  <si>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</si>
  <si>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</si>
  <si>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</si>
  <si>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</si>
  <si>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</si>
  <si>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</si>
  <si>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</si>
  <si>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</si>
  <si>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</si>
  <si>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</si>
  <si>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</si>
  <si>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</si>
  <si>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</si>
  <si>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</si>
  <si>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</si>
  <si>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</si>
  <si>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</si>
  <si>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</si>
  <si>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</si>
  <si>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</si>
  <si>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</si>
  <si>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</si>
  <si>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</si>
  <si>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</si>
  <si>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</si>
  <si>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</si>
  <si>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</si>
  <si>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</si>
  <si>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</si>
  <si>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</si>
  <si>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</si>
  <si>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</si>
  <si>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</si>
  <si>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</si>
  <si>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</si>
  <si>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</si>
  <si>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</si>
  <si>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</si>
  <si>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</si>
  <si>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</si>
  <si>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</si>
  <si>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</si>
  <si>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</si>
  <si>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</si>
  <si>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</si>
  <si>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</si>
  <si>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</si>
  <si>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</si>
  <si>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</si>
  <si>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</si>
  <si>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</si>
  <si>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</si>
  <si>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</si>
  <si>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</si>
  <si>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</si>
  <si>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</si>
  <si>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</si>
  <si>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</si>
  <si>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</si>
  <si>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</si>
  <si>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</si>
  <si>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</si>
  <si>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</si>
  <si>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</si>
  <si>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</si>
  <si>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</si>
  <si>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</si>
  <si>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</si>
  <si>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</si>
  <si>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</si>
  <si>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</si>
  <si>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</si>
  <si>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</si>
  <si>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</si>
  <si>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</si>
  <si>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</si>
  <si>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</si>
  <si>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</si>
  <si>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</si>
  <si>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</si>
  <si>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</si>
  <si>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</si>
  <si>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</si>
  <si>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</si>
  <si>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</si>
  <si>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</si>
  <si>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</si>
  <si>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</si>
  <si>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</si>
  <si>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</si>
  <si>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</si>
  <si>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</si>
  <si>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</si>
  <si>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</si>
  <si>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</si>
  <si>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</si>
  <si>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</si>
  <si>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</si>
  <si>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</si>
  <si>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</si>
  <si>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</si>
  <si>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</si>
  <si>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</si>
  <si>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</si>
  <si>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</si>
  <si>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</si>
  <si>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</si>
  <si>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</si>
  <si>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</si>
  <si>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</si>
  <si>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</si>
  <si>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</si>
  <si>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</si>
  <si>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</si>
  <si>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</si>
  <si>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</si>
  <si>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</si>
  <si>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</si>
  <si>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</si>
  <si>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</si>
  <si>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</si>
  <si>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</si>
  <si>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</si>
  <si>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</si>
  <si>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</si>
  <si>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</si>
  <si>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</si>
  <si>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</si>
  <si>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</si>
  <si>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</si>
  <si>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</si>
  <si>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</si>
  <si>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</si>
  <si>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</si>
  <si>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</si>
  <si>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</si>
  <si>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</si>
  <si>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</si>
  <si>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</si>
  <si>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</si>
  <si>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</si>
  <si>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</si>
  <si>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</si>
  <si>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</si>
  <si>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</si>
  <si>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</si>
  <si>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</si>
  <si>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</si>
  <si>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</si>
  <si>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</si>
  <si>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</si>
  <si>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</si>
  <si>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</si>
  <si>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</si>
  <si>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</si>
  <si>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</si>
  <si>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</si>
  <si>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</si>
  <si>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</si>
  <si>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</si>
  <si>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</si>
  <si>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</si>
  <si>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</si>
  <si>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</si>
  <si>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</si>
  <si>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</si>
  <si>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</si>
  <si>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</si>
  <si>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</si>
  <si>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</si>
  <si>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</si>
  <si>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</si>
  <si>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</si>
  <si>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</si>
  <si>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</si>
  <si>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</si>
  <si>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</si>
  <si>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</si>
  <si>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</si>
  <si>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</si>
  <si>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</si>
  <si>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</si>
  <si>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</si>
  <si>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</si>
  <si>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</si>
  <si>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</si>
  <si>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</si>
  <si>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</si>
  <si>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</si>
  <si>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</si>
  <si>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</si>
  <si>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</si>
  <si>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</si>
  <si>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</si>
  <si>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</si>
  <si>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</si>
  <si>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</si>
  <si>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</si>
  <si>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</si>
  <si>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</si>
  <si>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</si>
  <si>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</si>
  <si>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</si>
  <si>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</si>
  <si>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</si>
  <si>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</si>
  <si>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</si>
  <si>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</si>
  <si>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</si>
  <si>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</si>
  <si>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</si>
  <si>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</si>
  <si>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</si>
  <si>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</si>
  <si>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</si>
  <si>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</si>
  <si>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</si>
  <si>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</si>
  <si>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</si>
  <si>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</si>
  <si>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</si>
  <si>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</si>
  <si>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</si>
  <si>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</si>
  <si>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</si>
  <si>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</si>
  <si>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</si>
  <si>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</si>
  <si>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</si>
  <si>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</si>
  <si>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</si>
  <si>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</si>
  <si>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</si>
  <si>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</si>
  <si>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</si>
  <si>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</si>
  <si>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</si>
  <si>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</si>
  <si>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</si>
  <si>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</si>
  <si>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</si>
  <si>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</si>
  <si>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</si>
  <si>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</si>
  <si>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</si>
  <si>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</si>
  <si>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</si>
  <si>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</si>
  <si>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</si>
  <si>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</si>
  <si>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</si>
  <si>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</si>
  <si>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</si>
  <si>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</si>
  <si>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</si>
  <si>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</si>
  <si>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</si>
  <si>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</si>
  <si>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</si>
  <si>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</si>
  <si>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</si>
  <si>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</si>
  <si>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</si>
  <si>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</si>
  <si>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</si>
  <si>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</si>
  <si>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</si>
  <si>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</si>
  <si>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</si>
  <si>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</si>
  <si>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</si>
  <si>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</si>
  <si>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</si>
  <si>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</si>
  <si>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</si>
  <si>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</si>
  <si>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</si>
  <si>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</si>
  <si>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</si>
  <si>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</si>
  <si>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</si>
  <si>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</si>
  <si>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</si>
  <si>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</si>
  <si>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</si>
  <si>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</si>
  <si>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</si>
  <si>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</si>
  <si>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</si>
  <si>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</si>
  <si>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</si>
  <si>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</si>
  <si>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</si>
  <si>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</si>
  <si>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</si>
  <si>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</si>
  <si>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</si>
  <si>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</si>
  <si>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</si>
  <si>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</si>
  <si>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</si>
  <si>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</si>
  <si>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</si>
  <si>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</si>
  <si>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</si>
  <si>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</si>
  <si>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</si>
  <si>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</si>
  <si>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</si>
  <si>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</si>
  <si>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</si>
  <si>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</si>
  <si>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</si>
  <si>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</si>
  <si>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</si>
  <si>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</si>
  <si>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</si>
  <si>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</si>
  <si>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</si>
  <si>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</si>
  <si>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</si>
  <si>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</si>
  <si>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</si>
  <si>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</si>
  <si>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</si>
  <si>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</si>
  <si>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</si>
  <si>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</si>
  <si>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</si>
  <si>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</si>
  <si>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</si>
  <si>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</si>
  <si>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</si>
  <si>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</si>
  <si>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</si>
  <si>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</si>
  <si>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</si>
  <si>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</si>
  <si>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</si>
  <si>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</si>
  <si>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</si>
  <si>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</si>
  <si>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</si>
  <si>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</si>
  <si>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</si>
  <si>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</si>
  <si>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</si>
  <si>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</si>
  <si>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</si>
  <si>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</si>
  <si>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</si>
  <si>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</si>
  <si>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</si>
  <si>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</si>
  <si>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</si>
  <si>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</si>
  <si>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</si>
  <si>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</si>
  <si>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</si>
  <si>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</si>
  <si>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</si>
  <si>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</si>
  <si>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</si>
  <si>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</si>
  <si>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</si>
  <si>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</si>
  <si>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</si>
  <si>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</si>
  <si>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</si>
  <si>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</si>
  <si>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</si>
  <si>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</si>
  <si>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</si>
  <si>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</si>
  <si>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</si>
  <si>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</si>
  <si>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</si>
  <si>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</si>
  <si>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</si>
  <si>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</si>
  <si>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</si>
  <si>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</si>
  <si>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</si>
  <si>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</si>
  <si>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</si>
  <si>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</si>
  <si>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</si>
  <si>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</si>
  <si>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</si>
  <si>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</si>
  <si>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</si>
  <si>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</si>
  <si>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</si>
  <si>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</si>
  <si>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</si>
  <si>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</si>
  <si>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</si>
  <si>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</si>
  <si>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</si>
  <si>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</si>
  <si>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</si>
  <si>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</si>
  <si>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</si>
  <si>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</si>
  <si>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</si>
  <si>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</si>
  <si>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</si>
  <si>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</si>
  <si>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</si>
  <si>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</si>
  <si>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</si>
  <si>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</si>
  <si>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</si>
  <si>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</si>
  <si>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</si>
  <si>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</si>
  <si>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</si>
  <si>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</si>
  <si>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</si>
  <si>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</si>
  <si>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</si>
  <si>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</si>
  <si>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</si>
  <si>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</si>
  <si>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</si>
  <si>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</si>
  <si>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</si>
  <si>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</si>
  <si>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</si>
  <si>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</si>
  <si>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</si>
  <si>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</si>
  <si>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</si>
  <si>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</si>
  <si>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</si>
  <si>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</si>
  <si>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</si>
  <si>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</si>
  <si>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</si>
  <si>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</si>
  <si>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</si>
  <si>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</si>
  <si>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</si>
  <si>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</si>
  <si>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</si>
  <si>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</si>
  <si>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</si>
  <si>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</si>
  <si>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</si>
  <si>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</si>
  <si>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</si>
  <si>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</si>
  <si>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</si>
  <si>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</si>
  <si>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</si>
  <si>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</si>
  <si>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</si>
  <si>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</si>
  <si>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</si>
  <si>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</si>
  <si>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</si>
  <si>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</si>
  <si>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</si>
  <si>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</si>
  <si>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</si>
  <si>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</si>
  <si>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</si>
  <si>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</si>
  <si>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</si>
  <si>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</si>
  <si>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</si>
  <si>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</si>
  <si>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</si>
  <si>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</si>
  <si>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</si>
  <si>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</si>
  <si>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</si>
  <si>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</si>
  <si>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</si>
  <si>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</si>
  <si>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</si>
  <si>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</si>
  <si>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</si>
  <si>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</si>
  <si>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</si>
  <si>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</si>
  <si>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</si>
  <si>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</si>
  <si>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</si>
  <si>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</si>
  <si>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</si>
  <si>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</si>
  <si>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</si>
  <si>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</si>
  <si>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</si>
  <si>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</si>
  <si>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</si>
  <si>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</si>
  <si>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</si>
  <si>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</si>
  <si>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</si>
  <si>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</si>
  <si>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</si>
  <si>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</si>
  <si>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</si>
  <si>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</si>
  <si>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</si>
  <si>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</si>
  <si>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</si>
  <si>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</si>
  <si>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</si>
  <si>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</si>
  <si>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</si>
  <si>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</si>
  <si>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</si>
  <si>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</si>
  <si>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</si>
  <si>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</si>
  <si>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</si>
  <si>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</si>
  <si>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</si>
  <si>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</si>
  <si>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</si>
  <si>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</si>
  <si>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</si>
  <si>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</si>
  <si>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</si>
  <si>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</si>
  <si>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</si>
  <si>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</si>
  <si>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</si>
  <si>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</si>
  <si>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</si>
  <si>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</si>
  <si>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</si>
  <si>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</si>
  <si>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</si>
  <si>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</si>
  <si>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</si>
  <si>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</si>
  <si>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</si>
  <si>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</si>
  <si>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</si>
  <si>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</si>
  <si>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</si>
  <si>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</si>
  <si>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</si>
  <si>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</si>
  <si>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</si>
  <si>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</si>
  <si>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</si>
  <si>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</si>
  <si>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</si>
  <si>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</si>
  <si>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</si>
  <si>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</si>
  <si>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</si>
  <si>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</si>
  <si>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</si>
  <si>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</si>
  <si>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</si>
  <si>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</si>
  <si>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</si>
  <si>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</si>
  <si>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</si>
  <si>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</si>
  <si>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</si>
  <si>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</si>
  <si>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</si>
  <si>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</si>
  <si>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</si>
  <si>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</si>
  <si>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</si>
  <si>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</si>
  <si>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</si>
  <si>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</si>
  <si>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</si>
  <si>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</si>
  <si>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</si>
  <si>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</si>
  <si>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</si>
  <si>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</si>
  <si>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</si>
  <si>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</si>
  <si>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</si>
  <si>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</si>
  <si>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</si>
  <si>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</si>
  <si>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</si>
  <si>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</si>
  <si>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</si>
  <si>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</si>
  <si>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</si>
  <si>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</si>
  <si>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</si>
  <si>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</si>
  <si>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</si>
  <si>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</si>
  <si>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</si>
  <si>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</si>
  <si>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</si>
  <si>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</si>
  <si>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</si>
  <si>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</si>
  <si>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</si>
  <si>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</si>
  <si>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</si>
  <si>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</si>
  <si>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</si>
  <si>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</si>
  <si>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</si>
  <si>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</si>
  <si>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</si>
  <si>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</si>
  <si>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</si>
  <si>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</si>
  <si>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</si>
  <si>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</si>
  <si>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</si>
  <si>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</si>
  <si>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</si>
  <si>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</si>
  <si>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</si>
  <si>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</si>
  <si>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</si>
  <si>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</si>
  <si>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</si>
  <si>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</si>
  <si>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</si>
  <si>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</si>
  <si>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</si>
  <si>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</si>
  <si>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</si>
  <si>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</si>
  <si>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</si>
  <si>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</si>
  <si>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</si>
  <si>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</si>
  <si>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</si>
  <si>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</si>
  <si>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</si>
  <si>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</si>
  <si>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</si>
  <si>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</si>
  <si>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</si>
  <si>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</si>
  <si>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</si>
  <si>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</si>
  <si>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</si>
  <si>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</si>
  <si>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</si>
  <si>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</si>
  <si>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</si>
  <si>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</si>
  <si>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</si>
  <si>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</si>
  <si>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</si>
  <si>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</si>
  <si>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</si>
  <si>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</si>
  <si>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</si>
  <si>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</si>
  <si>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</si>
  <si>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</si>
  <si>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</si>
  <si>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</si>
  <si>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</si>
  <si>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</si>
  <si>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</si>
  <si>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</si>
  <si>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</si>
  <si>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</si>
  <si>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</si>
  <si>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</si>
  <si>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</si>
  <si>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</si>
  <si>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</si>
  <si>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</si>
  <si>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</si>
  <si>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</si>
  <si>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</si>
  <si>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</si>
  <si>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</si>
  <si>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</si>
  <si>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</si>
  <si>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</si>
  <si>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</si>
  <si>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</si>
  <si>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</si>
  <si>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</si>
  <si>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</si>
  <si>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</si>
  <si>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</si>
  <si>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</si>
  <si>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</si>
  <si>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</si>
  <si>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</si>
  <si>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</si>
  <si>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</si>
  <si>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</si>
  <si>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</si>
  <si>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</si>
  <si>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</si>
  <si>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</si>
  <si>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</si>
  <si>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</si>
  <si>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</si>
  <si>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</si>
  <si>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</si>
  <si>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</si>
  <si>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</si>
  <si>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</si>
  <si>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</si>
  <si>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</si>
  <si>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</si>
  <si>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</si>
  <si>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</si>
  <si>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</si>
  <si>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</si>
  <si>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</si>
  <si>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</si>
  <si>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</si>
  <si>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</si>
  <si>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</si>
  <si>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</si>
  <si>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</si>
  <si>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</si>
  <si>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</si>
  <si>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</si>
  <si>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</si>
  <si>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</si>
  <si>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</si>
  <si>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</si>
  <si>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</si>
  <si>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</si>
  <si>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</si>
  <si>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</si>
  <si>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</si>
  <si>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</si>
  <si>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</si>
  <si>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</si>
  <si>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</si>
  <si>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</si>
  <si>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</si>
  <si>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</si>
  <si>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</si>
  <si>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</si>
  <si>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</si>
  <si>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</si>
  <si>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</si>
  <si>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</si>
  <si>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</si>
  <si>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</si>
  <si>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</si>
  <si>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</si>
  <si>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</si>
  <si>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</si>
  <si>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</si>
  <si>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</si>
  <si>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</si>
  <si>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</si>
  <si>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</si>
  <si>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</si>
  <si>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</si>
  <si>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</si>
  <si>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</si>
  <si>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</si>
  <si>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</si>
  <si>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</si>
  <si>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</si>
  <si>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</si>
  <si>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</si>
  <si>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</si>
  <si>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</si>
  <si>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</si>
  <si>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</si>
  <si>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</si>
  <si>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</si>
  <si>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</si>
  <si>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</si>
  <si>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</si>
  <si>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</si>
  <si>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</si>
  <si>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</si>
  <si>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</si>
  <si>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</si>
  <si>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</si>
  <si>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</si>
  <si>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</si>
  <si>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</si>
  <si>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</si>
  <si>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</si>
  <si>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</si>
  <si>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</si>
  <si>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</si>
  <si>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</si>
  <si>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</si>
  <si>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</si>
  <si>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</si>
  <si>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</si>
  <si>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</si>
  <si>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</si>
  <si>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</si>
  <si>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</si>
  <si>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</si>
  <si>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</si>
  <si>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</si>
  <si>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</si>
  <si>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</si>
  <si>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</si>
  <si>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</si>
  <si>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</si>
  <si>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</si>
  <si>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</si>
  <si>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</si>
  <si>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</si>
  <si>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</si>
  <si>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</si>
  <si>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</si>
  <si>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</si>
  <si>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</si>
  <si>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</si>
  <si>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</si>
  <si>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</si>
  <si>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</si>
  <si>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</si>
  <si>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</si>
  <si>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</si>
  <si>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</si>
  <si>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</si>
  <si>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</si>
  <si>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</si>
  <si>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</si>
  <si>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</si>
  <si>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</si>
  <si>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</si>
  <si>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</si>
  <si>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</si>
  <si>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</si>
  <si>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</si>
  <si>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</si>
  <si>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</si>
  <si>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</si>
  <si>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</si>
  <si>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</si>
  <si>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</si>
  <si>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</si>
  <si>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</si>
  <si>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</si>
  <si>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</si>
  <si>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</si>
  <si>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</si>
  <si>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</si>
  <si>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</si>
  <si>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</si>
  <si>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</si>
  <si>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</si>
  <si>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</si>
  <si>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</si>
  <si>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</si>
  <si>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</si>
  <si>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</si>
  <si>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</si>
  <si>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</si>
  <si>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</si>
  <si>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</si>
  <si>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</si>
  <si>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</si>
  <si>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</si>
  <si>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</si>
  <si>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</si>
  <si>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</si>
  <si>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</si>
  <si>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</si>
  <si>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</si>
  <si>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</si>
  <si>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</si>
  <si>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</si>
  <si>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</si>
  <si>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</si>
  <si>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</si>
  <si>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</si>
  <si>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</si>
  <si>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</si>
  <si>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</si>
  <si>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</si>
  <si>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</si>
  <si>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</si>
  <si>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</si>
  <si>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</si>
  <si>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</si>
  <si>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</si>
  <si>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</si>
  <si>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</si>
  <si>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</si>
  <si>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</si>
  <si>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</si>
  <si>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</si>
  <si>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</si>
  <si>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</si>
  <si>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</si>
  <si>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</si>
  <si>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</si>
  <si>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</si>
  <si>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</si>
  <si>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</si>
  <si>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</si>
  <si>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</si>
  <si>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</si>
  <si>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</si>
  <si>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</si>
  <si>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</si>
  <si>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</si>
  <si>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</si>
  <si>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</si>
  <si>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</si>
  <si>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</si>
  <si>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</si>
  <si>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</si>
  <si>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</si>
  <si>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</si>
  <si>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</si>
  <si>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</si>
  <si>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</si>
  <si>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</si>
  <si>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</si>
  <si>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</si>
  <si>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</si>
  <si>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</si>
  <si>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</si>
  <si>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</si>
  <si>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</si>
  <si>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</si>
  <si>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</si>
  <si>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</si>
  <si>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</si>
  <si>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</si>
  <si>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</si>
  <si>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</si>
  <si>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</si>
  <si>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</si>
  <si>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</si>
  <si>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</si>
  <si>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</si>
  <si>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</si>
  <si>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</si>
  <si>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</si>
  <si>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</si>
  <si>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</si>
  <si>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</si>
  <si>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</si>
  <si>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</si>
  <si>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</si>
  <si>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پارس هدف فروش در 3500</t>
  </si>
  <si>
    <t>سهم علی از فروش زقیام</t>
  </si>
  <si>
    <t>از کارت یاران مریم گرفتم</t>
  </si>
  <si>
    <t>6/5/1397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</si>
</sst>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6" workbookViewId="0">
      <selection activeCell="E35" sqref="E35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4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4028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4033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/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/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/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2698846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4019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4019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L31" sqref="L3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6" t="s">
        <v>1106</v>
      </c>
      <c r="AI1" s="186"/>
      <c r="AJ1" s="186"/>
      <c r="AK1" s="186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6"/>
      <c r="AI2" s="186"/>
      <c r="AJ2" s="186"/>
      <c r="AK2" s="186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7" t="s">
        <v>1107</v>
      </c>
      <c r="AI3" s="188" t="s">
        <v>1108</v>
      </c>
      <c r="AJ3" s="187" t="s">
        <v>1109</v>
      </c>
      <c r="AK3" s="189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7"/>
      <c r="AI4" s="188"/>
      <c r="AJ4" s="187"/>
      <c r="AK4" s="18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4021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12000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3507158.7138263662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4018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9" activePane="bottomLeft" state="frozen"/>
      <selection pane="bottomLeft" activeCell="D183" sqref="D183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600</v>
      </c>
      <c r="F2" s="11">
        <f>IF(B2&gt;0,1,0)</f>
        <v>1</v>
      </c>
      <c r="G2" s="11">
        <f>B2*(E2-F2)</f>
        <v>29950000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596</v>
      </c>
      <c r="F3" s="11">
        <f t="shared" ref="F3:F38" si="1">IF(B3&gt;0,1,0)</f>
        <v>1</v>
      </c>
      <c r="G3" s="11">
        <f t="shared" ref="G3:G23" si="2">B3*(E3-F3)</f>
        <v>1785000000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595</v>
      </c>
      <c r="F4" s="11">
        <f t="shared" si="1"/>
        <v>1</v>
      </c>
      <c r="G4" s="11">
        <f t="shared" si="2"/>
        <v>1782000000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595</v>
      </c>
      <c r="F5" s="11">
        <f t="shared" si="1"/>
        <v>1</v>
      </c>
      <c r="G5" s="11">
        <f t="shared" si="2"/>
        <v>8910000000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594</v>
      </c>
      <c r="F6" s="11">
        <f t="shared" si="1"/>
        <v>1</v>
      </c>
      <c r="G6" s="11">
        <f t="shared" si="2"/>
        <v>1779000000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593</v>
      </c>
      <c r="F7" s="11">
        <f t="shared" si="1"/>
        <v>0</v>
      </c>
      <c r="G7" s="11">
        <f t="shared" si="2"/>
        <v>-1779000000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593</v>
      </c>
      <c r="F8" s="11">
        <f t="shared" si="1"/>
        <v>0</v>
      </c>
      <c r="G8" s="11">
        <f t="shared" si="2"/>
        <v>-118600000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593</v>
      </c>
      <c r="F9" s="11">
        <f t="shared" si="1"/>
        <v>1</v>
      </c>
      <c r="G9" s="11">
        <f>B9*(E9-F9)</f>
        <v>1776000000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592</v>
      </c>
      <c r="F10" s="11">
        <f t="shared" si="1"/>
        <v>1</v>
      </c>
      <c r="G10" s="11">
        <f t="shared" si="2"/>
        <v>1773000000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592</v>
      </c>
      <c r="F11" s="11">
        <f t="shared" si="1"/>
        <v>1</v>
      </c>
      <c r="G11" s="11">
        <f t="shared" si="2"/>
        <v>14775000000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589</v>
      </c>
      <c r="F12" s="11">
        <f t="shared" si="1"/>
        <v>1</v>
      </c>
      <c r="G12" s="11">
        <f t="shared" si="2"/>
        <v>587018040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589</v>
      </c>
      <c r="F13" s="11">
        <f t="shared" si="1"/>
        <v>1</v>
      </c>
      <c r="G13" s="11">
        <f t="shared" si="2"/>
        <v>1764000000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589</v>
      </c>
      <c r="F14" s="11">
        <f t="shared" si="1"/>
        <v>1</v>
      </c>
      <c r="G14" s="11">
        <f t="shared" si="2"/>
        <v>700364448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577</v>
      </c>
      <c r="F15" s="11">
        <f t="shared" si="1"/>
        <v>1</v>
      </c>
      <c r="G15" s="11">
        <f t="shared" si="2"/>
        <v>1152000000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565</v>
      </c>
      <c r="F16" s="11">
        <f t="shared" si="1"/>
        <v>1</v>
      </c>
      <c r="G16" s="11">
        <f t="shared" si="2"/>
        <v>1692000000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564</v>
      </c>
      <c r="F17" s="11">
        <f t="shared" si="1"/>
        <v>1</v>
      </c>
      <c r="G17" s="11">
        <f t="shared" si="2"/>
        <v>1689000000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563</v>
      </c>
      <c r="F18" s="11">
        <f t="shared" si="1"/>
        <v>1</v>
      </c>
      <c r="G18" s="11">
        <f t="shared" si="2"/>
        <v>1067800000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548</v>
      </c>
      <c r="F19" s="11">
        <f t="shared" si="1"/>
        <v>1</v>
      </c>
      <c r="G19" s="11">
        <f t="shared" si="2"/>
        <v>440068611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547</v>
      </c>
      <c r="F20" s="11">
        <f t="shared" si="1"/>
        <v>1</v>
      </c>
      <c r="G20" s="11">
        <f t="shared" si="2"/>
        <v>1638000000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541</v>
      </c>
      <c r="F21" s="11">
        <f t="shared" si="1"/>
        <v>1</v>
      </c>
      <c r="G21" s="11">
        <f t="shared" si="2"/>
        <v>270000000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527</v>
      </c>
      <c r="F22" s="11">
        <f t="shared" si="1"/>
        <v>0</v>
      </c>
      <c r="G22" s="11">
        <f t="shared" si="2"/>
        <v>-1581000000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519</v>
      </c>
      <c r="F23" s="11">
        <f t="shared" si="1"/>
        <v>1</v>
      </c>
      <c r="G23" s="11">
        <f t="shared" si="2"/>
        <v>1554000000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519</v>
      </c>
      <c r="F24" s="11">
        <f t="shared" si="1"/>
        <v>1</v>
      </c>
      <c r="G24" s="11">
        <f>B24*(E24-F24)</f>
        <v>326776674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517</v>
      </c>
      <c r="F25" s="11">
        <f t="shared" si="1"/>
        <v>0</v>
      </c>
      <c r="G25" s="11">
        <f t="shared" ref="G25:G30" si="3">B25*(E25-F25)</f>
        <v>-1654865300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515</v>
      </c>
      <c r="F26" s="11">
        <f t="shared" si="1"/>
        <v>0</v>
      </c>
      <c r="G26" s="11">
        <f t="shared" si="3"/>
        <v>-1545463500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513</v>
      </c>
      <c r="F27" s="11">
        <f t="shared" si="1"/>
        <v>1</v>
      </c>
      <c r="G27" s="11">
        <f t="shared" si="3"/>
        <v>512000000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513</v>
      </c>
      <c r="F28" s="11">
        <f t="shared" si="1"/>
        <v>1</v>
      </c>
      <c r="G28" s="11">
        <f t="shared" si="3"/>
        <v>3072000000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513</v>
      </c>
      <c r="F29" s="11">
        <f t="shared" si="1"/>
        <v>1</v>
      </c>
      <c r="G29" s="11">
        <f t="shared" si="3"/>
        <v>2969600000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513</v>
      </c>
      <c r="F30" s="11">
        <f t="shared" si="1"/>
        <v>0</v>
      </c>
      <c r="G30" s="11">
        <f t="shared" si="3"/>
        <v>-2565000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512</v>
      </c>
      <c r="F31" s="11">
        <f t="shared" si="1"/>
        <v>0</v>
      </c>
      <c r="G31" s="11">
        <f>B31*(E31-F31)</f>
        <v>-13312000000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510</v>
      </c>
      <c r="F32" s="11">
        <f t="shared" si="1"/>
        <v>0</v>
      </c>
      <c r="G32" s="11">
        <f>B32*(E32-F32)</f>
        <v>-13362000000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491</v>
      </c>
      <c r="F33" s="11">
        <f t="shared" si="1"/>
        <v>1</v>
      </c>
      <c r="G33" s="11">
        <f>B33*(E33-F33)</f>
        <v>160232450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473</v>
      </c>
      <c r="F34" s="11">
        <f t="shared" si="1"/>
        <v>1</v>
      </c>
      <c r="G34" s="11">
        <f t="shared" ref="G34:G195" si="4">B34*(E34-F34)</f>
        <v>13404800000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473</v>
      </c>
      <c r="F35" s="11">
        <f t="shared" si="1"/>
        <v>1</v>
      </c>
      <c r="G35" s="12">
        <f t="shared" si="4"/>
        <v>5192000000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458</v>
      </c>
      <c r="F36" s="11">
        <f t="shared" si="1"/>
        <v>1</v>
      </c>
      <c r="G36" s="11">
        <f t="shared" si="4"/>
        <v>191346357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458</v>
      </c>
      <c r="F37" s="11">
        <f t="shared" si="1"/>
        <v>0</v>
      </c>
      <c r="G37" s="11">
        <f t="shared" si="4"/>
        <v>-412200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457</v>
      </c>
      <c r="F38" s="11">
        <f t="shared" si="1"/>
        <v>1</v>
      </c>
      <c r="G38" s="12">
        <f t="shared" si="4"/>
        <v>912000000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457</v>
      </c>
      <c r="F39" s="11">
        <f>IF(B39&gt;0,1,0)</f>
        <v>1</v>
      </c>
      <c r="G39" s="11">
        <f t="shared" si="4"/>
        <v>912000000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443</v>
      </c>
      <c r="F40" s="11">
        <f>IF(B40&gt;0,1,0)</f>
        <v>0</v>
      </c>
      <c r="G40" s="11">
        <f t="shared" si="4"/>
        <v>-88600000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443</v>
      </c>
      <c r="F41" s="11">
        <f>IF(B41&gt;0,1,0)</f>
        <v>0</v>
      </c>
      <c r="G41" s="11">
        <f t="shared" si="4"/>
        <v>-274660000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443</v>
      </c>
      <c r="F42" s="11">
        <f t="shared" ref="F42:F195" si="5">IF(B42&gt;0,1,0)</f>
        <v>0</v>
      </c>
      <c r="G42" s="11">
        <f t="shared" si="4"/>
        <v>-53160000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441</v>
      </c>
      <c r="F43" s="11">
        <f t="shared" si="5"/>
        <v>1</v>
      </c>
      <c r="G43" s="11">
        <f t="shared" si="4"/>
        <v>286000000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441</v>
      </c>
      <c r="F44" s="11">
        <f t="shared" si="5"/>
        <v>0</v>
      </c>
      <c r="G44" s="11">
        <f t="shared" si="4"/>
        <v>-2205000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441</v>
      </c>
      <c r="F45" s="11">
        <f t="shared" si="5"/>
        <v>1</v>
      </c>
      <c r="G45" s="11">
        <f t="shared" si="4"/>
        <v>12760000000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437</v>
      </c>
      <c r="F46" s="11">
        <f t="shared" si="5"/>
        <v>0</v>
      </c>
      <c r="G46" s="11">
        <f t="shared" si="4"/>
        <v>-87400000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434</v>
      </c>
      <c r="F47" s="11">
        <f t="shared" si="5"/>
        <v>0</v>
      </c>
      <c r="G47" s="11">
        <f t="shared" si="4"/>
        <v>-86800000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433</v>
      </c>
      <c r="F48" s="11">
        <f t="shared" si="5"/>
        <v>0</v>
      </c>
      <c r="G48" s="11">
        <f t="shared" si="4"/>
        <v>-86600000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428</v>
      </c>
      <c r="F49" s="11">
        <f t="shared" si="5"/>
        <v>1</v>
      </c>
      <c r="G49" s="11">
        <f t="shared" si="4"/>
        <v>1281000000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428</v>
      </c>
      <c r="F50" s="11">
        <f t="shared" si="5"/>
        <v>1</v>
      </c>
      <c r="G50" s="12">
        <f t="shared" si="4"/>
        <v>1281000000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427</v>
      </c>
      <c r="F51" s="11">
        <f t="shared" si="5"/>
        <v>1</v>
      </c>
      <c r="G51" s="11">
        <f t="shared" si="4"/>
        <v>326229522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427</v>
      </c>
      <c r="F52" s="11">
        <f t="shared" si="5"/>
        <v>0</v>
      </c>
      <c r="G52" s="11">
        <f t="shared" si="4"/>
        <v>-85400000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420</v>
      </c>
      <c r="F53" s="11">
        <f t="shared" si="5"/>
        <v>0</v>
      </c>
      <c r="G53" s="11">
        <f t="shared" si="4"/>
        <v>-168210000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411</v>
      </c>
      <c r="F54" s="11">
        <f t="shared" si="5"/>
        <v>0</v>
      </c>
      <c r="G54" s="11">
        <f t="shared" si="4"/>
        <v>-411162756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405</v>
      </c>
      <c r="F55" s="11">
        <f t="shared" si="5"/>
        <v>0</v>
      </c>
      <c r="G55" s="11">
        <f t="shared" si="4"/>
        <v>-16200000000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396</v>
      </c>
      <c r="F56" s="11">
        <f t="shared" si="5"/>
        <v>1</v>
      </c>
      <c r="G56" s="11">
        <f t="shared" si="4"/>
        <v>341932540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369</v>
      </c>
      <c r="F57" s="11">
        <f t="shared" si="5"/>
        <v>0</v>
      </c>
      <c r="G57" s="11">
        <f t="shared" si="4"/>
        <v>-18523800000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368</v>
      </c>
      <c r="F58" s="11">
        <f t="shared" si="5"/>
        <v>0</v>
      </c>
      <c r="G58" s="11">
        <f t="shared" si="4"/>
        <v>-4489784000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365</v>
      </c>
      <c r="F59" s="11">
        <f t="shared" si="5"/>
        <v>1</v>
      </c>
      <c r="G59" s="11">
        <f t="shared" si="4"/>
        <v>194705784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364</v>
      </c>
      <c r="F60" s="11">
        <f t="shared" si="5"/>
        <v>0</v>
      </c>
      <c r="G60" s="11">
        <f t="shared" si="4"/>
        <v>-123032000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362</v>
      </c>
      <c r="F61" s="11">
        <f t="shared" si="5"/>
        <v>0</v>
      </c>
      <c r="G61" s="11">
        <f t="shared" si="4"/>
        <v>-54300000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358</v>
      </c>
      <c r="F62" s="11">
        <f t="shared" si="5"/>
        <v>0</v>
      </c>
      <c r="G62" s="11">
        <f t="shared" si="4"/>
        <v>-35800000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354</v>
      </c>
      <c r="F63" s="11">
        <f t="shared" si="5"/>
        <v>0</v>
      </c>
      <c r="G63" s="11">
        <f t="shared" si="4"/>
        <v>-70800000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354</v>
      </c>
      <c r="F64" s="11">
        <f t="shared" si="5"/>
        <v>0</v>
      </c>
      <c r="G64" s="11">
        <f t="shared" si="4"/>
        <v>-30798000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350</v>
      </c>
      <c r="F65" s="11">
        <f t="shared" si="5"/>
        <v>0</v>
      </c>
      <c r="G65" s="11">
        <f t="shared" si="4"/>
        <v>-9614500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349</v>
      </c>
      <c r="F66" s="11">
        <f t="shared" si="5"/>
        <v>0</v>
      </c>
      <c r="G66" s="11">
        <f t="shared" si="4"/>
        <v>-116566000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344</v>
      </c>
      <c r="F67" s="11">
        <f t="shared" si="5"/>
        <v>0</v>
      </c>
      <c r="G67" s="11">
        <f t="shared" si="4"/>
        <v>-6880000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343</v>
      </c>
      <c r="F68" s="11">
        <f t="shared" si="5"/>
        <v>0</v>
      </c>
      <c r="G68" s="11">
        <f t="shared" si="4"/>
        <v>-103071500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343</v>
      </c>
      <c r="F69" s="11">
        <f t="shared" si="5"/>
        <v>0</v>
      </c>
      <c r="G69" s="11">
        <f t="shared" si="4"/>
        <v>-34300000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338</v>
      </c>
      <c r="F70" s="11">
        <f t="shared" si="5"/>
        <v>0</v>
      </c>
      <c r="G70" s="11">
        <f t="shared" si="4"/>
        <v>-67600000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334</v>
      </c>
      <c r="F71" s="11">
        <f t="shared" si="5"/>
        <v>1</v>
      </c>
      <c r="G71" s="11">
        <f t="shared" si="4"/>
        <v>5124537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334</v>
      </c>
      <c r="F72" s="11">
        <f t="shared" si="5"/>
        <v>1</v>
      </c>
      <c r="G72" s="11">
        <f t="shared" si="4"/>
        <v>1332000000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334</v>
      </c>
      <c r="F73" s="11">
        <f t="shared" si="5"/>
        <v>1</v>
      </c>
      <c r="G73" s="11">
        <f t="shared" si="4"/>
        <v>865800000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334</v>
      </c>
      <c r="F74" s="11">
        <f t="shared" si="5"/>
        <v>1</v>
      </c>
      <c r="G74" s="11">
        <f t="shared" si="4"/>
        <v>999000000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331</v>
      </c>
      <c r="F75" s="11">
        <f t="shared" si="5"/>
        <v>0</v>
      </c>
      <c r="G75" s="11">
        <f t="shared" si="4"/>
        <v>-66200000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328</v>
      </c>
      <c r="F76" s="11">
        <f t="shared" si="5"/>
        <v>0</v>
      </c>
      <c r="G76" s="11">
        <f t="shared" si="4"/>
        <v>-656229600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328</v>
      </c>
      <c r="F77" s="11">
        <f t="shared" si="5"/>
        <v>0</v>
      </c>
      <c r="G77" s="11">
        <f t="shared" si="4"/>
        <v>-65600000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324</v>
      </c>
      <c r="F78" s="11">
        <f t="shared" si="5"/>
        <v>1</v>
      </c>
      <c r="G78" s="11">
        <f t="shared" si="4"/>
        <v>646000000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316</v>
      </c>
      <c r="F79" s="11">
        <f t="shared" si="5"/>
        <v>0</v>
      </c>
      <c r="G79" s="11">
        <f t="shared" si="4"/>
        <v>-316158000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316</v>
      </c>
      <c r="F80" s="11">
        <f t="shared" si="5"/>
        <v>0</v>
      </c>
      <c r="G80" s="11">
        <f t="shared" si="4"/>
        <v>-44856200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313</v>
      </c>
      <c r="F81" s="11">
        <f t="shared" si="5"/>
        <v>0</v>
      </c>
      <c r="G81" s="11">
        <f t="shared" si="4"/>
        <v>-281856500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303</v>
      </c>
      <c r="F82" s="11">
        <f t="shared" si="5"/>
        <v>1</v>
      </c>
      <c r="G82" s="11">
        <f t="shared" si="4"/>
        <v>24537802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281</v>
      </c>
      <c r="F83" s="11">
        <f t="shared" si="5"/>
        <v>1</v>
      </c>
      <c r="G83" s="11">
        <f t="shared" si="4"/>
        <v>14000000000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280</v>
      </c>
      <c r="F84" s="11">
        <f t="shared" si="5"/>
        <v>1</v>
      </c>
      <c r="G84" s="11">
        <f t="shared" si="4"/>
        <v>8370000000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280</v>
      </c>
      <c r="F85" s="11">
        <f t="shared" si="5"/>
        <v>0</v>
      </c>
      <c r="G85" s="11">
        <f t="shared" si="4"/>
        <v>-20300000000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279</v>
      </c>
      <c r="F86" s="11">
        <f t="shared" si="5"/>
        <v>0</v>
      </c>
      <c r="G86" s="11">
        <f t="shared" si="4"/>
        <v>-78399000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274</v>
      </c>
      <c r="F87" s="11">
        <f t="shared" si="5"/>
        <v>1</v>
      </c>
      <c r="G87" s="11">
        <f t="shared" si="4"/>
        <v>682500000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273</v>
      </c>
      <c r="F88" s="11">
        <f t="shared" si="5"/>
        <v>1</v>
      </c>
      <c r="G88" s="11">
        <f t="shared" si="4"/>
        <v>21308480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268</v>
      </c>
      <c r="F89" s="11">
        <f t="shared" si="5"/>
        <v>1</v>
      </c>
      <c r="G89" s="11">
        <f t="shared" si="4"/>
        <v>4005000000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243</v>
      </c>
      <c r="F90" s="11">
        <f t="shared" si="5"/>
        <v>1</v>
      </c>
      <c r="G90" s="11">
        <f t="shared" si="4"/>
        <v>59252732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214</v>
      </c>
      <c r="F91" s="11">
        <f t="shared" si="5"/>
        <v>1</v>
      </c>
      <c r="G91" s="11">
        <f t="shared" si="4"/>
        <v>57969015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184</v>
      </c>
      <c r="F92" s="11">
        <f t="shared" si="5"/>
        <v>1</v>
      </c>
      <c r="G92" s="11">
        <f t="shared" si="4"/>
        <v>549000000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184</v>
      </c>
      <c r="F93" s="11">
        <f t="shared" si="5"/>
        <v>1</v>
      </c>
      <c r="G93" s="11">
        <f t="shared" si="4"/>
        <v>50212455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183</v>
      </c>
      <c r="F94" s="11">
        <f t="shared" si="5"/>
        <v>1</v>
      </c>
      <c r="G94" s="11">
        <f t="shared" si="4"/>
        <v>1001000000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182</v>
      </c>
      <c r="F95" s="11">
        <f t="shared" si="5"/>
        <v>1</v>
      </c>
      <c r="G95" s="11">
        <f t="shared" si="4"/>
        <v>543000000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181</v>
      </c>
      <c r="F96" s="11">
        <f t="shared" si="5"/>
        <v>1</v>
      </c>
      <c r="G96" s="11">
        <f t="shared" si="4"/>
        <v>540000000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180</v>
      </c>
      <c r="F97" s="11">
        <f t="shared" si="5"/>
        <v>1</v>
      </c>
      <c r="G97" s="11">
        <f t="shared" si="4"/>
        <v>537000000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179</v>
      </c>
      <c r="F98" s="11">
        <f t="shared" si="5"/>
        <v>1</v>
      </c>
      <c r="G98" s="11">
        <f t="shared" si="4"/>
        <v>534000000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178</v>
      </c>
      <c r="F99" s="11">
        <f t="shared" si="5"/>
        <v>1</v>
      </c>
      <c r="G99" s="11">
        <f t="shared" si="4"/>
        <v>531000000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176</v>
      </c>
      <c r="F100" s="11">
        <f t="shared" si="5"/>
        <v>1</v>
      </c>
      <c r="G100" s="11">
        <f t="shared" si="4"/>
        <v>174912500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175</v>
      </c>
      <c r="F101" s="11">
        <f t="shared" si="5"/>
        <v>0</v>
      </c>
      <c r="G101" s="11">
        <f t="shared" si="4"/>
        <v>-347672500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154</v>
      </c>
      <c r="F102" s="11">
        <f t="shared" si="5"/>
        <v>1</v>
      </c>
      <c r="G102" s="11">
        <f t="shared" si="4"/>
        <v>459000000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154</v>
      </c>
      <c r="F103" s="11">
        <f t="shared" si="5"/>
        <v>1</v>
      </c>
      <c r="G103" s="11">
        <f t="shared" si="4"/>
        <v>45211500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4026</v>
      </c>
      <c r="B105" s="38">
        <f>SUM(B2:B103)</f>
        <v>59475793</v>
      </c>
      <c r="C105" s="73" t="s">
        <v>4025</v>
      </c>
      <c r="D105" s="105">
        <v>1</v>
      </c>
      <c r="E105" s="105">
        <f>D105+E106</f>
        <v>140</v>
      </c>
      <c r="F105" s="105">
        <f t="shared" si="5"/>
        <v>1</v>
      </c>
      <c r="G105" s="105">
        <f t="shared" si="4"/>
        <v>8267135227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139</v>
      </c>
      <c r="F106" s="11">
        <f t="shared" si="5"/>
        <v>0</v>
      </c>
      <c r="G106" s="11">
        <f t="shared" si="4"/>
        <v>-1390000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133</v>
      </c>
      <c r="F107" s="11">
        <f t="shared" si="5"/>
        <v>1</v>
      </c>
      <c r="G107" s="11">
        <f t="shared" si="4"/>
        <v>263868000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128</v>
      </c>
      <c r="F108" s="11">
        <f t="shared" si="5"/>
        <v>0</v>
      </c>
      <c r="G108" s="11">
        <f t="shared" si="4"/>
        <v>-7680000000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128</v>
      </c>
      <c r="F109" s="11">
        <f t="shared" si="5"/>
        <v>1</v>
      </c>
      <c r="G109" s="11">
        <f t="shared" si="4"/>
        <v>742950000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127</v>
      </c>
      <c r="F110" s="11">
        <f t="shared" si="5"/>
        <v>1</v>
      </c>
      <c r="G110" s="11">
        <f t="shared" si="4"/>
        <v>378000000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126</v>
      </c>
      <c r="F111" s="11">
        <f t="shared" si="5"/>
        <v>1</v>
      </c>
      <c r="G111" s="11">
        <f t="shared" si="4"/>
        <v>250000000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126</v>
      </c>
      <c r="F112" s="11">
        <f t="shared" si="5"/>
        <v>0</v>
      </c>
      <c r="G112" s="11">
        <f t="shared" si="4"/>
        <v>-630000000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125</v>
      </c>
      <c r="F113" s="11">
        <f t="shared" si="5"/>
        <v>1</v>
      </c>
      <c r="G113" s="11">
        <f t="shared" si="4"/>
        <v>51170832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117</v>
      </c>
      <c r="F114" s="11">
        <f t="shared" si="5"/>
        <v>1</v>
      </c>
      <c r="G114" s="11">
        <f t="shared" si="4"/>
        <v>4872000000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110</v>
      </c>
      <c r="F115" s="11">
        <f t="shared" si="5"/>
        <v>0</v>
      </c>
      <c r="G115" s="11">
        <f t="shared" si="4"/>
        <v>-2750000000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109</v>
      </c>
      <c r="F116" s="11">
        <f t="shared" si="5"/>
        <v>0</v>
      </c>
      <c r="G116" s="11">
        <f t="shared" si="4"/>
        <v>-21800000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107</v>
      </c>
      <c r="F117" s="11">
        <f t="shared" si="5"/>
        <v>0</v>
      </c>
      <c r="G117" s="11">
        <f t="shared" si="4"/>
        <v>-1926000000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106</v>
      </c>
      <c r="F118" s="11">
        <f t="shared" si="5"/>
        <v>0</v>
      </c>
      <c r="G118" s="11">
        <f t="shared" si="4"/>
        <v>-265000000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96</v>
      </c>
      <c r="F119" s="11">
        <f t="shared" si="5"/>
        <v>1</v>
      </c>
      <c r="G119" s="11">
        <f t="shared" si="4"/>
        <v>56525000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94</v>
      </c>
      <c r="F120" s="11">
        <f t="shared" si="5"/>
        <v>1</v>
      </c>
      <c r="G120" s="11">
        <f t="shared" si="4"/>
        <v>12772062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92</v>
      </c>
      <c r="F121" s="11">
        <f t="shared" si="5"/>
        <v>0</v>
      </c>
      <c r="G121" s="11">
        <f t="shared" si="4"/>
        <v>-294482800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91</v>
      </c>
      <c r="F122" s="11">
        <f t="shared" si="5"/>
        <v>1</v>
      </c>
      <c r="G122" s="11">
        <f t="shared" si="4"/>
        <v>1464840000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88</v>
      </c>
      <c r="F123" s="11">
        <f t="shared" si="5"/>
        <v>1</v>
      </c>
      <c r="G123" s="105">
        <f t="shared" si="4"/>
        <v>261000000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88</v>
      </c>
      <c r="F124" s="105">
        <f t="shared" si="5"/>
        <v>1</v>
      </c>
      <c r="G124" s="105">
        <f t="shared" si="4"/>
        <v>175740000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88</v>
      </c>
      <c r="F125" s="105">
        <f t="shared" si="5"/>
        <v>1</v>
      </c>
      <c r="G125" s="105">
        <f t="shared" si="4"/>
        <v>432825000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87</v>
      </c>
      <c r="F126" s="105">
        <f t="shared" si="5"/>
        <v>0</v>
      </c>
      <c r="G126" s="105">
        <f t="shared" si="4"/>
        <v>-1609500000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87</v>
      </c>
      <c r="F127" s="105">
        <f t="shared" si="5"/>
        <v>1</v>
      </c>
      <c r="G127" s="105">
        <f t="shared" si="4"/>
        <v>258000000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87</v>
      </c>
      <c r="F128" s="105">
        <f t="shared" si="5"/>
        <v>0</v>
      </c>
      <c r="G128" s="105">
        <f t="shared" si="4"/>
        <v>-261078300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86</v>
      </c>
      <c r="F129" s="105">
        <f t="shared" si="5"/>
        <v>1</v>
      </c>
      <c r="G129" s="105">
        <f t="shared" si="4"/>
        <v>76500000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86</v>
      </c>
      <c r="F130" s="105">
        <f t="shared" si="5"/>
        <v>0</v>
      </c>
      <c r="G130" s="105">
        <f t="shared" si="4"/>
        <v>-258077400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85</v>
      </c>
      <c r="F131" s="105">
        <f t="shared" si="5"/>
        <v>0</v>
      </c>
      <c r="G131" s="105">
        <f t="shared" si="4"/>
        <v>-255076500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83</v>
      </c>
      <c r="F132" s="105">
        <f t="shared" si="5"/>
        <v>0</v>
      </c>
      <c r="G132" s="105">
        <f t="shared" si="4"/>
        <v>-83041500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83</v>
      </c>
      <c r="F133" s="105">
        <f t="shared" si="5"/>
        <v>1</v>
      </c>
      <c r="G133" s="105">
        <f t="shared" si="4"/>
        <v>8200000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81</v>
      </c>
      <c r="F134" s="105">
        <f t="shared" si="5"/>
        <v>0</v>
      </c>
      <c r="G134" s="105">
        <f t="shared" si="4"/>
        <v>-16200000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80</v>
      </c>
      <c r="F135" s="105">
        <f t="shared" si="5"/>
        <v>0</v>
      </c>
      <c r="G135" s="105">
        <f t="shared" si="4"/>
        <v>-176000000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77</v>
      </c>
      <c r="F136" s="105">
        <f t="shared" si="5"/>
        <v>0</v>
      </c>
      <c r="G136" s="105">
        <f t="shared" si="4"/>
        <v>-69723500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74</v>
      </c>
      <c r="F137" s="105">
        <f t="shared" si="5"/>
        <v>1</v>
      </c>
      <c r="G137" s="105">
        <f t="shared" si="4"/>
        <v>109500000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73</v>
      </c>
      <c r="F138" s="105">
        <f t="shared" si="5"/>
        <v>0</v>
      </c>
      <c r="G138" s="105">
        <f t="shared" si="4"/>
        <v>-73036500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73</v>
      </c>
      <c r="F139" s="105">
        <f t="shared" si="5"/>
        <v>0</v>
      </c>
      <c r="G139" s="105">
        <f t="shared" si="4"/>
        <v>-26645000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71</v>
      </c>
      <c r="F140" s="105">
        <f t="shared" si="5"/>
        <v>1</v>
      </c>
      <c r="G140" s="105">
        <f t="shared" si="4"/>
        <v>1610000000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70</v>
      </c>
      <c r="F141" s="105">
        <f t="shared" si="5"/>
        <v>1</v>
      </c>
      <c r="G141" s="105">
        <f t="shared" si="4"/>
        <v>124200000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68</v>
      </c>
      <c r="F142" s="105">
        <f t="shared" si="5"/>
        <v>1</v>
      </c>
      <c r="G142" s="105">
        <f t="shared" si="4"/>
        <v>13400000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68</v>
      </c>
      <c r="F143" s="105">
        <f t="shared" si="5"/>
        <v>0</v>
      </c>
      <c r="G143" s="105">
        <f t="shared" si="4"/>
        <v>-217661200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67</v>
      </c>
      <c r="F144" s="105">
        <f t="shared" si="5"/>
        <v>0</v>
      </c>
      <c r="G144" s="105">
        <f t="shared" si="4"/>
        <v>-202400300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66</v>
      </c>
      <c r="F145" s="105">
        <f t="shared" si="5"/>
        <v>1</v>
      </c>
      <c r="G145" s="105">
        <f t="shared" si="4"/>
        <v>4714645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63</v>
      </c>
      <c r="F146" s="105">
        <f t="shared" si="5"/>
        <v>0</v>
      </c>
      <c r="G146" s="105">
        <f t="shared" si="4"/>
        <v>-189056700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62</v>
      </c>
      <c r="F147" s="105">
        <f t="shared" si="5"/>
        <v>0</v>
      </c>
      <c r="G147" s="105">
        <f t="shared" si="4"/>
        <v>-186086800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62</v>
      </c>
      <c r="F148" s="105">
        <f t="shared" si="5"/>
        <v>0</v>
      </c>
      <c r="G148" s="105">
        <f t="shared" si="4"/>
        <v>-13448420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61</v>
      </c>
      <c r="F149" s="105">
        <f t="shared" si="5"/>
        <v>0</v>
      </c>
      <c r="G149" s="105">
        <f t="shared" si="4"/>
        <v>-183054900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60</v>
      </c>
      <c r="F150" s="105">
        <f t="shared" si="5"/>
        <v>1</v>
      </c>
      <c r="G150" s="105">
        <f t="shared" si="4"/>
        <v>348100000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47</v>
      </c>
      <c r="F151" s="105">
        <f t="shared" si="5"/>
        <v>1</v>
      </c>
      <c r="G151" s="105">
        <f t="shared" si="4"/>
        <v>782000000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47</v>
      </c>
      <c r="F152" s="105">
        <f t="shared" si="5"/>
        <v>0</v>
      </c>
      <c r="G152" s="105">
        <f t="shared" si="4"/>
        <v>-47000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46</v>
      </c>
      <c r="F153" s="105">
        <f t="shared" si="5"/>
        <v>1</v>
      </c>
      <c r="G153" s="105">
        <f t="shared" si="4"/>
        <v>135000000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46</v>
      </c>
      <c r="F154" s="105">
        <f t="shared" si="5"/>
        <v>0</v>
      </c>
      <c r="G154" s="105">
        <f t="shared" si="4"/>
        <v>-828506000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46</v>
      </c>
      <c r="F155" s="105">
        <f t="shared" si="5"/>
        <v>0</v>
      </c>
      <c r="G155" s="105">
        <f t="shared" si="4"/>
        <v>-717600000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46</v>
      </c>
      <c r="F156" s="105">
        <f t="shared" si="5"/>
        <v>0</v>
      </c>
      <c r="G156" s="105">
        <f t="shared" si="4"/>
        <v>-64423000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46</v>
      </c>
      <c r="F157" s="105">
        <f t="shared" si="5"/>
        <v>0</v>
      </c>
      <c r="G157" s="105">
        <f t="shared" si="4"/>
        <v>-230000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41</v>
      </c>
      <c r="F158" s="105">
        <f t="shared" si="5"/>
        <v>1</v>
      </c>
      <c r="G158" s="105">
        <f t="shared" si="4"/>
        <v>120000000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40</v>
      </c>
      <c r="F159" s="105">
        <f t="shared" si="5"/>
        <v>1</v>
      </c>
      <c r="G159" s="105">
        <f t="shared" si="4"/>
        <v>39000000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39</v>
      </c>
      <c r="F160" s="105">
        <f t="shared" si="5"/>
        <v>0</v>
      </c>
      <c r="G160" s="105">
        <f t="shared" si="4"/>
        <v>-175500000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39</v>
      </c>
      <c r="F161" s="105">
        <f t="shared" si="5"/>
        <v>1</v>
      </c>
      <c r="G161" s="105">
        <f t="shared" si="4"/>
        <v>114000000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39</v>
      </c>
      <c r="F162" s="105">
        <f t="shared" si="5"/>
        <v>0</v>
      </c>
      <c r="G162" s="105">
        <f t="shared" si="4"/>
        <v>-117000000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38</v>
      </c>
      <c r="F163" s="105">
        <f t="shared" si="5"/>
        <v>1</v>
      </c>
      <c r="G163" s="105">
        <f t="shared" si="4"/>
        <v>3447105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32</v>
      </c>
      <c r="F164" s="105">
        <f t="shared" si="5"/>
        <v>1</v>
      </c>
      <c r="G164" s="105">
        <f t="shared" si="4"/>
        <v>35960000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31</v>
      </c>
      <c r="F165" s="105">
        <f t="shared" si="5"/>
        <v>0</v>
      </c>
      <c r="G165" s="105">
        <f t="shared" si="4"/>
        <v>-16316850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28</v>
      </c>
      <c r="F166" s="105">
        <f t="shared" si="5"/>
        <v>0</v>
      </c>
      <c r="G166" s="105">
        <f t="shared" si="4"/>
        <v>-5600000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26</v>
      </c>
      <c r="F167" s="105">
        <f t="shared" si="5"/>
        <v>1</v>
      </c>
      <c r="G167" s="105">
        <f t="shared" si="4"/>
        <v>19625000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26</v>
      </c>
      <c r="F168" s="105">
        <f t="shared" si="5"/>
        <v>0</v>
      </c>
      <c r="G168" s="105">
        <f t="shared" si="4"/>
        <v>-5200000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25</v>
      </c>
      <c r="F169" s="105">
        <f t="shared" si="5"/>
        <v>0</v>
      </c>
      <c r="G169" s="105">
        <f t="shared" si="4"/>
        <v>-11250000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25</v>
      </c>
      <c r="F170" s="105">
        <f t="shared" si="5"/>
        <v>1</v>
      </c>
      <c r="G170" s="105">
        <f t="shared" si="4"/>
        <v>72000000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25</v>
      </c>
      <c r="F171" s="105">
        <f t="shared" si="5"/>
        <v>0</v>
      </c>
      <c r="G171" s="105">
        <f t="shared" si="4"/>
        <v>-875000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24</v>
      </c>
      <c r="F172" s="105">
        <f t="shared" si="5"/>
        <v>1</v>
      </c>
      <c r="G172" s="105">
        <f t="shared" si="4"/>
        <v>57500000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23</v>
      </c>
      <c r="F173" s="105">
        <f t="shared" si="5"/>
        <v>0</v>
      </c>
      <c r="G173" s="105">
        <f t="shared" si="4"/>
        <v>-3004720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18</v>
      </c>
      <c r="F174" s="105">
        <f t="shared" si="5"/>
        <v>0</v>
      </c>
      <c r="G174" s="105">
        <f t="shared" si="4"/>
        <v>-86400000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18</v>
      </c>
      <c r="F175" s="105">
        <f t="shared" si="5"/>
        <v>0</v>
      </c>
      <c r="G175" s="105">
        <f t="shared" si="4"/>
        <v>-5760000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18</v>
      </c>
      <c r="F176" s="105">
        <f t="shared" si="5"/>
        <v>0</v>
      </c>
      <c r="G176" s="105">
        <f t="shared" si="4"/>
        <v>-8881866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8</v>
      </c>
      <c r="F177" s="105">
        <f t="shared" si="5"/>
        <v>0</v>
      </c>
      <c r="G177" s="105">
        <f t="shared" si="4"/>
        <v>-640000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8</v>
      </c>
      <c r="F178" s="105">
        <f t="shared" si="5"/>
        <v>0</v>
      </c>
      <c r="G178" s="105">
        <f t="shared" si="4"/>
        <v>-800000</v>
      </c>
    </row>
    <row r="179" spans="1:7">
      <c r="A179" s="105" t="s">
        <v>4019</v>
      </c>
      <c r="B179" s="38">
        <v>14371</v>
      </c>
      <c r="C179" s="73" t="s">
        <v>669</v>
      </c>
      <c r="D179" s="105">
        <v>2</v>
      </c>
      <c r="E179" s="105">
        <f t="shared" si="8"/>
        <v>7</v>
      </c>
      <c r="F179" s="105">
        <f t="shared" si="5"/>
        <v>1</v>
      </c>
      <c r="G179" s="105">
        <f t="shared" si="4"/>
        <v>86226</v>
      </c>
    </row>
    <row r="180" spans="1:7">
      <c r="A180" s="105" t="s">
        <v>4023</v>
      </c>
      <c r="B180" s="38">
        <v>-39030</v>
      </c>
      <c r="C180" s="73" t="s">
        <v>4024</v>
      </c>
      <c r="D180" s="105">
        <v>2</v>
      </c>
      <c r="E180" s="105">
        <f t="shared" si="8"/>
        <v>5</v>
      </c>
      <c r="F180" s="105">
        <f t="shared" si="5"/>
        <v>0</v>
      </c>
      <c r="G180" s="105">
        <f t="shared" si="4"/>
        <v>-195150</v>
      </c>
    </row>
    <row r="181" spans="1:7">
      <c r="A181" s="105" t="s">
        <v>4029</v>
      </c>
      <c r="B181" s="38">
        <v>-32000</v>
      </c>
      <c r="C181" s="73" t="s">
        <v>4030</v>
      </c>
      <c r="D181" s="105">
        <v>2</v>
      </c>
      <c r="E181" s="105">
        <f t="shared" ref="E181:E195" si="9">D181+E182</f>
        <v>3</v>
      </c>
      <c r="F181" s="105">
        <f t="shared" si="5"/>
        <v>0</v>
      </c>
      <c r="G181" s="105">
        <f t="shared" si="4"/>
        <v>-96000</v>
      </c>
    </row>
    <row r="182" spans="1:7">
      <c r="A182" s="105" t="s">
        <v>4034</v>
      </c>
      <c r="B182" s="38">
        <v>-100000</v>
      </c>
      <c r="C182" s="73" t="s">
        <v>158</v>
      </c>
      <c r="D182" s="105">
        <v>1</v>
      </c>
      <c r="E182" s="105">
        <f t="shared" si="9"/>
        <v>1</v>
      </c>
      <c r="F182" s="105">
        <f t="shared" si="5"/>
        <v>0</v>
      </c>
      <c r="G182" s="105">
        <f t="shared" si="4"/>
        <v>-100000</v>
      </c>
    </row>
    <row r="183" spans="1:7">
      <c r="A183" s="105"/>
      <c r="B183" s="38"/>
      <c r="C183" s="73"/>
      <c r="D183" s="105"/>
      <c r="E183" s="105">
        <f t="shared" si="9"/>
        <v>0</v>
      </c>
      <c r="F183" s="105">
        <f t="shared" si="5"/>
        <v>0</v>
      </c>
      <c r="G183" s="105">
        <f t="shared" si="4"/>
        <v>0</v>
      </c>
    </row>
    <row r="184" spans="1:7">
      <c r="A184" s="105" t="s">
        <v>25</v>
      </c>
      <c r="B184" s="38"/>
      <c r="C184" s="73"/>
      <c r="D184" s="105"/>
      <c r="E184" s="105">
        <f t="shared" si="9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9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9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214897</v>
      </c>
      <c r="C196" s="11"/>
      <c r="D196" s="11"/>
      <c r="E196" s="11"/>
      <c r="F196" s="11"/>
      <c r="G196" s="29">
        <f>SUM(G105:G195)</f>
        <v>1722873691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12306240.65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M7" zoomScaleNormal="100" workbookViewId="0">
      <selection activeCell="P29" sqref="P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214897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92795776</v>
      </c>
      <c r="G19" s="29">
        <f t="shared" si="0"/>
        <v>12445312.582230002</v>
      </c>
      <c r="H19" s="11"/>
      <c r="K19" s="2" t="s">
        <v>85</v>
      </c>
      <c r="L19" s="43">
        <f>-مرداد97!D64</f>
        <v>-2698846</v>
      </c>
      <c r="M19" s="2" t="s">
        <v>4017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2698846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4022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90329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4031</v>
      </c>
      <c r="N28" s="119">
        <f>O28*P28</f>
        <v>52465361</v>
      </c>
      <c r="O28" s="105">
        <v>19127</v>
      </c>
      <c r="P28" s="105">
        <v>2743</v>
      </c>
      <c r="Q28" s="38">
        <v>7374117</v>
      </c>
      <c r="R28" s="118" t="s">
        <v>3961</v>
      </c>
      <c r="S28" s="118">
        <v>16</v>
      </c>
      <c r="T28" s="118" t="s">
        <v>4015</v>
      </c>
      <c r="U28" s="119">
        <f t="shared" ref="U28:U29" si="4">Q28*0.02*S28/31</f>
        <v>76119.917419354839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/>
      <c r="N29" s="119"/>
      <c r="O29" s="105"/>
      <c r="P29" s="105"/>
      <c r="Q29" s="38">
        <v>17804833</v>
      </c>
      <c r="R29" s="118" t="s">
        <v>3994</v>
      </c>
      <c r="S29" s="118">
        <f>S28-7</f>
        <v>9</v>
      </c>
      <c r="T29" s="118" t="s">
        <v>4016</v>
      </c>
      <c r="U29" s="119">
        <f t="shared" si="4"/>
        <v>103382.9012903226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23955916</v>
      </c>
      <c r="R30" s="118" t="s">
        <v>4012</v>
      </c>
      <c r="S30" s="118">
        <f>S29-5</f>
        <v>4</v>
      </c>
      <c r="T30" s="118" t="s">
        <v>4013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118"/>
      <c r="R31" s="118"/>
      <c r="S31" s="118"/>
      <c r="T31" s="118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9">
        <f>SUM(N28:N33)-SUM(Q28:Q30)</f>
        <v>3330495</v>
      </c>
      <c r="R32" s="118"/>
      <c r="S32" s="118"/>
      <c r="T32" s="118"/>
      <c r="U32" t="s">
        <v>25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</row>
    <row r="36" spans="1:20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  <c r="T36" t="s">
        <v>25</v>
      </c>
    </row>
    <row r="37" spans="1:20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92795776</v>
      </c>
      <c r="M37" s="2"/>
      <c r="N37" s="3">
        <f>SUM(N16:N35)</f>
        <v>172865760</v>
      </c>
      <c r="Q37" t="s">
        <v>25</v>
      </c>
    </row>
    <row r="38" spans="1:20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-6408909</v>
      </c>
      <c r="O38" t="s">
        <v>25</v>
      </c>
      <c r="Q38" t="s">
        <v>25</v>
      </c>
    </row>
    <row r="39" spans="1:20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149795776</v>
      </c>
      <c r="M39" s="3"/>
      <c r="N39" s="2"/>
    </row>
    <row r="40" spans="1:20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  <c r="Q41" s="118" t="s">
        <v>1151</v>
      </c>
      <c r="R41" s="118"/>
    </row>
    <row r="42" spans="1:20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267</v>
      </c>
      <c r="R42" s="118" t="s">
        <v>1166</v>
      </c>
    </row>
    <row r="43" spans="1:20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4">
        <v>125000</v>
      </c>
      <c r="R43" s="118" t="s">
        <v>1167</v>
      </c>
    </row>
    <row r="44" spans="1:20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-6000000</v>
      </c>
      <c r="R44" s="118" t="s">
        <v>1168</v>
      </c>
    </row>
    <row r="45" spans="1:20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f>مرداد97!C24</f>
        <v>7835443</v>
      </c>
      <c r="R45" s="118" t="s">
        <v>1169</v>
      </c>
    </row>
    <row r="46" spans="1:20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v>57600000</v>
      </c>
      <c r="R46" s="56" t="s">
        <v>3763</v>
      </c>
    </row>
    <row r="47" spans="1:20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2000000</v>
      </c>
      <c r="R47" s="56" t="s">
        <v>1170</v>
      </c>
    </row>
    <row r="48" spans="1:20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4001</v>
      </c>
      <c r="Q48" s="123"/>
      <c r="R48" s="56"/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>
        <v>2000000</v>
      </c>
      <c r="R49" s="56" t="s">
        <v>1171</v>
      </c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4001</v>
      </c>
      <c r="Q50" s="123">
        <v>4000000</v>
      </c>
      <c r="R50" s="56" t="s">
        <v>4002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2500000</v>
      </c>
      <c r="R51" s="56" t="s">
        <v>1162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23">
        <v>3000000</v>
      </c>
      <c r="R52" s="56" t="s">
        <v>3953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4"/>
      <c r="R53" s="56"/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23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19">
        <f>SUM(Q43:Q57)</f>
        <v>73060443</v>
      </c>
      <c r="R59" s="56" t="s">
        <v>1173</v>
      </c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  <c r="S65" s="121"/>
      <c r="T65" s="121"/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Q67" s="121"/>
      <c r="R67" s="121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34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2018-07-29T07:22:13Z</dcterms:modified>
</cp:coreProperties>
</file>