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  <fileRecoveryPr repairLoad="1"/>
</workbook>
</file>

<file path=xl/calcChain.xml><?xml version="1.0" encoding="utf-8"?>
<calcChain xmlns="http://schemas.openxmlformats.org/spreadsheetml/2006/main">
  <c r="O34" i="18" l="1"/>
  <c r="Q32" i="18" l="1"/>
  <c r="D62" i="43"/>
  <c r="Q31" i="18" l="1"/>
  <c r="Q29" i="18"/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9" i="13" l="1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N35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<sst xmlns="http://schemas.openxmlformats.org/spreadsheetml/2006/main" count="8320" uniqueCount="3970">
  <si>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</si>
  <si>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</si>
  <si>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</si>
  <si>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</si>
  <si>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</si>
  <si>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</si>
  <si>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</si>
  <si>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</si>
  <si>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</si>
  <si>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</si>
  <si>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</si>
  <si>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</si>
  <si>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</si>
  <si>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</si>
  <si>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</si>
  <si>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</si>
  <si>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</si>
  <si>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</si>
  <si>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</si>
  <si>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</si>
  <si>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</si>
  <si>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</si>
  <si>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</si>
  <si>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</si>
  <si>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</si>
  <si>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</si>
  <si>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</si>
  <si>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</si>
  <si>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</si>
  <si>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</si>
  <si>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</si>
  <si>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</si>
  <si>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</si>
  <si>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</si>
  <si>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</si>
  <si>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</si>
  <si>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</si>
  <si>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</si>
  <si>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</si>
  <si>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</si>
  <si>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</si>
  <si>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</si>
  <si>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</si>
  <si>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</si>
  <si>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</si>
  <si>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</si>
  <si>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</si>
  <si>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</si>
  <si>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</si>
  <si>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</si>
  <si>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</si>
  <si>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</si>
  <si>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</si>
  <si>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</si>
  <si>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</si>
  <si>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</si>
  <si>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</si>
  <si>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</si>
  <si>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</si>
  <si>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</si>
  <si>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</si>
  <si>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</si>
  <si>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</si>
  <si>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</si>
  <si>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</si>
  <si>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</si>
  <si>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</si>
  <si>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</si>
  <si>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</si>
  <si>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</si>
  <si>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</si>
  <si>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</si>
  <si>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</si>
  <si>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</si>
  <si>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</si>
  <si>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</si>
  <si>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</si>
  <si>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</si>
  <si>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</si>
  <si>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</si>
  <si>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</si>
  <si>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</si>
  <si>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</si>
  <si>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</si>
  <si>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</si>
  <si>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</si>
  <si>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</si>
  <si>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</si>
  <si>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</si>
  <si>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</si>
  <si>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</si>
  <si>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</si>
  <si>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</si>
  <si>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</si>
  <si>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</si>
  <si>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</si>
  <si>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</si>
  <si>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</si>
  <si>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</si>
  <si>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</si>
  <si>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</si>
  <si>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</si>
  <si>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</si>
  <si>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</si>
  <si>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</si>
  <si>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</si>
  <si>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</si>
  <si>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</si>
  <si>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</si>
  <si>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</si>
  <si>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</si>
  <si>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</si>
  <si>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</si>
  <si>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</si>
  <si>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</si>
  <si>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</si>
  <si>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</si>
  <si>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</si>
  <si>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</si>
  <si>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</si>
  <si>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</si>
  <si>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</si>
  <si>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</si>
  <si>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</si>
  <si>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</si>
  <si>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</si>
  <si>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</si>
  <si>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</si>
  <si>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</si>
  <si>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</si>
  <si>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</si>
  <si>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</si>
  <si>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</si>
  <si>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</si>
  <si>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</si>
  <si>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</si>
  <si>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</si>
  <si>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</si>
  <si>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</si>
  <si>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</si>
  <si>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</si>
  <si>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</si>
  <si>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</si>
  <si>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</si>
  <si>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</si>
  <si>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</si>
  <si>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</si>
  <si>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</si>
  <si>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</si>
  <si>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</si>
  <si>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</si>
  <si>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</si>
  <si>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</si>
  <si>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</si>
  <si>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</si>
  <si>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</si>
  <si>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</si>
  <si>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</si>
  <si>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</si>
  <si>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</si>
  <si>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</si>
  <si>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</si>
  <si>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</si>
  <si>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</si>
  <si>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</si>
  <si>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</si>
  <si>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</si>
  <si>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</si>
  <si>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</si>
  <si>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</si>
  <si>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</si>
  <si>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</si>
  <si>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</si>
  <si>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</si>
  <si>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</si>
  <si>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</si>
  <si>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</si>
  <si>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</si>
  <si>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</si>
  <si>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</si>
  <si>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</si>
  <si>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</si>
  <si>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</si>
  <si>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</si>
  <si>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</si>
  <si>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</si>
  <si>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</si>
  <si>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</si>
  <si>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</si>
  <si>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</si>
  <si>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</si>
  <si>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</si>
  <si>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</si>
  <si>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</si>
  <si>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</si>
  <si>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</si>
  <si>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</si>
  <si>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</si>
  <si>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</si>
  <si>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</si>
  <si>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</si>
  <si>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</si>
  <si>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</si>
  <si>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</si>
  <si>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</si>
  <si>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</si>
  <si>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</si>
  <si>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</si>
  <si>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</si>
  <si>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</si>
  <si>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</si>
  <si>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</si>
  <si>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</si>
  <si>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</si>
  <si>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</si>
  <si>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</si>
  <si>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</si>
  <si>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</si>
  <si>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</si>
  <si>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</si>
  <si>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</si>
  <si>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</si>
  <si>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</si>
  <si>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</si>
  <si>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</si>
  <si>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</si>
  <si>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</si>
  <si>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</si>
  <si>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</si>
  <si>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</si>
  <si>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</si>
  <si>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</si>
  <si>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</si>
  <si>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</si>
  <si>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</si>
  <si>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</si>
  <si>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</si>
  <si>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</si>
  <si>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</si>
  <si>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</si>
  <si>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</si>
  <si>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</si>
  <si>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</si>
  <si>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</si>
  <si>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</si>
  <si>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</si>
  <si>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</si>
  <si>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</si>
  <si>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</si>
  <si>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</si>
  <si>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</si>
  <si>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</si>
  <si>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</si>
  <si>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</si>
  <si>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</si>
  <si>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</si>
  <si>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</si>
  <si>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</si>
  <si>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</si>
  <si>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</si>
  <si>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</si>
  <si>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</si>
  <si>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</si>
  <si>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</si>
  <si>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</si>
  <si>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</si>
  <si>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</si>
  <si>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</si>
  <si>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</si>
  <si>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</si>
  <si>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</si>
  <si>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</si>
  <si>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</si>
  <si>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</si>
  <si>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</si>
  <si>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</si>
  <si>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</si>
  <si>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</si>
  <si>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</si>
  <si>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</si>
  <si>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</si>
  <si>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</si>
  <si>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</si>
  <si>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</si>
  <si>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</si>
  <si>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</si>
  <si>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</si>
  <si>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</si>
  <si>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</si>
  <si>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</si>
  <si>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</si>
  <si>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</si>
  <si>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</si>
  <si>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</si>
  <si>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</si>
  <si>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</si>
  <si>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</si>
  <si>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</si>
  <si>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</si>
  <si>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</si>
  <si>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</si>
  <si>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</si>
  <si>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</si>
  <si>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</si>
  <si>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</si>
  <si>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</si>
  <si>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</si>
  <si>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</si>
  <si>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</si>
  <si>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</si>
  <si>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</si>
  <si>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</si>
  <si>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</si>
  <si>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</si>
  <si>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</si>
  <si>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</si>
  <si>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</si>
  <si>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</si>
  <si>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</si>
  <si>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</si>
  <si>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</si>
  <si>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</si>
  <si>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</si>
  <si>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</si>
  <si>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</si>
  <si>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</si>
  <si>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</si>
  <si>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</si>
  <si>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</si>
  <si>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</si>
  <si>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</si>
  <si>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</si>
  <si>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</si>
  <si>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</si>
  <si>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</si>
  <si>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</si>
  <si>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</si>
  <si>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</si>
  <si>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</si>
  <si>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</si>
  <si>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</si>
  <si>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</si>
  <si>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</si>
  <si>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</si>
  <si>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</si>
  <si>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</si>
  <si>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</si>
  <si>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</si>
  <si>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</si>
  <si>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</si>
  <si>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</si>
  <si>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</si>
  <si>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</si>
  <si>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</si>
  <si>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</si>
  <si>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</si>
  <si>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</si>
  <si>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</si>
  <si>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</si>
  <si>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</si>
  <si>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</si>
  <si>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</si>
  <si>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</si>
  <si>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</si>
  <si>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</si>
  <si>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</si>
  <si>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</si>
  <si>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</si>
  <si>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</si>
  <si>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</si>
  <si>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</si>
  <si>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</si>
  <si>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</si>
  <si>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</si>
  <si>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</si>
  <si>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</si>
  <si>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</si>
  <si>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</si>
  <si>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</si>
  <si>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</si>
  <si>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</si>
  <si>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</si>
  <si>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</si>
  <si>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</si>
  <si>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</si>
  <si>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</si>
  <si>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</si>
  <si>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</si>
  <si>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</si>
  <si>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</si>
  <si>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</si>
  <si>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</si>
  <si>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</si>
  <si>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</si>
  <si>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</si>
  <si>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</si>
  <si>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</si>
  <si>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</si>
  <si>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</si>
  <si>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</si>
  <si>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</si>
  <si>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</si>
  <si>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</si>
  <si>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</si>
  <si>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</si>
  <si>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</si>
  <si>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</si>
  <si>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</si>
  <si>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</si>
  <si>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</si>
  <si>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</si>
  <si>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</si>
  <si>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</si>
  <si>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</si>
  <si>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</si>
  <si>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</si>
  <si>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</si>
  <si>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</si>
  <si>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</si>
  <si>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</si>
  <si>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</si>
  <si>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</si>
  <si>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</si>
  <si>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</si>
  <si>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</si>
  <si>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</si>
  <si>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</si>
  <si>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</si>
  <si>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</si>
  <si>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</si>
  <si>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</si>
  <si>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</si>
  <si>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</si>
  <si>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</si>
  <si>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</si>
  <si>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</si>
  <si>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</si>
  <si>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</si>
  <si>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</si>
  <si>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</si>
  <si>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</si>
  <si>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</si>
  <si>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</si>
  <si>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</si>
  <si>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</si>
  <si>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</si>
  <si>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</si>
  <si>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</si>
  <si>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</si>
  <si>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</si>
  <si>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</si>
  <si>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</si>
  <si>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</si>
  <si>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</si>
  <si>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</si>
  <si>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</si>
  <si>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</si>
  <si>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</si>
  <si>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</si>
  <si>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</si>
  <si>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</si>
  <si>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</si>
  <si>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</si>
  <si>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</si>
  <si>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</si>
  <si>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</si>
  <si>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</si>
  <si>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</si>
  <si>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</si>
  <si>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</si>
  <si>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</si>
  <si>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</si>
  <si>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</si>
  <si>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</si>
  <si>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</si>
  <si>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</si>
  <si>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</si>
  <si>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</si>
  <si>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</si>
  <si>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</si>
  <si>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</si>
  <si>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</si>
  <si>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</si>
  <si>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</si>
  <si>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</si>
  <si>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</si>
  <si>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</si>
  <si>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</si>
  <si>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</si>
  <si>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</si>
  <si>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</si>
  <si>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</si>
  <si>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</si>
  <si>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</si>
  <si>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</si>
  <si>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</si>
  <si>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</si>
  <si>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</si>
  <si>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</si>
  <si>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</si>
  <si>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</si>
  <si>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</si>
  <si>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</si>
  <si>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</si>
  <si>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</si>
  <si>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</si>
  <si>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</si>
  <si>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</si>
  <si>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</si>
  <si>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</si>
  <si>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</si>
  <si>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</si>
  <si>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</si>
  <si>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</si>
  <si>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</si>
  <si>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</si>
  <si>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</si>
  <si>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</si>
  <si>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</si>
  <si>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</si>
  <si>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</si>
  <si>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</si>
  <si>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</si>
  <si>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</si>
  <si>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</si>
  <si>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</si>
  <si>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</si>
  <si>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</si>
  <si>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</si>
  <si>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</si>
  <si>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</si>
  <si>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</si>
  <si>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</si>
  <si>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</si>
  <si>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</si>
  <si>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</si>
  <si>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</si>
  <si>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</si>
  <si>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</si>
  <si>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</si>
  <si>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</si>
  <si>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</si>
  <si>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</si>
  <si>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</si>
  <si>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</si>
  <si>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</si>
  <si>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</si>
  <si>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</si>
  <si>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</si>
  <si>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</si>
  <si>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</si>
  <si>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</si>
  <si>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</si>
  <si>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</si>
  <si>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</si>
  <si>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</si>
  <si>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</si>
  <si>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</si>
  <si>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</si>
  <si>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</si>
  <si>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</si>
  <si>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</si>
  <si>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</si>
  <si>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</si>
  <si>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</si>
  <si>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</si>
  <si>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</si>
  <si>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</si>
  <si>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</si>
  <si>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</si>
  <si>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</si>
  <si>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</si>
  <si>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</si>
  <si>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</si>
  <si>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</si>
  <si>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</si>
  <si>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</si>
  <si>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</si>
  <si>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</si>
  <si>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</si>
  <si>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</si>
  <si>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</si>
  <si>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</si>
  <si>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</si>
  <si>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</si>
  <si>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</si>
  <si>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</si>
  <si>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</si>
  <si>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</si>
  <si>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</si>
  <si>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</si>
  <si>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</si>
  <si>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</si>
  <si>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</si>
  <si>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</si>
  <si>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</si>
  <si>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</si>
  <si>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</si>
  <si>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</si>
  <si>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</si>
  <si>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</si>
  <si>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</si>
  <si>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</si>
  <si>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</si>
  <si>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</si>
  <si>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</si>
  <si>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</si>
  <si>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</si>
  <si>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</si>
  <si>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</si>
  <si>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</si>
  <si>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</si>
  <si>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</si>
  <si>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</si>
  <si>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</si>
  <si>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</si>
  <si>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</si>
  <si>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</si>
  <si>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</si>
  <si>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</si>
  <si>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</si>
  <si>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</si>
  <si>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</si>
  <si>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</si>
  <si>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</si>
  <si>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</si>
  <si>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</si>
  <si>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</si>
  <si>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</si>
  <si>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</si>
  <si>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</si>
  <si>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</si>
  <si>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</si>
  <si>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</si>
  <si>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</si>
  <si>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</si>
  <si>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</si>
  <si>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</si>
  <si>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</si>
  <si>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</si>
  <si>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</si>
  <si>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</si>
  <si>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</si>
  <si>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</si>
  <si>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</si>
  <si>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</si>
  <si>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</si>
  <si>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</si>
  <si>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</si>
  <si>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</si>
  <si>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</si>
  <si>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</si>
  <si>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</si>
  <si>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</si>
  <si>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</si>
  <si>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</si>
  <si>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</si>
  <si>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</si>
  <si>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</si>
  <si>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</si>
  <si>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</si>
  <si>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</si>
  <si>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</si>
  <si>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</si>
  <si>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</si>
  <si>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</si>
  <si>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</si>
  <si>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</si>
  <si>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</si>
  <si>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</si>
  <si>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</si>
  <si>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</si>
  <si>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</si>
  <si>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</si>
  <si>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</si>
  <si>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</si>
  <si>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</si>
  <si>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</si>
  <si>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</si>
  <si>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</si>
  <si>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</si>
  <si>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</si>
  <si>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</si>
  <si>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</si>
  <si>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</si>
  <si>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</si>
  <si>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</si>
  <si>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</si>
  <si>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</si>
  <si>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</si>
  <si>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</si>
  <si>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</si>
  <si>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</si>
  <si>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</si>
  <si>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</si>
  <si>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</si>
  <si>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</si>
  <si>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</si>
  <si>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</si>
  <si>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</si>
  <si>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</si>
  <si>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</si>
  <si>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</si>
  <si>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</si>
  <si>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</si>
  <si>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</si>
  <si>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</si>
  <si>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</si>
  <si>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</si>
  <si>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</si>
  <si>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</si>
  <si>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</si>
  <si>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</si>
  <si>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</si>
  <si>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</si>
  <si>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</si>
  <si>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</si>
  <si>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</si>
  <si>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</si>
  <si>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</si>
  <si>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</si>
  <si>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</si>
  <si>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</si>
  <si>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</si>
  <si>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</si>
  <si>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</si>
  <si>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</si>
  <si>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</si>
  <si>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</si>
  <si>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</si>
  <si>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</si>
  <si>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</si>
  <si>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</si>
  <si>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</si>
  <si>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</si>
  <si>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</si>
  <si>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</si>
  <si>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</si>
  <si>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</si>
  <si>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</si>
  <si>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</si>
  <si>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</si>
  <si>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</si>
  <si>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</si>
  <si>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</si>
  <si>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</si>
  <si>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</si>
  <si>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</si>
  <si>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</si>
  <si>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</si>
  <si>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</si>
  <si>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</si>
  <si>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</si>
  <si>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</si>
  <si>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</si>
  <si>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</si>
  <si>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</si>
  <si>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</si>
  <si>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</si>
  <si>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</si>
  <si>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</si>
  <si>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</si>
  <si>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</si>
  <si>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</si>
  <si>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</si>
  <si>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</si>
  <si>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</si>
  <si>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</si>
  <si>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</si>
  <si>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</si>
  <si>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</si>
  <si>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</si>
  <si>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</si>
  <si>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</si>
  <si>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</si>
  <si>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</si>
  <si>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</si>
  <si>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</si>
  <si>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</si>
  <si>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</si>
  <si>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</si>
  <si>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</si>
  <si>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</si>
  <si>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</si>
  <si>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</si>
  <si>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</si>
  <si>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</si>
  <si>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</si>
  <si>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</si>
  <si>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</si>
  <si>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</si>
  <si>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</si>
  <si>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</si>
  <si>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</si>
  <si>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</si>
  <si>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</si>
  <si>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</si>
  <si>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</si>
  <si>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</si>
  <si>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</si>
  <si>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</si>
  <si>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</si>
  <si>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</si>
  <si>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</si>
  <si>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</si>
  <si>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</si>
  <si>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</si>
  <si>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</si>
  <si>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</si>
  <si>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</si>
  <si>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</si>
  <si>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</si>
  <si>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</si>
  <si>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</si>
  <si>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</si>
  <si>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</si>
  <si>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</si>
  <si>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</si>
  <si>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</si>
  <si>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</si>
  <si>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</si>
  <si>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</si>
  <si>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</si>
  <si>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</si>
  <si>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</si>
  <si>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</si>
  <si>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</si>
  <si>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</si>
  <si>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</si>
  <si>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</si>
  <si>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</si>
  <si>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</si>
  <si>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</si>
  <si>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</si>
  <si>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</si>
  <si>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</si>
  <si>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</si>
  <si>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</si>
  <si>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</si>
  <si>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</si>
  <si>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</si>
  <si>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</si>
  <si>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</si>
  <si>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</si>
  <si>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</si>
  <si>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</si>
  <si>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</si>
  <si>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</si>
  <si>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</si>
  <si>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</si>
  <si>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</si>
  <si>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</si>
  <si>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</si>
  <si>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</si>
  <si>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</si>
  <si>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</si>
  <si>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</si>
  <si>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</si>
  <si>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</si>
  <si>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</si>
  <si>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</si>
  <si>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</si>
  <si>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</si>
  <si>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</si>
  <si>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</si>
  <si>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</si>
  <si>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</si>
  <si>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</si>
  <si>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</si>
  <si>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</si>
  <si>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</si>
  <si>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</si>
  <si>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</si>
  <si>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</si>
  <si>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</si>
  <si>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</si>
  <si>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</si>
  <si>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</si>
  <si>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</si>
  <si>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</si>
  <si>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</si>
  <si>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</si>
  <si>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</si>
  <si>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</si>
  <si>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</si>
  <si>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</si>
  <si>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</si>
  <si>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</si>
  <si>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</si>
  <si>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</si>
  <si>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</si>
  <si>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</si>
  <si>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</si>
  <si>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</si>
  <si>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</si>
  <si>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</si>
  <si>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</si>
  <si>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</si>
  <si>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</si>
  <si>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</si>
  <si>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</si>
  <si>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</si>
  <si>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</si>
  <si>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</si>
  <si>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</si>
  <si>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</si>
  <si>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</si>
  <si>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</si>
  <si>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</si>
  <si>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</si>
  <si>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</si>
  <si>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</si>
  <si>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</si>
  <si>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</si>
  <si>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</si>
  <si>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</si>
  <si>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</si>
  <si>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</si>
  <si>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</si>
  <si>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</si>
  <si>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</si>
  <si>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</si>
  <si>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</si>
  <si>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</si>
  <si>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</si>
  <si>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</si>
  <si>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</si>
  <si>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</si>
  <si>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</si>
  <si>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</si>
  <si>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</si>
  <si>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</si>
  <si>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</si>
  <si>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</si>
  <si>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</si>
  <si>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</si>
  <si>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</si>
  <si>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</si>
  <si>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</si>
  <si>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</si>
  <si>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</si>
  <si>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</si>
  <si>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</si>
  <si>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</si>
  <si>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</si>
  <si>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</si>
  <si>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</si>
  <si>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</si>
  <si>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</si>
  <si>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</si>
  <si>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</si>
  <si>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</si>
  <si>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</si>
  <si>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</si>
  <si>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</si>
  <si>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</si>
  <si>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</si>
  <si>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</si>
  <si>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</si>
  <si>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</si>
  <si>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</si>
  <si>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</si>
  <si>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</si>
  <si>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</si>
  <si>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</si>
  <si>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</si>
  <si>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</si>
  <si>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</si>
  <si>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</si>
  <si>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</si>
  <si>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</si>
  <si>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</si>
  <si>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</si>
  <si>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</si>
  <si>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</si>
  <si>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</si>
  <si>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</si>
  <si>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</si>
  <si>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</si>
  <si>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</si>
  <si>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</si>
  <si>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</si>
  <si>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</si>
  <si>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</si>
  <si>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</si>
  <si>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</si>
  <si>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</si>
  <si>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</si>
  <si>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</si>
  <si>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</si>
  <si>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</si>
  <si>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</si>
  <si>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</si>
  <si>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</si>
  <si>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</si>
  <si>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</si>
  <si>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</si>
  <si>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</si>
  <si>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</si>
  <si>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</si>
  <si>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</si>
  <si>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</si>
  <si>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</si>
  <si>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</si>
  <si>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</si>
  <si>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</si>
  <si>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</si>
  <si>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</si>
  <si>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</si>
  <si>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</si>
  <si>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</si>
  <si>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</si>
  <si>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</si>
  <si>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</si>
  <si>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</si>
  <si>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</si>
  <si>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</si>
  <si>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</si>
  <si>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</si>
  <si>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</si>
  <si>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</si>
  <si>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</si>
  <si>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</si>
  <si>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</si>
  <si>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</si>
  <si>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</si>
  <si>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</si>
  <si>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</si>
  <si>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</si>
  <si>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</si>
  <si>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</si>
  <si>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</si>
  <si>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</si>
  <si>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</si>
  <si>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</si>
  <si>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</si>
  <si>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</si>
  <si>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</si>
  <si>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</si>
  <si>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</si>
  <si>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</si>
  <si>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</si>
  <si>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</si>
  <si>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</si>
  <si>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</si>
  <si>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</si>
  <si>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</si>
  <si>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</si>
  <si>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</si>
  <si>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</si>
  <si>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</si>
  <si>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</si>
  <si>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</si>
  <si>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</si>
  <si>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</si>
  <si>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</si>
  <si>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</si>
  <si>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</si>
  <si>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</si>
  <si>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</si>
  <si>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</si>
  <si>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</si>
  <si>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</si>
  <si>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</si>
  <si>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</si>
  <si>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</si>
  <si>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</si>
  <si>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</si>
  <si>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</si>
  <si>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</si>
  <si>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</si>
  <si>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</si>
  <si>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</si>
  <si>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</si>
  <si>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</si>
  <si>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</si>
  <si>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</si>
  <si>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</si>
  <si>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</si>
  <si>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</si>
  <si>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</si>
  <si>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</si>
  <si>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</si>
  <si>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</si>
  <si>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</si>
  <si>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</si>
  <si>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</si>
  <si>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</si>
  <si>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</si>
  <si>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</si>
  <si>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</si>
  <si>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</si>
  <si>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</si>
  <si>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</si>
  <si>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</si>
  <si>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</si>
  <si>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</si>
  <si>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</si>
  <si>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</si>
  <si>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</si>
  <si>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</si>
  <si>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</si>
  <si>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</si>
  <si>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</si>
  <si>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</si>
  <si>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</si>
  <si>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</si>
  <si>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</si>
  <si>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</si>
  <si>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</si>
  <si>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</si>
  <si>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</si>
  <si>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</si>
  <si>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</si>
  <si>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</si>
  <si>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</si>
  <si>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</si>
  <si>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</si>
  <si>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</si>
  <si>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</si>
  <si>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</si>
  <si>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</si>
  <si>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</si>
  <si>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</si>
  <si>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</si>
  <si>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</si>
  <si>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</si>
  <si>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</si>
  <si>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</si>
  <si>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</si>
  <si>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</si>
  <si>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</si>
  <si>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</si>
  <si>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</si>
  <si>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</si>
  <si>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</si>
  <si>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</si>
  <si>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</si>
  <si>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</si>
  <si>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</si>
  <si>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</si>
  <si>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</si>
  <si>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</si>
  <si>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</si>
  <si>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</si>
  <si>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</si>
  <si>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</si>
  <si>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</si>
  <si>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</si>
  <si>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</si>
  <si>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</si>
  <si>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</si>
  <si>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</si>
  <si>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</si>
  <si>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</si>
  <si>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</si>
  <si>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</si>
  <si>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</si>
  <si>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</si>
  <si>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</si>
  <si>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</si>
  <si>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</si>
  <si>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</si>
  <si>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</si>
  <si>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</si>
  <si>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</si>
  <si>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</si>
  <si>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</si>
  <si>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</si>
  <si>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</si>
  <si>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</si>
  <si>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</si>
  <si>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</si>
  <si>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</si>
  <si>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</si>
  <si>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</si>
  <si>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</si>
  <si>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</si>
  <si>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</si>
  <si>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</si>
  <si>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</si>
  <si>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</si>
  <si>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</si>
  <si>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</si>
  <si>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</si>
  <si>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</si>
  <si>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</si>
  <si>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</si>
  <si>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</si>
  <si>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</si>
  <si>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</si>
  <si>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</si>
  <si>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</si>
  <si>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</si>
  <si>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</si>
  <si>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</si>
  <si>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</si>
  <si>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</si>
  <si>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</si>
  <si>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</si>
  <si>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</si>
  <si>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</si>
  <si>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</si>
  <si>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</si>
  <si>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</si>
  <si>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</si>
  <si>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</si>
  <si>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</si>
  <si>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</si>
  <si>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</si>
  <si>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</si>
  <si>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</si>
  <si>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</si>
  <si>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</si>
  <si>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</si>
  <si>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</si>
  <si>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</si>
  <si>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</si>
  <si>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</si>
  <si>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</si>
  <si>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</si>
  <si>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</si>
  <si>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</si>
  <si>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</si>
  <si>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</si>
  <si>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</si>
  <si>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</si>
  <si>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</si>
  <si>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</si>
  <si>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</si>
  <si>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</si>
  <si>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</si>
  <si>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</si>
  <si>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</si>
  <si>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</si>
  <si>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</si>
  <si>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</si>
  <si>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</si>
  <si>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</si>
  <si>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</si>
  <si>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</si>
  <si>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</si>
  <si>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</si>
  <si>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</si>
  <si>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</si>
  <si>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</si>
  <si>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</si>
  <si>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</si>
  <si>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</si>
  <si>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</si>
  <si>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</si>
  <si>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</si>
  <si>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</si>
  <si>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</si>
  <si>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</si>
  <si>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</si>
  <si>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</si>
  <si>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</si>
  <si>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</si>
  <si>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</si>
  <si>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</si>
  <si>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</si>
  <si>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</si>
  <si>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</si>
  <si>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</si>
  <si>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</si>
  <si>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</si>
  <si>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</si>
  <si>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</si>
  <si>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</si>
  <si>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</si>
  <si>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</si>
  <si>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</si>
  <si>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</si>
  <si>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</si>
  <si>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</si>
  <si>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</si>
  <si>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</si>
  <si>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</si>
  <si>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</si>
  <si>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</si>
  <si>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</si>
  <si>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</si>
  <si>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</si>
  <si>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</si>
  <si>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</si>
  <si>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</si>
  <si>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</si>
  <si>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</si>
  <si>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</si>
  <si>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</si>
  <si>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</si>
  <si>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</si>
  <si>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</si>
  <si>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</si>
  <si>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</si>
  <si>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</si>
  <si>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</si>
  <si>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</si>
  <si>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</si>
  <si>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</si>
  <si>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</si>
  <si>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</si>
  <si>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</si>
  <si>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</si>
  <si>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</si>
  <si>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</si>
  <si>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</si>
  <si>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</si>
  <si>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</si>
  <si>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</si>
  <si>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</si>
  <si>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</si>
  <si>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</si>
  <si>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</si>
  <si>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</si>
  <si>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</si>
  <si>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</si>
  <si>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</si>
  <si>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</si>
  <si>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</si>
  <si>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</si>
  <si>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</si>
  <si>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</si>
  <si>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</si>
  <si>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</si>
  <si>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</si>
  <si>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</si>
  <si>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</si>
  <si>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</si>
  <si>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</si>
  <si>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</si>
  <si>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</si>
  <si>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</si>
  <si>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</si>
  <si>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</si>
  <si>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</si>
  <si>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</si>
  <si>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</si>
  <si>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</si>
  <si>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</si>
  <si>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</si>
  <si>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</si>
  <si>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</si>
  <si>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</si>
  <si>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</si>
  <si>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</si>
  <si>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</si>
  <si>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</si>
  <si>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</si>
  <si>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</si>
  <si>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</si>
  <si>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</si>
  <si>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</si>
  <si>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</si>
  <si>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</si>
  <si>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</si>
  <si>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</si>
  <si>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</si>
  <si>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</si>
  <si>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</si>
  <si>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</si>
  <si>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</si>
  <si>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</si>
  <si>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</si>
  <si>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</si>
  <si>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</si>
  <si>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</si>
  <si>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</si>
  <si>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</si>
  <si>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</si>
  <si>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</si>
  <si>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</si>
  <si>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</si>
  <si>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</si>
  <si>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</si>
  <si>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</si>
  <si>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</si>
  <si>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</si>
  <si>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</si>
  <si>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</si>
  <si>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</si>
  <si>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</si>
  <si>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</si>
  <si>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</si>
  <si>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</si>
  <si>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</si>
  <si>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</si>
  <si>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</si>
  <si>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</si>
  <si>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</si>
  <si>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</si>
  <si>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</si>
  <si>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</si>
  <si>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</si>
  <si>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</si>
  <si>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</si>
  <si>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</si>
  <si>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</si>
  <si>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</si>
  <si>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</si>
  <si>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</si>
  <si>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</si>
  <si>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</si>
  <si>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</si>
  <si>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</si>
  <si>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</si>
  <si>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</si>
  <si>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</si>
  <si>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</si>
  <si>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</si>
  <si>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</si>
  <si>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</si>
  <si>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</si>
  <si>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</si>
  <si>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</si>
  <si>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</si>
  <si>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</si>
  <si>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</si>
  <si>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</si>
  <si>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</si>
  <si>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</si>
  <si>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</si>
  <si>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</si>
  <si>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</si>
  <si>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</si>
  <si>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</si>
  <si>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</si>
  <si>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</si>
  <si>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</si>
  <si>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</si>
  <si>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</si>
  <si>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</si>
  <si>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</si>
  <si>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</si>
  <si>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</si>
  <si>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</si>
  <si>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</si>
  <si>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</si>
  <si>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</si>
  <si>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</si>
  <si>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</si>
  <si>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</si>
  <si>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</si>
  <si>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</si>
  <si>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</si>
  <si>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</si>
  <si>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</si>
  <si>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</si>
  <si>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</si>
  <si>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</si>
  <si>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</si>
  <si>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</si>
  <si>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</si>
  <si>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</si>
  <si>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</si>
  <si>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</si>
  <si>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</si>
  <si>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</si>
  <si>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</si>
  <si>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</si>
  <si>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</si>
  <si>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</si>
  <si>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</si>
  <si>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</si>
  <si>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</si>
  <si>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</si>
  <si>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</si>
  <si>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</si>
  <si>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</si>
  <si>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</si>
  <si>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</si>
  <si>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</si>
  <si>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</si>
  <si>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</si>
  <si>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</si>
  <si>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</si>
  <si>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</si>
  <si>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</si>
  <si>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</si>
  <si>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</si>
  <si>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</si>
  <si>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</si>
  <si>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</si>
  <si>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</si>
  <si>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</si>
  <si>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</si>
  <si>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</si>
  <si>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</si>
  <si>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</si>
  <si>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</si>
  <si>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</si>
  <si>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</si>
  <si>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</si>
  <si>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</si>
  <si>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</si>
  <si>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</si>
  <si>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</si>
  <si>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</si>
  <si>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</si>
  <si>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</si>
  <si>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</si>
  <si>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</si>
  <si>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</si>
  <si>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</si>
  <si>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</si>
  <si>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</si>
  <si>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</si>
  <si>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</si>
  <si>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</si>
  <si>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</si>
  <si>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</si>
  <si>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</si>
  <si>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</si>
  <si>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</si>
  <si>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</si>
  <si>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</si>
  <si>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</si>
  <si>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</si>
  <si>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</si>
  <si>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</si>
  <si>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</si>
  <si>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</si>
  <si>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</si>
  <si>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</si>
  <si>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</si>
  <si>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</si>
  <si>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</si>
  <si>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</si>
  <si>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</si>
  <si>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</si>
  <si>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</si>
  <si>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</si>
  <si>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</si>
  <si>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</si>
  <si>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</si>
  <si>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</si>
  <si>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</si>
  <si>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</si>
  <si>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</si>
  <si>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</si>
  <si>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</si>
  <si>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</si>
  <si>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</si>
  <si>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</si>
  <si>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</si>
  <si>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</si>
  <si>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</si>
  <si>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</si>
  <si>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</si>
  <si>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</si>
  <si>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</si>
  <si>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</si>
  <si>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</si>
  <si>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</si>
  <si>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</si>
  <si>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</si>
  <si>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</si>
  <si>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</si>
  <si>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</si>
  <si>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</si>
  <si>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</si>
  <si>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</si>
  <si>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</si>
  <si>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</si>
  <si>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</si>
  <si>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</si>
  <si>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</si>
  <si>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</si>
  <si>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</si>
  <si>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</si>
  <si>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</si>
  <si>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</si>
  <si>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</si>
  <si>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</si>
  <si>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</si>
  <si>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</si>
  <si>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</si>
  <si>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</si>
  <si>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</si>
  <si>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</si>
  <si>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</si>
  <si>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</si>
  <si>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</si>
  <si>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</si>
  <si>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</si>
  <si>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</si>
  <si>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</si>
  <si>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</si>
  <si>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</si>
  <si>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</si>
  <si>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</si>
  <si>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</si>
  <si>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</si>
  <si>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</si>
  <si>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</si>
  <si>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</si>
  <si>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</si>
  <si>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</si>
  <si>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</si>
  <si>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</si>
  <si>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</si>
  <si>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</si>
  <si>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</si>
  <si>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</si>
  <si>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</si>
  <si>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</si>
  <si>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</si>
  <si>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</si>
  <si>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</si>
  <si>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</si>
  <si>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</si>
  <si>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</si>
  <si>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</si>
  <si>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</si>
  <si>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</si>
  <si>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</si>
  <si>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</si>
  <si>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</si>
  <si>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</si>
  <si>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</si>
  <si>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</si>
  <si>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</si>
  <si>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</si>
  <si>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</si>
  <si>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</si>
  <si>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</si>
  <si>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</si>
  <si>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</si>
  <si>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</si>
  <si>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</si>
  <si>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</si>
  <si>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</si>
  <si>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</si>
  <si>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</si>
  <si>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</si>
  <si>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</si>
  <si>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</si>
  <si>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</si>
  <si>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</si>
  <si>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</si>
  <si>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</si>
  <si>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</si>
  <si>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</si>
  <si>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</si>
  <si>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</si>
  <si>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</si>
  <si>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</si>
  <si>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</si>
  <si>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</si>
  <si>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</si>
  <si>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</si>
  <si>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</si>
  <si>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</si>
  <si>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</si>
  <si>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</si>
  <si>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</si>
  <si>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</si>
  <si>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</si>
  <si>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</si>
  <si>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</si>
  <si>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</si>
  <si>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</si>
  <si>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</si>
  <si>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</si>
  <si>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</si>
  <si>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</si>
  <si>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</si>
  <si>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</si>
  <si>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</si>
  <si>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</si>
  <si>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</si>
  <si>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</si>
  <si>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</si>
  <si>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</si>
  <si>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</si>
  <si>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</si>
  <si>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</si>
  <si>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</si>
  <si>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</si>
  <si>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</si>
  <si>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</si>
  <si>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</si>
  <si>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</si>
  <si>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</si>
  <si>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</si>
  <si>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</si>
  <si>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</si>
  <si>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</si>
  <si>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</si>
  <si>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</si>
  <si>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</si>
  <si>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</si>
  <si>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</si>
  <si>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</si>
  <si>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</si>
  <si>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</si>
  <si>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</si>
  <si>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</si>
  <si>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</si>
  <si>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</si>
  <si>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</si>
  <si>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</si>
  <si>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</si>
  <si>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</si>
  <si>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</si>
  <si>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</si>
  <si>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</si>
  <si>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</si>
  <si>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</si>
  <si>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</si>
  <si>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</si>
  <si>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</si>
  <si>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</si>
  <si>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</si>
  <si>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</si>
  <si>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</si>
  <si>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</si>
  <si>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</si>
  <si>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</si>
  <si>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</si>
  <si>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</si>
  <si>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</si>
  <si>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</si>
  <si>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</si>
  <si>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</si>
  <si>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</si>
  <si>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</si>
  <si>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</si>
  <si>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</si>
  <si>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</si>
  <si>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</si>
  <si>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</si>
  <si>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</si>
  <si>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</si>
  <si>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</si>
  <si>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</si>
  <si>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</si>
  <si>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</si>
  <si>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</si>
  <si>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</si>
  <si>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</si>
  <si>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</si>
  <si>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</si>
  <si>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</si>
  <si>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</si>
  <si>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</si>
  <si>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</si>
  <si>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</si>
  <si>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</si>
  <si>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</si>
  <si>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</si>
  <si>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</si>
  <si>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</si>
  <si>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</si>
  <si>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</si>
  <si>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</si>
  <si>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</si>
  <si>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</si>
  <si>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</si>
  <si>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</si>
  <si>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</si>
  <si>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</si>
  <si>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</si>
  <si>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</si>
  <si>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</si>
  <si>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</si>
  <si>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</si>
  <si>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</si>
  <si>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</si>
  <si>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</si>
  <si>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</si>
  <si>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</si>
  <si>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</si>
  <si>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</si>
  <si>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</si>
  <si>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</si>
  <si>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</si>
  <si>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</si>
  <si>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</si>
  <si>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</si>
  <si>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</si>
  <si>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</si>
  <si>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</si>
  <si>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</si>
  <si>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</si>
  <si>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</si>
  <si>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</si>
  <si>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</si>
  <si>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</si>
  <si>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</si>
  <si>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</si>
  <si>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</si>
  <si>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</si>
  <si>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</si>
  <si>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</si>
  <si>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</si>
  <si>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</si>
  <si>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</si>
  <si>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</si>
  <si>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</si>
  <si>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</si>
  <si>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</si>
  <si>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</si>
  <si>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</si>
  <si>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</si>
  <si>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</si>
  <si>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</si>
  <si>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</si>
  <si>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</si>
  <si>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</si>
  <si>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</si>
  <si>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</si>
  <si>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</si>
  <si>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</si>
  <si>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</si>
  <si>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</si>
  <si>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</si>
  <si>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</si>
  <si>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</si>
  <si>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</si>
  <si>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</si>
  <si>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</si>
  <si>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</si>
  <si>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</si>
  <si>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</si>
  <si>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</si>
  <si>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</si>
  <si>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</si>
  <si>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</si>
  <si>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</si>
  <si>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</si>
  <si>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</si>
  <si>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</si>
  <si>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</si>
  <si>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</si>
  <si>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</si>
  <si>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</si>
  <si>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</si>
  <si>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</si>
  <si>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</si>
  <si>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</si>
  <si>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</si>
  <si>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</si>
  <si>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</si>
  <si>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</si>
  <si>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</si>
  <si>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</si>
  <si>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</si>
  <si>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</si>
  <si>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</si>
  <si>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</si>
  <si>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</si>
  <si>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</si>
  <si>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</si>
  <si>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</si>
  <si>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</si>
  <si>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</si>
  <si>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</si>
  <si>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</si>
  <si>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</si>
  <si>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</si>
  <si>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</si>
  <si>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</si>
  <si>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</si>
  <si>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</si>
  <si>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</si>
  <si>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</si>
  <si>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</si>
  <si>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</si>
  <si>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</si>
  <si>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</si>
  <si>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</si>
  <si>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</si>
  <si>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</si>
  <si>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</si>
  <si>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</si>
  <si>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</si>
  <si>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</si>
  <si>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</si>
  <si>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</si>
  <si>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</si>
  <si>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</si>
  <si>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</si>
  <si>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</si>
  <si>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</si>
  <si>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</si>
  <si>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</si>
  <si>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</si>
  <si>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</si>
  <si>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</si>
  <si>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</si>
  <si>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</si>
  <si>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</si>
  <si>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</si>
  <si>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</si>
  <si>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</si>
  <si>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</si>
  <si>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</si>
  <si>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</si>
  <si>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</si>
  <si>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</si>
  <si>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</si>
  <si>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</si>
  <si>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</si>
  <si>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</si>
  <si>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</si>
  <si>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</si>
  <si>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</si>
  <si>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</si>
  <si>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</si>
  <si>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</si>
  <si>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</si>
  <si>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</si>
  <si>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</si>
  <si>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</si>
  <si>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</si>
  <si>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</si>
  <si>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</si>
  <si>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</si>
  <si>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</si>
  <si>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</si>
  <si>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</si>
  <si>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</si>
  <si>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</si>
  <si>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</si>
  <si>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</si>
  <si>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</si>
  <si>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</si>
  <si>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</si>
  <si>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</si>
  <si>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</si>
  <si>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</si>
  <si>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</si>
  <si>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</si>
  <si>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</si>
  <si>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</si>
  <si>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</si>
  <si>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</si>
  <si>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</si>
  <si>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</si>
  <si>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</si>
  <si>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</si>
  <si>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</si>
  <si>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</si>
  <si>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</si>
  <si>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</si>
  <si>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</si>
  <si>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</si>
  <si>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</si>
  <si>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</si>
  <si>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</si>
  <si>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</si>
  <si>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</si>
  <si>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</si>
  <si>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</si>
  <si>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</si>
  <si>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</si>
  <si>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</si>
  <si>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</si>
  <si>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</si>
  <si>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</si>
  <si>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</si>
  <si>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</si>
  <si>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</si>
  <si>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</si>
  <si>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</si>
  <si>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</si>
  <si>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</si>
  <si>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</si>
  <si>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</si>
  <si>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</si>
  <si>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</si>
  <si>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</si>
  <si>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</si>
  <si>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</si>
  <si>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</si>
  <si>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</si>
  <si>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</si>
  <si>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</si>
  <si>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</si>
  <si>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</si>
  <si>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</si>
  <si>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</si>
  <si>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</si>
  <si>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</si>
  <si>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</si>
  <si>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</si>
  <si>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</si>
  <si>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</si>
  <si>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</si>
  <si>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</si>
  <si>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</si>
  <si>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</si>
  <si>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</si>
  <si>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</si>
  <si>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</si>
  <si>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</si>
  <si>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</si>
  <si>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</si>
  <si>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</si>
  <si>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</si>
  <si>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</si>
  <si>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</si>
  <si>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</si>
  <si>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</si>
  <si>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</si>
  <si>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</si>
  <si>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</si>
  <si>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</si>
  <si>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</si>
  <si>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</si>
  <si>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</si>
  <si>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</si>
  <si>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</si>
  <si>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</si>
  <si>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</si>
  <si>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</si>
  <si>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</si>
  <si>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</si>
  <si>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</si>
  <si>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</si>
  <si>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</si>
  <si>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</si>
  <si>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</si>
  <si>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</si>
  <si>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</si>
  <si>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</si>
  <si>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</si>
  <si>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</si>
  <si>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</si>
  <si>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</si>
  <si>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</si>
  <si>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</si>
  <si>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</si>
  <si>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</si>
  <si>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</si>
  <si>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</si>
  <si>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</si>
  <si>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</si>
  <si>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</si>
  <si>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</si>
  <si>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</si>
  <si>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</si>
  <si>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</si>
  <si>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</si>
  <si>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</si>
  <si>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</si>
  <si>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</si>
  <si>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</si>
  <si>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</si>
  <si>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</si>
  <si>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</si>
  <si>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</si>
  <si>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</si>
  <si>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</si>
  <si>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</si>
  <si>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</si>
  <si>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</si>
  <si>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</si>
  <si>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</si>
  <si>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</si>
  <si>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</si>
  <si>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</si>
  <si>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</si>
  <si>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</si>
  <si>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</si>
  <si>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</si>
  <si>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</si>
  <si>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</si>
  <si>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</si>
  <si>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</si>
  <si>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</si>
  <si>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</si>
  <si>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</si>
  <si>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</si>
  <si>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</si>
  <si>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</si>
  <si>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</si>
  <si>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</si>
  <si>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</si>
  <si>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</si>
  <si>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</si>
  <si>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</si>
  <si>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</si>
  <si>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</si>
  <si>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</si>
  <si>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</si>
  <si>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</si>
  <si>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</si>
  <si>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</si>
  <si>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</si>
  <si>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</si>
  <si>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</si>
  <si>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</si>
  <si>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</si>
  <si>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</si>
  <si>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</si>
  <si>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</si>
  <si>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</si>
  <si>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</si>
  <si>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</si>
  <si>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</si>
  <si>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</si>
  <si>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</si>
  <si>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</si>
  <si>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</si>
  <si>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</si>
  <si>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</si>
  <si>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</si>
  <si>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</si>
  <si>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</si>
  <si>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</si>
  <si>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</si>
  <si>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</si>
  <si>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</si>
  <si>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</si>
  <si>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</si>
  <si>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</si>
  <si>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</si>
  <si>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</si>
  <si>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</si>
  <si>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</si>
  <si>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</si>
  <si>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</si>
  <si>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</si>
  <si>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</si>
  <si>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</si>
  <si>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</si>
  <si>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</si>
  <si>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</si>
  <si>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</si>
  <si>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</si>
  <si>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</si>
  <si>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</si>
  <si>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</si>
  <si>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</si>
  <si>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</si>
  <si>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</si>
  <si>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</si>
  <si>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</si>
  <si>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</si>
  <si>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</si>
  <si>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</si>
  <si>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</si>
  <si>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</si>
  <si>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</si>
  <si>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</si>
  <si>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</si>
  <si>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</si>
  <si>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</si>
  <si>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</si>
  <si>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</si>
  <si>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</si>
  <si>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</si>
  <si>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</si>
  <si>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</si>
  <si>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</si>
  <si>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</si>
  <si>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</si>
  <si>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</si>
  <si>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</si>
  <si>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</si>
  <si>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</si>
  <si>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</si>
  <si>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</si>
  <si>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</si>
  <si>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</si>
  <si>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</si>
  <si>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</si>
  <si>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</si>
  <si>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</si>
  <si>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</si>
  <si>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</si>
  <si>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</si>
  <si>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</si>
  <si>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</si>
  <si>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</si>
  <si>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</si>
  <si>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</si>
  <si>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</si>
  <si>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</si>
  <si>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</si>
  <si>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</si>
  <si>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</si>
  <si>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</si>
  <si>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</si>
  <si>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</si>
  <si>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</si>
  <si>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</si>
  <si>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</si>
  <si>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</si>
  <si>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</si>
  <si>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</si>
  <si>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</si>
  <si>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</si>
  <si>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</si>
  <si>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</si>
  <si>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</si>
  <si>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</si>
  <si>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</si>
  <si>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</si>
  <si>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</si>
  <si>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</si>
  <si>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</si>
  <si>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</si>
  <si>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</si>
  <si>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</si>
  <si>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</si>
  <si>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</si>
  <si>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</si>
  <si>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</si>
  <si>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</si>
  <si>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</si>
  <si>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</si>
  <si>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</si>
  <si>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</si>
  <si>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</si>
  <si>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</si>
  <si>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</si>
  <si>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</si>
  <si>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</si>
  <si>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</si>
  <si>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</si>
  <si>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</si>
  <si>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</si>
  <si>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</si>
  <si>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</si>
  <si>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</si>
  <si>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</si>
  <si>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</si>
  <si>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</si>
  <si>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</si>
  <si>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</si>
  <si>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</si>
  <si>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</si>
  <si>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</si>
  <si>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</si>
  <si>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</si>
  <si>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</si>
  <si>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</si>
  <si>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</si>
  <si>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</si>
  <si>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</si>
  <si>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</si>
  <si>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</si>
  <si>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</si>
  <si>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</si>
  <si>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</si>
  <si>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</si>
  <si>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</si>
  <si>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</si>
  <si>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</si>
  <si>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</si>
  <si>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</si>
  <si>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</si>
  <si>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</si>
  <si>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</si>
  <si>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</si>
  <si>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</si>
  <si>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</si>
  <si>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</si>
  <si>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</si>
  <si>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</si>
  <si>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</si>
  <si>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</si>
  <si>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</si>
  <si>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</si>
  <si>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</si>
  <si>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</si>
  <si>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</si>
  <si>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</si>
  <si>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</si>
  <si>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</si>
  <si>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</si>
  <si>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</si>
  <si>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</si>
  <si>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</si>
  <si>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</si>
  <si>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</si>
  <si>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</si>
  <si>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</si>
  <si>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</si>
  <si>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</si>
  <si>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</si>
  <si>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</si>
  <si>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</si>
  <si>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</si>
  <si>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</si>
  <si>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</si>
  <si>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</si>
  <si>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</si>
  <si>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</si>
  <si>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</si>
  <si>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</si>
  <si>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</si>
  <si>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</si>
  <si>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</si>
  <si>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</si>
  <si>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</si>
  <si>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</si>
  <si>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</si>
  <si>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</si>
  <si>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</si>
  <si>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</si>
  <si>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</si>
  <si>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</si>
  <si>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</si>
  <si>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</si>
  <si>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</si>
  <si>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</si>
  <si>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</si>
  <si>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</si>
  <si>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</si>
  <si>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</si>
  <si>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</si>
  <si>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</si>
  <si>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</si>
  <si>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</si>
  <si>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</si>
  <si>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</si>
  <si>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</si>
  <si>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</si>
  <si>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</si>
  <si>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</si>
  <si>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</si>
  <si>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</si>
  <si>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</si>
  <si>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</si>
  <si>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</si>
  <si>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</si>
  <si>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</si>
  <si>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</si>
  <si>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</si>
  <si>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</si>
  <si>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</si>
  <si>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</si>
  <si>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</si>
  <si>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</si>
  <si>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</si>
  <si>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</si>
  <si>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</si>
  <si>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</si>
  <si>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</si>
  <si>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</si>
  <si>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</si>
  <si>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</si>
  <si>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</si>
  <si>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</si>
  <si>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</si>
  <si>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</si>
  <si>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</si>
  <si>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</si>
  <si>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</si>
  <si>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</si>
  <si>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</si>
  <si>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</si>
  <si>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</si>
  <si>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</si>
  <si>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</si>
  <si>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</si>
  <si>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</si>
  <si>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</si>
  <si>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</si>
  <si>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</si>
  <si>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</si>
  <si>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</si>
  <si>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</si>
  <si>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</si>
  <si>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</si>
  <si>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</si>
  <si>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</si>
  <si>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</si>
  <si>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</si>
  <si>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</si>
  <si>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</si>
  <si>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</si>
  <si>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</si>
  <si>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</si>
  <si>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</si>
  <si>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</si>
  <si>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</si>
  <si>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</si>
  <si>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</si>
  <si>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</si>
  <si>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</si>
  <si>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</si>
  <si>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</si>
  <si>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</si>
  <si>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</si>
  <si>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</si>
  <si>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</si>
  <si>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</si>
  <si>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</si>
  <si>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</si>
  <si>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</si>
  <si>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</si>
  <si>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</si>
  <si>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</si>
  <si>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</si>
  <si>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</si>
  <si>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</si>
  <si>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</si>
  <si>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</si>
  <si>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</si>
  <si>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</si>
  <si>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</si>
  <si>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</si>
  <si>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</si>
  <si>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</si>
  <si>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</si>
  <si>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</si>
  <si>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</si>
  <si>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</si>
  <si>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</si>
  <si>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</si>
  <si>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</si>
  <si>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</si>
  <si>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</si>
  <si>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</si>
  <si>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</si>
  <si>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</si>
  <si>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</si>
  <si>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</si>
  <si>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</si>
  <si>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</si>
  <si>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</si>
  <si>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</si>
  <si>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</si>
  <si>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</si>
  <si>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</si>
  <si>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</si>
  <si>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</si>
  <si>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</si>
  <si>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</si>
  <si>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</si>
  <si>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</si>
  <si>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</si>
  <si>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</si>
  <si>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</si>
  <si>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</si>
  <si>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</si>
  <si>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</si>
  <si>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</si>
  <si>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</si>
  <si>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</si>
  <si>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</si>
  <si>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</si>
  <si>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</si>
  <si>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</si>
  <si>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</si>
  <si>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</si>
  <si>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</si>
  <si>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</si>
  <si>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</si>
  <si>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</si>
  <si>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</si>
  <si>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</si>
  <si>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</si>
  <si>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</si>
  <si>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</si>
  <si>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</si>
  <si>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</si>
  <si>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</si>
  <si>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</si>
  <si>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</si>
  <si>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</si>
  <si>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</si>
  <si>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</si>
  <si>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</si>
  <si>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</si>
  <si>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</si>
  <si>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</si>
  <si>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</si>
  <si>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</si>
  <si>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</si>
  <si>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</si>
  <si>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</si>
  <si>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</si>
  <si>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</si>
  <si>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</si>
  <si>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</si>
  <si>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</si>
  <si>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</si>
  <si>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</si>
  <si>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</si>
  <si>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</si>
  <si>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</si>
  <si>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</si>
  <si>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</si>
  <si>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</si>
  <si>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</si>
  <si>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</si>
  <si>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</si>
  <si>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</si>
  <si>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</si>
  <si>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</si>
  <si>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</si>
  <si>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</si>
  <si>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</si>
  <si>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</si>
  <si>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</si>
  <si>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</si>
  <si>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</si>
  <si>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</si>
  <si>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</si>
  <si>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</si>
  <si>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</si>
  <si>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</si>
  <si>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</si>
  <si>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</si>
  <si>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</si>
  <si>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</si>
  <si>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</si>
  <si>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</si>
  <si>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</si>
  <si>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</si>
  <si>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</si>
  <si>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</si>
  <si>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</si>
  <si>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</si>
  <si>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</si>
  <si>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</si>
  <si>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</si>
  <si>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</si>
  <si>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</si>
  <si>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</si>
  <si>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</si>
  <si>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</si>
  <si>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</si>
  <si>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</si>
  <si>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</si>
  <si>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</si>
  <si>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</si>
  <si>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</si>
  <si>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</si>
  <si>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</si>
  <si>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</si>
  <si>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</si>
  <si>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</si>
  <si>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</si>
  <si>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</si>
  <si>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</si>
  <si>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</si>
  <si>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</si>
  <si>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</si>
  <si>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</si>
  <si>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</si>
  <si>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</si>
  <si>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</si>
  <si>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</si>
  <si>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</si>
  <si>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</si>
  <si>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</si>
  <si>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</si>
  <si>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</si>
  <si>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</si>
  <si>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</si>
  <si>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</si>
  <si>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</si>
  <si>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</si>
  <si>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</si>
  <si>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</si>
  <si>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</si>
  <si>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</si>
  <si>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</si>
  <si>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</si>
  <si>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</si>
  <si>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</si>
  <si>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</si>
  <si>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</si>
  <si>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</si>
  <si>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</si>
  <si>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</si>
  <si>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</si>
  <si>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</si>
  <si>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</si>
  <si>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</si>
  <si>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</si>
  <si>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</si>
  <si>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</si>
  <si>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</si>
  <si>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</si>
  <si>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</si>
  <si>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</si>
  <si>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</si>
  <si>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</si>
  <si>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</si>
  <si>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</si>
  <si>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</si>
  <si>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</si>
  <si>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</si>
  <si>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</si>
  <si>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</si>
  <si>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</si>
  <si>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</si>
  <si>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</si>
  <si>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</si>
  <si>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</si>
  <si>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</si>
  <si>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</si>
  <si>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</si>
  <si>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</si>
  <si>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</si>
  <si>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</si>
  <si>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</si>
  <si>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</si>
  <si>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</si>
  <si>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</si>
  <si>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</si>
  <si>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</si>
  <si>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</si>
  <si>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</si>
  <si>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</si>
  <si>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</si>
  <si>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</si>
  <si>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</si>
  <si>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</si>
  <si>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</si>
  <si>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</si>
  <si>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</si>
  <si>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</si>
  <si>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</si>
  <si>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</si>
  <si>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</si>
  <si>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</si>
  <si>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</si>
  <si>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</si>
  <si>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</si>
  <si>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</si>
  <si>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</si>
  <si>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</si>
  <si>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</si>
  <si>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</si>
  <si>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</si>
  <si>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</si>
  <si>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</si>
  <si>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</si>
  <si>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</si>
  <si>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</si>
  <si>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</si>
  <si>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</si>
  <si>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</si>
  <si>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</si>
  <si>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</si>
  <si>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</si>
  <si>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</si>
  <si>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</si>
  <si>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</si>
  <si>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</si>
  <si>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</si>
  <si>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</si>
  <si>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</si>
  <si>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</si>
  <si>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</si>
  <si>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</si>
  <si>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</si>
  <si>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</si>
  <si>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</si>
  <si>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</si>
  <si>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</si>
  <si>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</si>
  <si>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</si>
  <si>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</si>
  <si>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</si>
  <si>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</si>
  <si>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</si>
  <si>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</si>
  <si>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</si>
  <si>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</si>
  <si>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</si>
  <si>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</si>
  <si>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</si>
  <si>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</si>
  <si>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</si>
  <si>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</si>
  <si>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</si>
  <si>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</si>
  <si>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</si>
  <si>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</si>
  <si>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</si>
  <si>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</si>
  <si>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</si>
  <si>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</si>
  <si>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</si>
  <si>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</si>
  <si>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</si>
  <si>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</si>
  <si>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</si>
  <si>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</si>
  <si>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</si>
  <si>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</si>
  <si>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</si>
  <si>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</si>
  <si>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</si>
  <si>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</si>
  <si>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</si>
  <si>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</si>
  <si>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</si>
  <si>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</si>
  <si>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</si>
  <si>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</si>
  <si>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</si>
  <si>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</si>
  <si>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</si>
  <si>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</si>
  <si>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</si>
  <si>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</si>
  <si>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</si>
  <si>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</si>
  <si>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</si>
  <si>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</si>
  <si>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</si>
  <si>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</si>
  <si>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</si>
  <si>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</si>
  <si>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</si>
  <si>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</si>
  <si>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</si>
  <si>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</si>
  <si>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</si>
  <si>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</si>
  <si>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</si>
  <si>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</si>
  <si>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</si>
  <si>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</si>
  <si>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</si>
  <si>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</si>
  <si>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</si>
  <si>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</si>
  <si>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</si>
  <si>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</si>
  <si>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</si>
  <si>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</si>
  <si>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</si>
  <si>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</si>
  <si>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</si>
  <si>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</si>
  <si>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</si>
  <si>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</si>
  <si>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</si>
  <si>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</si>
  <si>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</si>
  <si>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</si>
  <si>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</si>
  <si>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</si>
  <si>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</si>
  <si>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</si>
  <si>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</si>
  <si>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</si>
  <si>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</si>
  <si>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</si>
  <si>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</si>
  <si>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</si>
  <si>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</si>
  <si>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</si>
  <si>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</si>
  <si>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</si>
  <si>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</si>
  <si>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</si>
  <si>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</si>
  <si>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</si>
  <si>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</si>
  <si>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</si>
  <si>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</si>
  <si>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</si>
  <si>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</si>
  <si>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</si>
  <si>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</si>
  <si>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</si>
  <si>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</si>
  <si>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</si>
  <si>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</si>
  <si>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</si>
  <si>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</si>
  <si>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</si>
  <si>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</si>
  <si>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</si>
  <si>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</si>
  <si>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</si>
  <si>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</si>
  <si>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</si>
  <si>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</si>
  <si>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</si>
  <si>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</si>
  <si>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</si>
  <si>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</si>
  <si>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</si>
  <si>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</si>
  <si>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</si>
  <si>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</si>
  <si>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</si>
  <si>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</si>
  <si>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</si>
  <si>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</si>
  <si>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</si>
  <si>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</si>
  <si>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</si>
  <si>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</si>
  <si>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</si>
  <si>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</si>
  <si>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</si>
  <si>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</si>
  <si>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</si>
  <si>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</si>
  <si>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</si>
  <si>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</si>
  <si>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</si>
  <si>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</si>
  <si>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</si>
  <si>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</si>
  <si>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</si>
  <si>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</si>
  <si>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</si>
  <si>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</si>
  <si>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</si>
  <si>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</si>
  <si>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</si>
  <si>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</si>
  <si>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</si>
  <si>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</si>
  <si>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</si>
  <si>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</si>
  <si>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</si>
  <si>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</si>
  <si>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</si>
  <si>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</si>
  <si>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</si>
  <si>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</si>
  <si>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</si>
  <si>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</si>
  <si>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</si>
  <si>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</si>
  <si>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</si>
  <si>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</si>
  <si>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</si>
  <si>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</si>
  <si>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</si>
  <si>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</si>
  <si>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</si>
  <si>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</si>
  <si>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</si>
  <si>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</si>
  <si>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</si>
  <si>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</si>
  <si>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</si>
  <si>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</si>
  <si>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</si>
  <si>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</si>
  <si>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</si>
  <si>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</si>
  <si>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</si>
  <si>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</si>
  <si>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</si>
  <si>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</si>
  <si>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</si>
  <si>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</si>
  <si>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</si>
  <si>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</si>
  <si>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</si>
  <si>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</si>
  <si>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</si>
  <si>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</si>
  <si>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</si>
  <si>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</si>
  <si>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</si>
  <si>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</si>
  <si>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</si>
  <si>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</si>
  <si>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</si>
  <si>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</si>
  <si>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</si>
  <si>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</si>
  <si>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</si>
  <si>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</si>
  <si>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</si>
  <si>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</si>
  <si>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</si>
  <si>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</si>
  <si>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</si>
  <si>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</si>
  <si>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</si>
  <si>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</si>
  <si>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</si>
  <si>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</si>
  <si>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</si>
  <si>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</si>
  <si>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</si>
  <si>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</si>
  <si>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</si>
  <si>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</si>
  <si>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</si>
  <si>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</si>
  <si>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</si>
  <si>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</si>
  <si>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</si>
  <si>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</si>
  <si>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</si>
  <si>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</si>
  <si>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</si>
  <si>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</si>
  <si>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</si>
  <si>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</si>
  <si>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</si>
  <si>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</si>
  <si>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</si>
  <si>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</si>
  <si>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</si>
  <si>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</si>
  <si>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</si>
  <si>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</si>
  <si>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</si>
  <si>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</si>
  <si>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</si>
  <si>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</si>
  <si>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</si>
  <si>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</si>
  <si>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</si>
  <si>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</si>
  <si>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</si>
  <si>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</si>
  <si>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</si>
  <si>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</si>
  <si>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</si>
  <si>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</si>
  <si>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</si>
  <si>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</si>
  <si>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</si>
  <si>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</si>
  <si>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</si>
  <si>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</si>
  <si>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</si>
  <si>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</si>
  <si>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</si>
  <si>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</si>
  <si>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</si>
  <si>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</si>
  <si>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</si>
  <si>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</si>
  <si>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</si>
  <si>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</si>
  <si>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</si>
  <si>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</si>
  <si>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</si>
  <si>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</si>
  <si>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</si>
  <si>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</si>
  <si>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</si>
  <si>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</si>
  <si>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</si>
  <si>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</si>
  <si>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</si>
  <si>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</si>
  <si>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</si>
  <si>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</si>
  <si>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</si>
  <si>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</si>
  <si>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</si>
  <si>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</si>
  <si>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</si>
  <si>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</si>
  <si>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</si>
  <si>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</si>
  <si>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</si>
  <si>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</si>
  <si>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</si>
  <si>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</si>
  <si>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</si>
  <si>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</si>
  <si>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</si>
  <si>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</si>
  <si>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</si>
  <si>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</si>
  <si>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</si>
  <si>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</si>
  <si>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</si>
  <si>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</si>
  <si>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</si>
  <si>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</si>
  <si>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</si>
  <si>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</si>
  <si>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</si>
  <si>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</si>
  <si>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</si>
  <si>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</si>
  <si>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</si>
  <si>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</si>
  <si>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</si>
  <si>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</si>
  <si>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</si>
  <si>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</si>
  <si>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</si>
  <si>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</si>
  <si>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</si>
  <si>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</si>
  <si>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</si>
  <si>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</si>
  <si>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</si>
  <si>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</si>
  <si>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</si>
  <si>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</si>
  <si>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</si>
  <si>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</si>
  <si>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</si>
  <si>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</si>
  <si>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</si>
  <si>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</si>
  <si>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</si>
  <si>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</si>
  <si>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</si>
  <si>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</si>
  <si>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</si>
  <si>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</si>
  <si>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</si>
  <si>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</si>
  <si>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</si>
  <si>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</si>
  <si>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</si>
  <si>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</si>
  <si>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</si>
  <si>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</si>
  <si>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</si>
  <si>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</si>
  <si>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</si>
  <si>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</si>
  <si>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</si>
  <si>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</si>
  <si>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</si>
  <si>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</si>
  <si>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</si>
  <si>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</si>
  <si>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</si>
  <si>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</si>
  <si>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</si>
  <si>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</si>
  <si>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</si>
  <si>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</si>
  <si>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</si>
  <si>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</si>
  <si>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</si>
  <si>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</si>
  <si>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</si>
  <si>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</si>
  <si>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</si>
  <si>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</si>
  <si>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</si>
  <si>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</si>
  <si>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</si>
  <si>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</si>
  <si>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</si>
  <si>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</si>
  <si>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</si>
  <si>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</si>
  <si>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</si>
  <si>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</si>
  <si>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</si>
  <si>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</si>
  <si>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</si>
  <si>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</si>
  <si>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</si>
  <si>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</si>
  <si>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</si>
  <si>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</si>
  <si>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</si>
  <si>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</si>
  <si>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</si>
  <si>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</si>
  <si>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</si>
  <si>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</si>
  <si>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</si>
  <si>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</si>
  <si>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</si>
  <si>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</si>
  <si>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</si>
  <si>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</si>
  <si>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</si>
  <si>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</si>
  <si>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</si>
  <si>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</si>
  <si>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</si>
  <si>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</si>
  <si>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</si>
  <si>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</si>
  <si>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</si>
  <si>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</si>
  <si>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</si>
  <si>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</si>
  <si>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</si>
  <si>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</si>
  <si>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</si>
  <si>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</si>
  <si>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</si>
  <si>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</si>
  <si>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</si>
  <si>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</si>
  <si>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</si>
  <si>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</si>
  <si>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</si>
  <si>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</si>
  <si>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</si>
  <si>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</si>
  <si>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</si>
  <si>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</si>
  <si>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</si>
  <si>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</si>
  <si>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</si>
  <si>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</si>
  <si>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</si>
  <si>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</si>
  <si>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</si>
  <si>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</si>
  <si>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</si>
  <si>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</si>
  <si>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</si>
  <si>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</si>
  <si>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</si>
  <si>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</si>
  <si>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</si>
  <si>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</si>
  <si>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</si>
  <si>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</si>
  <si>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</si>
  <si>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</si>
  <si>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</si>
  <si>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</si>
  <si>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</si>
  <si>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</si>
  <si>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</si>
  <si>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</si>
  <si>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</si>
  <si>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</si>
  <si>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</si>
  <si>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</si>
  <si>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</si>
  <si>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</si>
  <si>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</si>
  <si>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</si>
  <si>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</si>
  <si>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</si>
  <si>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</si>
  <si>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</si>
  <si>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</si>
  <si>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</si>
  <si>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</si>
  <si>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</si>
  <si>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</si>
  <si>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</si>
  <si>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</si>
  <si>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</si>
  <si>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</si>
  <si>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</si>
  <si>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</si>
  <si>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</si>
  <si>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</si>
  <si>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</si>
  <si>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</si>
  <si>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</si>
  <si>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</si>
  <si>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</si>
  <si>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</si>
  <si>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</si>
  <si>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</si>
  <si>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</si>
  <si>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</si>
  <si>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</si>
  <si>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</si>
  <si>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</si>
  <si>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</si>
  <si>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</si>
  <si>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</si>
  <si>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</si>
  <si>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</si>
  <si>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</si>
  <si>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</si>
  <si>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</si>
  <si>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</si>
  <si>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</si>
  <si>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</si>
  <si>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</si>
  <si>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</si>
  <si>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</si>
  <si>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</si>
  <si>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</si>
  <si>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</si>
  <si>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</si>
  <si>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</si>
  <si>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</si>
  <si>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</si>
  <si>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</si>
  <si>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</si>
  <si>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</si>
  <si>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</si>
  <si>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</si>
  <si>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</si>
  <si>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</si>
  <si>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</si>
  <si>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</si>
  <si>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</si>
  <si>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</si>
  <si>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</si>
  <si>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</si>
  <si>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</si>
  <si>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</si>
  <si>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</si>
  <si>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</si>
  <si>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</si>
  <si>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</si>
  <si>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</si>
  <si>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</si>
  <si>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</si>
  <si>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</si>
  <si>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</si>
  <si>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</si>
  <si>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</si>
  <si>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</si>
  <si>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</si>
  <si>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</si>
  <si>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</si>
  <si>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</si>
  <si>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</si>
  <si>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</si>
  <si>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</si>
  <si>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</si>
  <si>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</si>
  <si>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</si>
  <si>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</si>
  <si>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</si>
  <si>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</si>
  <si>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</si>
  <si>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</si>
  <si>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</si>
  <si>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</si>
  <si>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</si>
  <si>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</si>
  <si>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</si>
  <si>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</si>
  <si>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</si>
  <si>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</si>
  <si>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</si>
  <si>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</si>
  <si>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</si>
  <si>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</si>
  <si>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</si>
  <si>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</si>
  <si>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</si>
  <si>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</si>
  <si>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</si>
  <si>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</si>
  <si>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</si>
  <si>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</si>
  <si>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</si>
  <si>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</si>
  <si>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</si>
  <si>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</si>
  <si>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</si>
  <si>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</si>
  <si>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</si>
  <si>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</si>
  <si>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</si>
  <si>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</si>
  <si>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</si>
  <si>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</si>
  <si>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</si>
  <si>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</si>
  <si>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</si>
  <si>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</si>
  <si>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</si>
  <si>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</si>
  <si>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</si>
  <si>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</si>
  <si>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</si>
  <si>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</si>
  <si>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</si>
  <si>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</si>
  <si>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</si>
  <si>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</si>
  <si>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</si>
  <si>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</si>
  <si>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</si>
  <si>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</si>
  <si>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</si>
  <si>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</si>
  <si>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</si>
  <si>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</si>
  <si>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</si>
  <si>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</si>
  <si>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</si>
  <si>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</si>
  <si>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</si>
  <si>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</si>
  <si>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</si>
  <si>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</si>
  <si>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</si>
  <si>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</si>
  <si>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</si>
  <si>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</si>
  <si>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</si>
  <si>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</si>
  <si>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</si>
  <si>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</si>
  <si>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</si>
  <si>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</si>
  <si>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</si>
  <si>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</si>
  <si>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</si>
  <si>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</si>
  <si>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</si>
  <si>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</si>
  <si>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</si>
  <si>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</si>
  <si>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</si>
  <si>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</si>
  <si>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</si>
  <si>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</si>
  <si>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</si>
  <si>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</si>
  <si>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</si>
  <si>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</si>
  <si>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</si>
  <si>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</si>
  <si>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</si>
  <si>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</si>
  <si>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</si>
  <si>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</si>
  <si>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</si>
  <si>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</si>
  <si>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</si>
  <si>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</si>
  <si>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</si>
  <si>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</si>
  <si>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</si>
  <si>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</si>
  <si>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</si>
  <si>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</si>
  <si>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</si>
  <si>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</si>
  <si>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</si>
  <si>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</si>
  <si>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</si>
  <si>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</si>
  <si>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</si>
  <si>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</si>
  <si>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</si>
  <si>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</si>
  <si>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</si>
  <si>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</si>
  <si>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</si>
  <si>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</si>
  <si>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</si>
  <si>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</si>
  <si>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</si>
  <si>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</si>
  <si>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</si>
  <si>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</si>
  <si>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</si>
  <si>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</si>
  <si>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</si>
  <si>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</si>
  <si>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</si>
  <si>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</si>
  <si>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</si>
  <si>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</si>
  <si>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</si>
  <si>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</si>
  <si>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</si>
  <si>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</si>
  <si>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</si>
  <si>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</si>
  <si>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</si>
  <si>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</si>
  <si>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</si>
  <si>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</si>
  <si>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</si>
  <si>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</si>
  <si>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</si>
  <si>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</si>
  <si>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</si>
  <si>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</si>
  <si>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</si>
  <si>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</si>
  <si>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</si>
  <si>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</si>
  <si>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</si>
  <si>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</si>
  <si>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</si>
  <si>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</si>
  <si>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</si>
  <si>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</si>
  <si>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</si>
  <si>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</si>
  <si>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</si>
  <si>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</si>
  <si>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</si>
  <si>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</si>
  <si>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</si>
  <si>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</si>
  <si>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</si>
  <si>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</si>
  <si>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</si>
  <si>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</si>
  <si>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</si>
  <si>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</si>
  <si>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</si>
  <si>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</si>
  <si>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</si>
  <si>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</si>
  <si>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</si>
  <si>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</si>
  <si>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</si>
  <si>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</si>
  <si>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</si>
  <si>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</si>
  <si>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</si>
  <si>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</si>
  <si>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</si>
  <si>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</si>
  <si>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</si>
  <si>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</si>
  <si>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</si>
  <si>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</si>
  <si>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</si>
  <si>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</si>
  <si>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</si>
  <si>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</si>
  <si>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</si>
  <si>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</si>
  <si>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</si>
  <si>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</si>
  <si>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</si>
  <si>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</si>
  <si>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</si>
  <si>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</si>
  <si>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</si>
  <si>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</si>
  <si>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</si>
  <si>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</si>
  <si>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</si>
  <si>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</si>
  <si>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</si>
  <si>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</si>
  <si>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</si>
  <si>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</si>
  <si>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</si>
  <si>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</si>
  <si>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</si>
  <si>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</si>
  <si>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</si>
  <si>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</si>
  <si>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</si>
  <si>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</si>
  <si>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</si>
  <si>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</si>
  <si>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</si>
  <si>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</si>
  <si>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</si>
  <si>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</si>
  <si>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</si>
  <si>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</si>
  <si>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</si>
  <si>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</si>
  <si>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</si>
  <si>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</si>
  <si>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</si>
  <si>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</si>
  <si>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</si>
  <si>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</si>
  <si>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</si>
  <si>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</si>
  <si>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</si>
  <si>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</si>
  <si>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</si>
  <si>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</si>
  <si>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</si>
  <si>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</si>
  <si>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</si>
  <si>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</si>
  <si>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</si>
  <si>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</si>
  <si>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</si>
  <si>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</si>
  <si>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</si>
  <si>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</si>
  <si>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</si>
  <si>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</si>
  <si>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</si>
  <si>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</si>
  <si>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</si>
  <si>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</si>
  <si>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</si>
  <si>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</si>
  <si>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</si>
  <si>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</si>
  <si>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</si>
  <si>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</si>
  <si>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</si>
  <si>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</si>
  <si>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</si>
  <si>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</si>
  <si>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</si>
  <si>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</si>
  <si>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</si>
  <si>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</si>
  <si>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</si>
  <si>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</si>
  <si>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</si>
  <si>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</si>
  <si>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</si>
  <si>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</si>
  <si>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</si>
  <si>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</si>
  <si>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</si>
  <si>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</si>
  <si>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</si>
  <si>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</si>
  <si>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</si>
  <si>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</si>
  <si>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</si>
  <si>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</si>
  <si>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</si>
  <si>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</si>
  <si>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</si>
  <si>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</si>
  <si>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</si>
  <si>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</si>
  <si>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</si>
  <si>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</si>
  <si>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</si>
  <si>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</si>
  <si>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</si>
  <si>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</si>
  <si>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</si>
  <si>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</si>
  <si>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</si>
  <si>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</si>
  <si>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</si>
  <si>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</si>
  <si>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</si>
  <si>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</si>
  <si>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</si>
  <si>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</si>
  <si>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</si>
  <si>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</si>
  <si>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</si>
  <si>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</si>
  <si>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</si>
  <si>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</si>
  <si>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</si>
  <si>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</si>
  <si>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</si>
  <si>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</si>
  <si>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</si>
  <si>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</si>
  <si>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</si>
  <si>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</si>
  <si>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</si>
  <si>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</si>
  <si>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</si>
  <si>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</si>
  <si>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</si>
  <si>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</si>
  <si>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</si>
  <si>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</si>
  <si>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</si>
  <si>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</si>
  <si>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</si>
  <si>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</si>
  <si>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</si>
  <si>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</si>
  <si>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</si>
  <si>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</si>
  <si>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</si>
  <si>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</si>
  <si>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</si>
  <si>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</si>
  <si>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</si>
  <si>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</si>
  <si>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</si>
  <si>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</si>
  <si>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</si>
  <si>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</si>
  <si>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</si>
  <si>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</si>
  <si>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</si>
  <si>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</si>
  <si>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</si>
  <si>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</si>
  <si>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</si>
  <si>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</si>
  <si>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</si>
  <si>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</si>
  <si>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</si>
  <si>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</si>
  <si>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</si>
  <si>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</si>
  <si>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</si>
  <si>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</si>
  <si>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</si>
  <si>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</si>
  <si>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</si>
  <si>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</si>
  <si>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</si>
  <si>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</si>
  <si>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</si>
  <si>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</si>
  <si>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</si>
  <si>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</si>
  <si>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</si>
  <si>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</si>
  <si>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</si>
  <si>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</si>
  <si>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</si>
  <si>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</si>
  <si>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</si>
  <si>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</si>
  <si>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</si>
  <si>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</si>
  <si>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</si>
  <si>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</si>
  <si>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</si>
  <si>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</si>
  <si>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</si>
  <si>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</si>
  <si>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</si>
  <si>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</si>
  <si>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</si>
  <si>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</si>
  <si>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</si>
  <si>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</si>
  <si>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</si>
  <si>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</si>
  <si>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</si>
  <si>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</si>
  <si>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</si>
  <si>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</si>
  <si>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</si>
  <si>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</si>
  <si>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</si>
  <si>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</si>
  <si>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</si>
  <si>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</si>
  <si>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</si>
  <si>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</si>
  <si>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</si>
  <si>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</si>
  <si>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</si>
  <si>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</si>
  <si>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</si>
  <si>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</si>
  <si>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</si>
  <si>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</si>
  <si>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</si>
  <si>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</si>
  <si>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</si>
  <si>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</si>
  <si>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</si>
  <si>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</si>
  <si>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</si>
  <si>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</si>
  <si>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</si>
  <si>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</si>
  <si>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</si>
  <si>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</si>
  <si>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</si>
  <si>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</si>
  <si>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</si>
  <si>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</si>
  <si>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</si>
  <si>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</si>
  <si>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</si>
  <si>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</si>
  <si>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</si>
  <si>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</si>
  <si>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</si>
  <si>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</si>
  <si>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</si>
  <si>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</si>
  <si>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</si>
  <si>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</si>
  <si>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</si>
  <si>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</si>
  <si>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</si>
  <si>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</si>
  <si>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</si>
  <si>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</si>
  <si>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</si>
  <si>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</si>
  <si>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</si>
  <si>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</si>
  <si>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</si>
  <si>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</si>
  <si>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</si>
  <si>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</si>
  <si>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</si>
  <si>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</si>
  <si>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</si>
  <si>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</si>
  <si>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</si>
  <si>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</si>
  <si>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</si>
  <si>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</si>
  <si>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</si>
  <si>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</si>
  <si>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</si>
  <si>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</si>
  <si>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</si>
  <si>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</si>
  <si>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</si>
  <si>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</si>
  <si>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</si>
  <si>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</si>
  <si>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</si>
  <si>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</si>
  <si>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</si>
  <si>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</si>
  <si>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</si>
  <si>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</si>
  <si>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</si>
  <si>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</si>
  <si>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</si>
  <si>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</si>
  <si>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</si>
  <si>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</si>
  <si>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</si>
  <si>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</si>
  <si>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</si>
  <si>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</si>
  <si>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</si>
  <si>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</si>
  <si>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</si>
  <si>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</si>
  <si>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</si>
  <si>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</si>
  <si>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</si>
  <si>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</si>
  <si>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</si>
  <si>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</si>
  <si>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</si>
  <si>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</si>
  <si>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</si>
  <si>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</si>
  <si>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</si>
  <si>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</si>
  <si>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</si>
  <si>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</si>
  <si>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</si>
  <si>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</si>
  <si>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</si>
  <si>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</si>
  <si>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</si>
  <si>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</si>
  <si>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</si>
  <si>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</si>
  <si>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</si>
  <si>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</si>
  <si>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</si>
  <si>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</si>
  <si>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</si>
  <si>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</si>
  <si>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</si>
  <si>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</si>
  <si>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</si>
  <si>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</si>
  <si>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</si>
  <si>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</si>
  <si>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</si>
  <si>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</si>
  <si>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</si>
  <si>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</si>
  <si>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</si>
  <si>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</si>
  <si>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</si>
  <si>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</si>
  <si>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</si>
  <si>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</si>
  <si>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</si>
  <si>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</si>
  <si>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</si>
  <si>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</si>
  <si>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</si>
  <si>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</si>
  <si>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</si>
  <si>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</si>
  <si>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</si>
  <si>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</si>
  <si>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</si>
  <si>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</si>
  <si>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</si>
  <si>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</si>
  <si>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</si>
  <si>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</si>
  <si>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</si>
  <si>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</si>
  <si>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</si>
  <si>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</si>
  <si>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</si>
  <si>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</si>
  <si>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</si>
  <si>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</si>
  <si>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</si>
  <si>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</si>
  <si>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</si>
  <si>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</si>
  <si>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</si>
  <si>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</si>
  <si>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</si>
  <si>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</si>
  <si>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</si>
  <si>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</si>
  <si>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</si>
  <si>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</si>
  <si>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</si>
  <si>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</si>
  <si>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</si>
  <si>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</si>
  <si>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</si>
  <si>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</si>
  <si>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</si>
  <si>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</si>
  <si>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</si>
  <si>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</si>
  <si>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</si>
  <si>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</si>
  <si>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</si>
  <si>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</si>
  <si>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</si>
  <si>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</si>
  <si>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</si>
  <si>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</si>
  <si>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</si>
  <si>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</si>
  <si>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</si>
  <si>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</si>
  <si>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</si>
  <si>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</si>
  <si>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</si>
  <si>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</si>
  <si>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</si>
  <si>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</si>
  <si>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</si>
  <si>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</si>
  <si>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</si>
  <si>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</si>
  <si>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</si>
  <si>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</si>
  <si>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</si>
  <si>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</si>
  <si>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</si>
  <si>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</si>
  <si>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</si>
  <si>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</si>
  <si>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</si>
  <si>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</si>
  <si>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</si>
  <si>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</si>
  <si>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</si>
  <si>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</si>
  <si>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</si>
  <si>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</si>
  <si>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</si>
  <si>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</si>
  <si>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</si>
  <si>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</si>
  <si>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</si>
  <si>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</si>
  <si>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</si>
  <si>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</si>
  <si>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</si>
  <si>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</si>
  <si>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</si>
  <si>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</si>
  <si>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</si>
  <si>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</si>
  <si>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</si>
  <si>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</si>
  <si>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</si>
  <si>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</si>
  <si>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</si>
  <si>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</si>
  <si>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</si>
  <si>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</si>
  <si>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</si>
  <si>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</si>
  <si>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</si>
  <si>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</si>
  <si>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</si>
  <si>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</si>
  <si>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</si>
  <si>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</si>
  <si>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</si>
  <si>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</si>
  <si>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</si>
  <si>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</si>
  <si>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</si>
  <si>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</si>
  <si>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</si>
  <si>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</si>
  <si>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</si>
  <si>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</si>
  <si>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</si>
  <si>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</si>
  <si>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</si>
  <si>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</si>
  <si>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</si>
  <si>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</si>
  <si>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</si>
  <si>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</si>
  <si>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</si>
  <si>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</si>
  <si>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</si>
  <si>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</si>
  <si>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</si>
  <si>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</si>
  <si>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</si>
  <si>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</si>
  <si>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</si>
  <si>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</si>
  <si>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</si>
  <si>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</si>
  <si>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</si>
  <si>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</si>
  <si>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</si>
  <si>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</si>
  <si>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</si>
  <si>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</si>
  <si>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</si>
  <si>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</si>
  <si>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</si>
  <si>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</si>
  <si>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</si>
  <si>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</si>
  <si>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</si>
  <si>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</si>
  <si>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</si>
  <si>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</si>
  <si>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</si>
  <si>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</si>
  <si>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</si>
  <si>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</si>
  <si>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</si>
  <si>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</si>
  <si>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</si>
  <si>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</si>
  <si>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</si>
  <si>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</si>
  <si>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</si>
  <si>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</si>
  <si>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</si>
  <si>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</si>
  <si>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</si>
  <si>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</si>
  <si>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</si>
  <si>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مبین</t>
  </si>
  <si>
    <t>سهم علی از فروش 2380 تا سهام فارس 12/4/97</t>
  </si>
  <si>
    <t>سهم علی از فروش 43452 تا سهام فارس 12/4/97</t>
  </si>
  <si>
    <t>شفن 6392 سربه سر 4040 پایانی 3878</t>
  </si>
  <si>
    <t>مبین 60834 تا سر به سر 476.2 پایانی 469</t>
  </si>
  <si>
    <t>از کارت رفاهی مریم</t>
  </si>
  <si>
    <t>13/4/1397</t>
  </si>
  <si>
    <t>علی از عابربانک یاران مریم گرفت</t>
  </si>
  <si>
    <t>شغدیر</t>
  </si>
  <si>
    <t>مبلغ اولیه 47.5  میلیون حدودا 20/3/97 آورده شده بعلاوه 2.3 از سهم علی و 0.444 روز 13/4/97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</si>
  <si>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</si>
  <si>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</si>
  <si>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</si>
  <si>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</si>
  <si>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</si>
  <si>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شغدیر 886 تا سربه سر 172.6 پایانی 170</t>
  </si>
  <si>
    <t>نقدی به مریم برای پرداخت بدهی مادرش</t>
  </si>
  <si>
    <t>خرید از جانبو با کارت یاران</t>
  </si>
  <si>
    <t>خرید علی از جانبو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</si>
</sst>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E38" sqref="E38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3755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3835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3947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3958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3967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3968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1582674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3755</v>
      </c>
      <c r="B167" s="18">
        <v>-3000900</v>
      </c>
      <c r="C167" s="18">
        <v>0</v>
      </c>
      <c r="D167" s="18">
        <f t="shared" si="18"/>
        <v>-3000900</v>
      </c>
      <c r="E167" s="105" t="s">
        <v>3756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3835</v>
      </c>
      <c r="B168" s="18">
        <v>-3000900</v>
      </c>
      <c r="C168" s="18">
        <v>0</v>
      </c>
      <c r="D168" s="18">
        <f t="shared" si="18"/>
        <v>-3000900</v>
      </c>
      <c r="E168" s="105" t="s">
        <v>3836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E46" sqref="E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3755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3756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3835</v>
      </c>
      <c r="B4" s="18">
        <v>-3000900</v>
      </c>
      <c r="C4" s="18">
        <v>0</v>
      </c>
      <c r="D4" s="119">
        <f t="shared" si="0"/>
        <v>-3000900</v>
      </c>
      <c r="E4" s="105" t="s">
        <v>3837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3856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3758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3825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3768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3768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3768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3819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3919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3920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3848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3849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76" workbookViewId="0">
      <selection activeCell="L41" sqref="L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7" t="s">
        <v>1107</v>
      </c>
      <c r="AI1" s="177"/>
      <c r="AJ1" s="177"/>
      <c r="AK1" s="177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7"/>
      <c r="AI2" s="177"/>
      <c r="AJ2" s="177"/>
      <c r="AK2" s="177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8" t="s">
        <v>1108</v>
      </c>
      <c r="AI3" s="179" t="s">
        <v>1109</v>
      </c>
      <c r="AJ3" s="178" t="s">
        <v>1110</v>
      </c>
      <c r="AK3" s="180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8"/>
      <c r="AI4" s="179"/>
      <c r="AJ4" s="178"/>
      <c r="AK4" s="180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3754</v>
      </c>
      <c r="AK23" s="105"/>
    </row>
    <row r="24" spans="5:37">
      <c r="T24" t="s">
        <v>25</v>
      </c>
      <c r="AJ24" s="105" t="s">
        <v>3755</v>
      </c>
      <c r="AK24" s="105">
        <v>6145</v>
      </c>
    </row>
    <row r="25" spans="5:37">
      <c r="AJ25" s="105" t="s">
        <v>3761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3765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3768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3744</v>
      </c>
      <c r="M30" s="105" t="s">
        <v>3745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3746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3741</v>
      </c>
      <c r="M32" s="105" t="s">
        <v>3742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3743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3948</v>
      </c>
      <c r="M36" s="105" t="s">
        <v>3737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3747</v>
      </c>
      <c r="M37" s="105" t="s">
        <v>3748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3780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1255</v>
      </c>
      <c r="L39" s="105" t="s">
        <v>3749</v>
      </c>
      <c r="M39" s="105" t="s">
        <v>3750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9700</v>
      </c>
      <c r="L40" s="105" t="s">
        <v>3949</v>
      </c>
      <c r="M40" s="105" t="s">
        <v>3740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2870156.5257234722</v>
      </c>
      <c r="L42" s="105" t="s">
        <v>3751</v>
      </c>
      <c r="M42" s="105" t="s">
        <v>3752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3744</v>
      </c>
      <c r="M43" s="105" t="s">
        <v>3753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3781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3921</v>
      </c>
      <c r="B90" s="105" t="s">
        <v>3944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3922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3923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3924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3925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3926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3927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3928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3929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3930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3931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3932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3933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3934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3935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3936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3937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3938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3939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3940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3941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3942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3943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3790</v>
      </c>
      <c r="I1" t="s">
        <v>3796</v>
      </c>
    </row>
    <row r="2" spans="1:12">
      <c r="A2">
        <v>1</v>
      </c>
      <c r="B2" t="s">
        <v>3782</v>
      </c>
      <c r="G2" t="s">
        <v>3786</v>
      </c>
      <c r="H2" t="s">
        <v>3791</v>
      </c>
      <c r="I2" t="s">
        <v>3797</v>
      </c>
    </row>
    <row r="3" spans="1:12">
      <c r="A3">
        <v>2</v>
      </c>
      <c r="B3" t="s">
        <v>3783</v>
      </c>
      <c r="G3" s="129"/>
      <c r="H3" t="s">
        <v>3792</v>
      </c>
      <c r="I3" t="s">
        <v>3798</v>
      </c>
    </row>
    <row r="4" spans="1:12">
      <c r="A4">
        <v>3</v>
      </c>
      <c r="B4" t="s">
        <v>3784</v>
      </c>
      <c r="H4" t="s">
        <v>3793</v>
      </c>
      <c r="L4" s="129"/>
    </row>
    <row r="5" spans="1:12">
      <c r="H5" t="s">
        <v>3795</v>
      </c>
    </row>
    <row r="6" spans="1:12">
      <c r="B6" s="129" t="s">
        <v>3787</v>
      </c>
      <c r="H6" t="s">
        <v>3799</v>
      </c>
    </row>
    <row r="7" spans="1:12">
      <c r="H7" t="s">
        <v>3800</v>
      </c>
    </row>
    <row r="8" spans="1:12">
      <c r="H8" t="s">
        <v>3801</v>
      </c>
    </row>
    <row r="9" spans="1:12">
      <c r="H9" t="s">
        <v>3814</v>
      </c>
    </row>
    <row r="10" spans="1:12">
      <c r="H10" t="s">
        <v>3815</v>
      </c>
    </row>
    <row r="11" spans="1:12">
      <c r="H11" t="s">
        <v>3816</v>
      </c>
    </row>
    <row r="12" spans="1:12">
      <c r="H12" t="s">
        <v>3818</v>
      </c>
    </row>
    <row r="13" spans="1:12">
      <c r="H13" t="s">
        <v>3817</v>
      </c>
    </row>
    <row r="18" spans="1:8">
      <c r="A18" s="105" t="s">
        <v>3802</v>
      </c>
      <c r="B18" s="105"/>
      <c r="C18" s="105"/>
      <c r="D18" s="105"/>
    </row>
    <row r="19" spans="1:8">
      <c r="A19" s="105">
        <v>1</v>
      </c>
      <c r="B19" s="105" t="s">
        <v>3803</v>
      </c>
      <c r="C19" s="105" t="s">
        <v>3805</v>
      </c>
      <c r="D19" s="105"/>
    </row>
    <row r="20" spans="1:8">
      <c r="A20" s="105">
        <v>2</v>
      </c>
      <c r="B20" s="105" t="s">
        <v>3804</v>
      </c>
      <c r="C20" s="105" t="s">
        <v>3806</v>
      </c>
      <c r="D20" s="105" t="s">
        <v>3807</v>
      </c>
      <c r="G20" t="s">
        <v>3808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3812</v>
      </c>
      <c r="H38" s="22"/>
    </row>
    <row r="39" spans="1:8">
      <c r="A39">
        <v>1</v>
      </c>
      <c r="B39" t="s">
        <v>3809</v>
      </c>
    </row>
    <row r="40" spans="1:8">
      <c r="A40">
        <v>2</v>
      </c>
      <c r="B40" t="s">
        <v>3813</v>
      </c>
    </row>
    <row r="41" spans="1:8">
      <c r="A41">
        <v>3</v>
      </c>
      <c r="B41" t="s">
        <v>3810</v>
      </c>
    </row>
    <row r="42" spans="1:8">
      <c r="A42">
        <v>4</v>
      </c>
      <c r="B42" t="s">
        <v>3811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3739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3755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3756</v>
      </c>
    </row>
    <row r="226" spans="1:7">
      <c r="A226" s="105" t="s">
        <v>3761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3761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3762</v>
      </c>
    </row>
    <row r="228" spans="1:7">
      <c r="A228" s="105" t="s">
        <v>3765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3766</v>
      </c>
    </row>
    <row r="229" spans="1:7">
      <c r="A229" s="105" t="s">
        <v>3765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3768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3769</v>
      </c>
    </row>
    <row r="231" spans="1:7">
      <c r="A231" s="105" t="s">
        <v>3776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3778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3779</v>
      </c>
    </row>
    <row r="233" spans="1:7">
      <c r="A233" s="105" t="s">
        <v>3778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3785</v>
      </c>
    </row>
    <row r="234" spans="1:7">
      <c r="A234" s="105" t="s">
        <v>3794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3820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3821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3822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3824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3827</v>
      </c>
    </row>
    <row r="239" spans="1:7">
      <c r="A239" s="105" t="s">
        <v>3828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3829</v>
      </c>
    </row>
    <row r="240" spans="1:7">
      <c r="A240" s="105" t="s">
        <v>3828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3830</v>
      </c>
    </row>
    <row r="241" spans="1:7">
      <c r="A241" s="105" t="s">
        <v>3846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3847</v>
      </c>
    </row>
    <row r="242" spans="1:7">
      <c r="A242" s="105" t="s">
        <v>3856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3858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3859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3876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3877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3878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3879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3880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3881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3882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3883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3884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3885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3886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3887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3888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3889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3890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3891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3892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3893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3894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3895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3896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3897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3898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3899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3900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3901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3902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3903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3904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3905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3906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3907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3908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3909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3910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3911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3912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3913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3914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3915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3916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3917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3918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70" sqref="D170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576</v>
      </c>
      <c r="F2" s="11">
        <f>IF(B2&gt;0,1,0)</f>
        <v>1</v>
      </c>
      <c r="G2" s="11">
        <f>B2*(E2-F2)</f>
        <v>28750000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572</v>
      </c>
      <c r="F3" s="11">
        <f t="shared" ref="F3:F38" si="1">IF(B3&gt;0,1,0)</f>
        <v>1</v>
      </c>
      <c r="G3" s="11">
        <f t="shared" ref="G3:G23" si="2">B3*(E3-F3)</f>
        <v>1713000000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571</v>
      </c>
      <c r="F4" s="11">
        <f t="shared" si="1"/>
        <v>1</v>
      </c>
      <c r="G4" s="11">
        <f t="shared" si="2"/>
        <v>1710000000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571</v>
      </c>
      <c r="F5" s="11">
        <f t="shared" si="1"/>
        <v>1</v>
      </c>
      <c r="G5" s="11">
        <f t="shared" si="2"/>
        <v>8550000000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570</v>
      </c>
      <c r="F6" s="11">
        <f t="shared" si="1"/>
        <v>1</v>
      </c>
      <c r="G6" s="11">
        <f t="shared" si="2"/>
        <v>1707000000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569</v>
      </c>
      <c r="F7" s="11">
        <f t="shared" si="1"/>
        <v>0</v>
      </c>
      <c r="G7" s="11">
        <f t="shared" si="2"/>
        <v>-1707000000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569</v>
      </c>
      <c r="F8" s="11">
        <f t="shared" si="1"/>
        <v>0</v>
      </c>
      <c r="G8" s="11">
        <f t="shared" si="2"/>
        <v>-113800000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569</v>
      </c>
      <c r="F9" s="11">
        <f t="shared" si="1"/>
        <v>1</v>
      </c>
      <c r="G9" s="11">
        <f>B9*(E9-F9)</f>
        <v>1704000000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568</v>
      </c>
      <c r="F10" s="11">
        <f t="shared" si="1"/>
        <v>1</v>
      </c>
      <c r="G10" s="11">
        <f t="shared" si="2"/>
        <v>1701000000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568</v>
      </c>
      <c r="F11" s="11">
        <f t="shared" si="1"/>
        <v>1</v>
      </c>
      <c r="G11" s="11">
        <f t="shared" si="2"/>
        <v>14175000000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565</v>
      </c>
      <c r="F12" s="11">
        <f t="shared" si="1"/>
        <v>1</v>
      </c>
      <c r="G12" s="11">
        <f t="shared" si="2"/>
        <v>563058120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565</v>
      </c>
      <c r="F13" s="11">
        <f t="shared" si="1"/>
        <v>1</v>
      </c>
      <c r="G13" s="11">
        <f t="shared" si="2"/>
        <v>1692000000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565</v>
      </c>
      <c r="F14" s="11">
        <f t="shared" si="1"/>
        <v>1</v>
      </c>
      <c r="G14" s="11">
        <f t="shared" si="2"/>
        <v>671778144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553</v>
      </c>
      <c r="F15" s="11">
        <f t="shared" si="1"/>
        <v>1</v>
      </c>
      <c r="G15" s="11">
        <f t="shared" si="2"/>
        <v>1104000000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541</v>
      </c>
      <c r="F16" s="11">
        <f t="shared" si="1"/>
        <v>1</v>
      </c>
      <c r="G16" s="11">
        <f t="shared" si="2"/>
        <v>1620000000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540</v>
      </c>
      <c r="F17" s="11">
        <f t="shared" si="1"/>
        <v>1</v>
      </c>
      <c r="G17" s="11">
        <f t="shared" si="2"/>
        <v>1617000000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539</v>
      </c>
      <c r="F18" s="11">
        <f t="shared" si="1"/>
        <v>1</v>
      </c>
      <c r="G18" s="11">
        <f t="shared" si="2"/>
        <v>1022200000</v>
      </c>
      <c r="K18" t="s">
        <v>3962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524</v>
      </c>
      <c r="F19" s="11">
        <f t="shared" si="1"/>
        <v>1</v>
      </c>
      <c r="G19" s="11">
        <f t="shared" si="2"/>
        <v>420760299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523</v>
      </c>
      <c r="F20" s="11">
        <f t="shared" si="1"/>
        <v>1</v>
      </c>
      <c r="G20" s="11">
        <f t="shared" si="2"/>
        <v>1566000000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517</v>
      </c>
      <c r="F21" s="11">
        <f t="shared" si="1"/>
        <v>1</v>
      </c>
      <c r="G21" s="11">
        <f t="shared" si="2"/>
        <v>258000000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503</v>
      </c>
      <c r="F22" s="11">
        <f t="shared" si="1"/>
        <v>0</v>
      </c>
      <c r="G22" s="11">
        <f t="shared" si="2"/>
        <v>-1509000000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495</v>
      </c>
      <c r="F23" s="11">
        <f t="shared" si="1"/>
        <v>1</v>
      </c>
      <c r="G23" s="11">
        <f t="shared" si="2"/>
        <v>1482000000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495</v>
      </c>
      <c r="F24" s="11">
        <f t="shared" si="1"/>
        <v>1</v>
      </c>
      <c r="G24" s="11">
        <f>B24*(E24-F24)</f>
        <v>311636442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493</v>
      </c>
      <c r="F25" s="11">
        <f t="shared" si="1"/>
        <v>0</v>
      </c>
      <c r="G25" s="11">
        <f t="shared" ref="G25:G30" si="3">B25*(E25-F25)</f>
        <v>-1578043700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491</v>
      </c>
      <c r="F26" s="11">
        <f t="shared" si="1"/>
        <v>0</v>
      </c>
      <c r="G26" s="11">
        <f t="shared" si="3"/>
        <v>-1473441900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489</v>
      </c>
      <c r="F27" s="11">
        <f t="shared" si="1"/>
        <v>1</v>
      </c>
      <c r="G27" s="11">
        <f t="shared" si="3"/>
        <v>488000000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489</v>
      </c>
      <c r="F28" s="11">
        <f t="shared" si="1"/>
        <v>1</v>
      </c>
      <c r="G28" s="11">
        <f t="shared" si="3"/>
        <v>2928000000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489</v>
      </c>
      <c r="F29" s="11">
        <f t="shared" si="1"/>
        <v>1</v>
      </c>
      <c r="G29" s="11">
        <f t="shared" si="3"/>
        <v>2830400000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489</v>
      </c>
      <c r="F30" s="11">
        <f t="shared" si="1"/>
        <v>0</v>
      </c>
      <c r="G30" s="11">
        <f t="shared" si="3"/>
        <v>-2445000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488</v>
      </c>
      <c r="F31" s="11">
        <f t="shared" si="1"/>
        <v>0</v>
      </c>
      <c r="G31" s="11">
        <f>B31*(E31-F31)</f>
        <v>-12688000000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486</v>
      </c>
      <c r="F32" s="11">
        <f t="shared" si="1"/>
        <v>0</v>
      </c>
      <c r="G32" s="11">
        <f>B32*(E32-F32)</f>
        <v>-12733200000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467</v>
      </c>
      <c r="F33" s="11">
        <f t="shared" si="1"/>
        <v>1</v>
      </c>
      <c r="G33" s="11">
        <f>B33*(E33-F33)</f>
        <v>152384330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449</v>
      </c>
      <c r="F34" s="11">
        <f t="shared" si="1"/>
        <v>1</v>
      </c>
      <c r="G34" s="11">
        <f t="shared" ref="G34:G193" si="4">B34*(E34-F34)</f>
        <v>12723200000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449</v>
      </c>
      <c r="F35" s="11">
        <f t="shared" si="1"/>
        <v>1</v>
      </c>
      <c r="G35" s="12">
        <f t="shared" si="4"/>
        <v>4928000000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434</v>
      </c>
      <c r="F36" s="11">
        <f t="shared" si="1"/>
        <v>1</v>
      </c>
      <c r="G36" s="11">
        <f t="shared" si="4"/>
        <v>181297533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434</v>
      </c>
      <c r="F37" s="11">
        <f t="shared" si="1"/>
        <v>0</v>
      </c>
      <c r="G37" s="11">
        <f t="shared" si="4"/>
        <v>-390600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433</v>
      </c>
      <c r="F38" s="11">
        <f t="shared" si="1"/>
        <v>1</v>
      </c>
      <c r="G38" s="12">
        <f t="shared" si="4"/>
        <v>864000000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433</v>
      </c>
      <c r="F39" s="11">
        <f>IF(B39&gt;0,1,0)</f>
        <v>1</v>
      </c>
      <c r="G39" s="11">
        <f t="shared" si="4"/>
        <v>864000000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419</v>
      </c>
      <c r="F40" s="11">
        <f>IF(B40&gt;0,1,0)</f>
        <v>0</v>
      </c>
      <c r="G40" s="11">
        <f t="shared" si="4"/>
        <v>-83800000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419</v>
      </c>
      <c r="F41" s="11">
        <f>IF(B41&gt;0,1,0)</f>
        <v>0</v>
      </c>
      <c r="G41" s="11">
        <f t="shared" si="4"/>
        <v>-259780000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419</v>
      </c>
      <c r="F42" s="11">
        <f t="shared" ref="F42:F193" si="5">IF(B42&gt;0,1,0)</f>
        <v>0</v>
      </c>
      <c r="G42" s="11">
        <f t="shared" si="4"/>
        <v>-50280000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417</v>
      </c>
      <c r="F43" s="11">
        <f t="shared" si="5"/>
        <v>1</v>
      </c>
      <c r="G43" s="11">
        <f t="shared" si="4"/>
        <v>270400000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417</v>
      </c>
      <c r="F44" s="11">
        <f t="shared" si="5"/>
        <v>0</v>
      </c>
      <c r="G44" s="11">
        <f t="shared" si="4"/>
        <v>-2085000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417</v>
      </c>
      <c r="F45" s="11">
        <f t="shared" si="5"/>
        <v>1</v>
      </c>
      <c r="G45" s="11">
        <f t="shared" si="4"/>
        <v>12064000000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413</v>
      </c>
      <c r="F46" s="11">
        <f t="shared" si="5"/>
        <v>0</v>
      </c>
      <c r="G46" s="11">
        <f t="shared" si="4"/>
        <v>-82600000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410</v>
      </c>
      <c r="F47" s="11">
        <f t="shared" si="5"/>
        <v>0</v>
      </c>
      <c r="G47" s="11">
        <f t="shared" si="4"/>
        <v>-82000000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409</v>
      </c>
      <c r="F48" s="11">
        <f t="shared" si="5"/>
        <v>0</v>
      </c>
      <c r="G48" s="11">
        <f t="shared" si="4"/>
        <v>-81800000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404</v>
      </c>
      <c r="F49" s="11">
        <f t="shared" si="5"/>
        <v>1</v>
      </c>
      <c r="G49" s="11">
        <f t="shared" si="4"/>
        <v>1209000000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404</v>
      </c>
      <c r="F50" s="11">
        <f t="shared" si="5"/>
        <v>1</v>
      </c>
      <c r="G50" s="12">
        <f t="shared" si="4"/>
        <v>1209000000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403</v>
      </c>
      <c r="F51" s="11">
        <f t="shared" si="5"/>
        <v>1</v>
      </c>
      <c r="G51" s="11">
        <f t="shared" si="4"/>
        <v>307850394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403</v>
      </c>
      <c r="F52" s="11">
        <f t="shared" si="5"/>
        <v>0</v>
      </c>
      <c r="G52" s="11">
        <f t="shared" si="4"/>
        <v>-80600000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396</v>
      </c>
      <c r="F53" s="11">
        <f t="shared" si="5"/>
        <v>0</v>
      </c>
      <c r="G53" s="11">
        <f t="shared" si="4"/>
        <v>-158598000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387</v>
      </c>
      <c r="F54" s="11">
        <f t="shared" si="5"/>
        <v>0</v>
      </c>
      <c r="G54" s="11">
        <f t="shared" si="4"/>
        <v>-387153252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381</v>
      </c>
      <c r="F55" s="11">
        <f t="shared" si="5"/>
        <v>0</v>
      </c>
      <c r="G55" s="11">
        <f t="shared" si="4"/>
        <v>-15240000000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372</v>
      </c>
      <c r="F56" s="11">
        <f t="shared" si="5"/>
        <v>1</v>
      </c>
      <c r="G56" s="11">
        <f t="shared" si="4"/>
        <v>321156892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345</v>
      </c>
      <c r="F57" s="11">
        <f t="shared" si="5"/>
        <v>0</v>
      </c>
      <c r="G57" s="11">
        <f t="shared" si="4"/>
        <v>-17319000000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344</v>
      </c>
      <c r="F58" s="11">
        <f t="shared" si="5"/>
        <v>0</v>
      </c>
      <c r="G58" s="11">
        <f t="shared" si="4"/>
        <v>-4196972000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341</v>
      </c>
      <c r="F59" s="11">
        <f t="shared" si="5"/>
        <v>1</v>
      </c>
      <c r="G59" s="11">
        <f t="shared" si="4"/>
        <v>181868040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340</v>
      </c>
      <c r="F60" s="11">
        <f t="shared" si="5"/>
        <v>0</v>
      </c>
      <c r="G60" s="11">
        <f t="shared" si="4"/>
        <v>-114920000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338</v>
      </c>
      <c r="F61" s="11">
        <f t="shared" si="5"/>
        <v>0</v>
      </c>
      <c r="G61" s="11">
        <f t="shared" si="4"/>
        <v>-50700000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334</v>
      </c>
      <c r="F62" s="11">
        <f t="shared" si="5"/>
        <v>0</v>
      </c>
      <c r="G62" s="11">
        <f t="shared" si="4"/>
        <v>-33400000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330</v>
      </c>
      <c r="F63" s="11">
        <f t="shared" si="5"/>
        <v>0</v>
      </c>
      <c r="G63" s="11">
        <f t="shared" si="4"/>
        <v>-66000000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330</v>
      </c>
      <c r="F64" s="11">
        <f t="shared" si="5"/>
        <v>0</v>
      </c>
      <c r="G64" s="11">
        <f t="shared" si="4"/>
        <v>-28710000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326</v>
      </c>
      <c r="F65" s="11">
        <f t="shared" si="5"/>
        <v>0</v>
      </c>
      <c r="G65" s="11">
        <f t="shared" si="4"/>
        <v>-8955220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325</v>
      </c>
      <c r="F66" s="11">
        <f t="shared" si="5"/>
        <v>0</v>
      </c>
      <c r="G66" s="11">
        <f t="shared" si="4"/>
        <v>-108550000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320</v>
      </c>
      <c r="F67" s="11">
        <f t="shared" si="5"/>
        <v>0</v>
      </c>
      <c r="G67" s="11">
        <f t="shared" si="4"/>
        <v>-6400000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319</v>
      </c>
      <c r="F68" s="11">
        <f t="shared" si="5"/>
        <v>0</v>
      </c>
      <c r="G68" s="11">
        <f t="shared" si="4"/>
        <v>-95859500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319</v>
      </c>
      <c r="F69" s="11">
        <f t="shared" si="5"/>
        <v>0</v>
      </c>
      <c r="G69" s="11">
        <f t="shared" si="4"/>
        <v>-31900000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314</v>
      </c>
      <c r="F70" s="11">
        <f t="shared" si="5"/>
        <v>0</v>
      </c>
      <c r="G70" s="11">
        <f t="shared" si="4"/>
        <v>-62800000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310</v>
      </c>
      <c r="F71" s="11">
        <f t="shared" si="5"/>
        <v>1</v>
      </c>
      <c r="G71" s="11">
        <f t="shared" si="4"/>
        <v>4755201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310</v>
      </c>
      <c r="F72" s="11">
        <f t="shared" si="5"/>
        <v>1</v>
      </c>
      <c r="G72" s="11">
        <f t="shared" si="4"/>
        <v>1236000000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310</v>
      </c>
      <c r="F73" s="11">
        <f t="shared" si="5"/>
        <v>1</v>
      </c>
      <c r="G73" s="11">
        <f t="shared" si="4"/>
        <v>803400000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310</v>
      </c>
      <c r="F74" s="11">
        <f t="shared" si="5"/>
        <v>1</v>
      </c>
      <c r="G74" s="11">
        <f t="shared" si="4"/>
        <v>927000000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307</v>
      </c>
      <c r="F75" s="11">
        <f t="shared" si="5"/>
        <v>0</v>
      </c>
      <c r="G75" s="11">
        <f t="shared" si="4"/>
        <v>-61400000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304</v>
      </c>
      <c r="F76" s="11">
        <f t="shared" si="5"/>
        <v>0</v>
      </c>
      <c r="G76" s="11">
        <f t="shared" si="4"/>
        <v>-608212800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304</v>
      </c>
      <c r="F77" s="11">
        <f t="shared" si="5"/>
        <v>0</v>
      </c>
      <c r="G77" s="11">
        <f t="shared" si="4"/>
        <v>-60800000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300</v>
      </c>
      <c r="F78" s="11">
        <f t="shared" si="5"/>
        <v>1</v>
      </c>
      <c r="G78" s="11">
        <f t="shared" si="4"/>
        <v>598000000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292</v>
      </c>
      <c r="F79" s="11">
        <f t="shared" si="5"/>
        <v>0</v>
      </c>
      <c r="G79" s="11">
        <f t="shared" si="4"/>
        <v>-292146000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292</v>
      </c>
      <c r="F80" s="11">
        <f t="shared" si="5"/>
        <v>0</v>
      </c>
      <c r="G80" s="11">
        <f t="shared" si="4"/>
        <v>-41449400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289</v>
      </c>
      <c r="F81" s="11">
        <f t="shared" si="5"/>
        <v>0</v>
      </c>
      <c r="G81" s="11">
        <f t="shared" si="4"/>
        <v>-260244500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279</v>
      </c>
      <c r="F82" s="11">
        <f t="shared" si="5"/>
        <v>1</v>
      </c>
      <c r="G82" s="11">
        <f t="shared" si="4"/>
        <v>22587778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257</v>
      </c>
      <c r="F83" s="11">
        <f t="shared" si="5"/>
        <v>1</v>
      </c>
      <c r="G83" s="11">
        <f t="shared" si="4"/>
        <v>12800000000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256</v>
      </c>
      <c r="F84" s="11">
        <f t="shared" si="5"/>
        <v>1</v>
      </c>
      <c r="G84" s="11">
        <f t="shared" si="4"/>
        <v>7650000000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256</v>
      </c>
      <c r="F85" s="11">
        <f t="shared" si="5"/>
        <v>0</v>
      </c>
      <c r="G85" s="11">
        <f t="shared" si="4"/>
        <v>-18560000000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255</v>
      </c>
      <c r="F86" s="11">
        <f t="shared" si="5"/>
        <v>0</v>
      </c>
      <c r="G86" s="11">
        <f t="shared" si="4"/>
        <v>-71655000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250</v>
      </c>
      <c r="F87" s="11">
        <f t="shared" si="5"/>
        <v>1</v>
      </c>
      <c r="G87" s="11">
        <f t="shared" si="4"/>
        <v>622500000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249</v>
      </c>
      <c r="F88" s="11">
        <f t="shared" si="5"/>
        <v>1</v>
      </c>
      <c r="G88" s="11">
        <f t="shared" si="4"/>
        <v>19428320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244</v>
      </c>
      <c r="F89" s="11">
        <f t="shared" si="5"/>
        <v>1</v>
      </c>
      <c r="G89" s="11">
        <f t="shared" si="4"/>
        <v>3645000000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219</v>
      </c>
      <c r="F90" s="11">
        <f t="shared" si="5"/>
        <v>1</v>
      </c>
      <c r="G90" s="11">
        <f t="shared" si="4"/>
        <v>53376428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190</v>
      </c>
      <c r="F91" s="11">
        <f t="shared" si="5"/>
        <v>1</v>
      </c>
      <c r="G91" s="11">
        <f t="shared" si="4"/>
        <v>51437295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160</v>
      </c>
      <c r="F92" s="11">
        <f t="shared" si="5"/>
        <v>1</v>
      </c>
      <c r="G92" s="11">
        <f t="shared" si="4"/>
        <v>477000000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160</v>
      </c>
      <c r="F93" s="11">
        <f t="shared" si="5"/>
        <v>1</v>
      </c>
      <c r="G93" s="11">
        <f t="shared" si="4"/>
        <v>43627215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159</v>
      </c>
      <c r="F94" s="11">
        <f t="shared" si="5"/>
        <v>1</v>
      </c>
      <c r="G94" s="11">
        <f t="shared" si="4"/>
        <v>869000000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158</v>
      </c>
      <c r="F95" s="11">
        <f t="shared" si="5"/>
        <v>1</v>
      </c>
      <c r="G95" s="11">
        <f t="shared" si="4"/>
        <v>471000000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157</v>
      </c>
      <c r="F96" s="11">
        <f t="shared" si="5"/>
        <v>1</v>
      </c>
      <c r="G96" s="11">
        <f t="shared" si="4"/>
        <v>468000000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156</v>
      </c>
      <c r="F97" s="11">
        <f t="shared" si="5"/>
        <v>1</v>
      </c>
      <c r="G97" s="11">
        <f t="shared" si="4"/>
        <v>465000000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155</v>
      </c>
      <c r="F98" s="11">
        <f t="shared" si="5"/>
        <v>1</v>
      </c>
      <c r="G98" s="11">
        <f t="shared" si="4"/>
        <v>462000000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154</v>
      </c>
      <c r="F99" s="11">
        <f t="shared" si="5"/>
        <v>1</v>
      </c>
      <c r="G99" s="11">
        <f t="shared" si="4"/>
        <v>459000000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152</v>
      </c>
      <c r="F100" s="11">
        <f t="shared" si="5"/>
        <v>1</v>
      </c>
      <c r="G100" s="11">
        <f t="shared" si="4"/>
        <v>150924500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151</v>
      </c>
      <c r="F101" s="11">
        <f t="shared" si="5"/>
        <v>0</v>
      </c>
      <c r="G101" s="11">
        <f t="shared" si="4"/>
        <v>-299991700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130</v>
      </c>
      <c r="F102" s="11">
        <f t="shared" si="5"/>
        <v>1</v>
      </c>
      <c r="G102" s="11">
        <f t="shared" si="4"/>
        <v>387000000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130</v>
      </c>
      <c r="F103" s="11">
        <f t="shared" si="5"/>
        <v>1</v>
      </c>
      <c r="G103" s="11">
        <f t="shared" si="4"/>
        <v>38119500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115</v>
      </c>
      <c r="F104" s="11">
        <f t="shared" si="5"/>
        <v>0</v>
      </c>
      <c r="G104" s="11">
        <f t="shared" si="4"/>
        <v>-1150000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109</v>
      </c>
      <c r="F105" s="11">
        <f t="shared" si="5"/>
        <v>1</v>
      </c>
      <c r="G105" s="11">
        <f t="shared" si="4"/>
        <v>215892000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104</v>
      </c>
      <c r="F106" s="11">
        <f t="shared" si="5"/>
        <v>0</v>
      </c>
      <c r="G106" s="11">
        <f t="shared" si="4"/>
        <v>-6240000000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104</v>
      </c>
      <c r="F107" s="11">
        <f t="shared" si="5"/>
        <v>1</v>
      </c>
      <c r="G107" s="11">
        <f t="shared" si="4"/>
        <v>602550000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103</v>
      </c>
      <c r="F108" s="11">
        <f t="shared" si="5"/>
        <v>1</v>
      </c>
      <c r="G108" s="11">
        <f t="shared" si="4"/>
        <v>306000000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102</v>
      </c>
      <c r="F109" s="11">
        <f t="shared" si="5"/>
        <v>1</v>
      </c>
      <c r="G109" s="11">
        <f t="shared" si="4"/>
        <v>202000000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102</v>
      </c>
      <c r="F110" s="11">
        <f t="shared" si="5"/>
        <v>0</v>
      </c>
      <c r="G110" s="11">
        <f t="shared" si="4"/>
        <v>-510000000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101</v>
      </c>
      <c r="F111" s="11">
        <f t="shared" si="5"/>
        <v>1</v>
      </c>
      <c r="G111" s="11">
        <f t="shared" si="4"/>
        <v>41266800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93</v>
      </c>
      <c r="F112" s="11">
        <f t="shared" si="5"/>
        <v>1</v>
      </c>
      <c r="G112" s="11">
        <f t="shared" si="4"/>
        <v>3864000000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86</v>
      </c>
      <c r="F113" s="11">
        <f t="shared" si="5"/>
        <v>0</v>
      </c>
      <c r="G113" s="11">
        <f t="shared" si="4"/>
        <v>-2150000000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85</v>
      </c>
      <c r="F114" s="11">
        <f t="shared" si="5"/>
        <v>0</v>
      </c>
      <c r="G114" s="11">
        <f t="shared" si="4"/>
        <v>-17000000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83</v>
      </c>
      <c r="F115" s="11">
        <f t="shared" si="5"/>
        <v>0</v>
      </c>
      <c r="G115" s="11">
        <f t="shared" si="4"/>
        <v>-1494000000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82</v>
      </c>
      <c r="F116" s="11">
        <f t="shared" si="5"/>
        <v>0</v>
      </c>
      <c r="G116" s="11">
        <f t="shared" si="4"/>
        <v>-205000000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72</v>
      </c>
      <c r="F117" s="11">
        <f t="shared" si="5"/>
        <v>1</v>
      </c>
      <c r="G117" s="11">
        <f t="shared" si="4"/>
        <v>42245000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70</v>
      </c>
      <c r="F118" s="11">
        <f t="shared" si="5"/>
        <v>1</v>
      </c>
      <c r="G118" s="11">
        <f t="shared" si="4"/>
        <v>9476046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68</v>
      </c>
      <c r="F119" s="11">
        <f t="shared" si="5"/>
        <v>0</v>
      </c>
      <c r="G119" s="11">
        <f t="shared" si="4"/>
        <v>-217661200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67</v>
      </c>
      <c r="F120" s="11">
        <f t="shared" si="5"/>
        <v>1</v>
      </c>
      <c r="G120" s="11">
        <f t="shared" si="4"/>
        <v>1074216000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64</v>
      </c>
      <c r="F121" s="11">
        <f t="shared" si="5"/>
        <v>1</v>
      </c>
      <c r="G121" s="105">
        <f t="shared" si="4"/>
        <v>189000000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64</v>
      </c>
      <c r="F122" s="105">
        <f t="shared" si="5"/>
        <v>1</v>
      </c>
      <c r="G122" s="105">
        <f t="shared" si="4"/>
        <v>127260000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64</v>
      </c>
      <c r="F123" s="105">
        <f t="shared" si="5"/>
        <v>1</v>
      </c>
      <c r="G123" s="105">
        <f t="shared" si="4"/>
        <v>313425000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63</v>
      </c>
      <c r="F124" s="105">
        <f t="shared" si="5"/>
        <v>0</v>
      </c>
      <c r="G124" s="105">
        <f t="shared" si="4"/>
        <v>-1165500000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63</v>
      </c>
      <c r="F125" s="105">
        <f t="shared" si="5"/>
        <v>1</v>
      </c>
      <c r="G125" s="105">
        <f t="shared" si="4"/>
        <v>186000000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63</v>
      </c>
      <c r="F126" s="105">
        <f t="shared" si="5"/>
        <v>0</v>
      </c>
      <c r="G126" s="105">
        <f t="shared" si="4"/>
        <v>-189056700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62</v>
      </c>
      <c r="F127" s="105">
        <f t="shared" si="5"/>
        <v>1</v>
      </c>
      <c r="G127" s="105">
        <f t="shared" si="4"/>
        <v>54900000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62</v>
      </c>
      <c r="F128" s="105">
        <f t="shared" si="5"/>
        <v>0</v>
      </c>
      <c r="G128" s="105">
        <f t="shared" si="4"/>
        <v>-186055800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61</v>
      </c>
      <c r="F129" s="105">
        <f t="shared" si="5"/>
        <v>0</v>
      </c>
      <c r="G129" s="105">
        <f t="shared" si="4"/>
        <v>-183054900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59</v>
      </c>
      <c r="F130" s="105">
        <f t="shared" si="5"/>
        <v>0</v>
      </c>
      <c r="G130" s="105">
        <f t="shared" si="4"/>
        <v>-59029500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59</v>
      </c>
      <c r="F131" s="105">
        <f t="shared" si="5"/>
        <v>1</v>
      </c>
      <c r="G131" s="105">
        <f t="shared" si="4"/>
        <v>5800000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57</v>
      </c>
      <c r="F132" s="105">
        <f t="shared" si="5"/>
        <v>0</v>
      </c>
      <c r="G132" s="105">
        <f t="shared" si="4"/>
        <v>-11400000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56</v>
      </c>
      <c r="F133" s="105">
        <f t="shared" si="5"/>
        <v>0</v>
      </c>
      <c r="G133" s="105">
        <f t="shared" si="4"/>
        <v>-123200000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53</v>
      </c>
      <c r="F134" s="105">
        <f t="shared" si="5"/>
        <v>0</v>
      </c>
      <c r="G134" s="105">
        <f t="shared" si="4"/>
        <v>-47991500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50</v>
      </c>
      <c r="F135" s="105">
        <f t="shared" si="5"/>
        <v>1</v>
      </c>
      <c r="G135" s="105">
        <f t="shared" si="4"/>
        <v>73500000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49</v>
      </c>
      <c r="F136" s="105">
        <f t="shared" si="5"/>
        <v>0</v>
      </c>
      <c r="G136" s="105">
        <f t="shared" si="4"/>
        <v>-49024500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49</v>
      </c>
      <c r="F137" s="105">
        <f t="shared" si="5"/>
        <v>0</v>
      </c>
      <c r="G137" s="105">
        <f t="shared" si="4"/>
        <v>-17885000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47</v>
      </c>
      <c r="F138" s="105">
        <f t="shared" si="5"/>
        <v>1</v>
      </c>
      <c r="G138" s="105">
        <f t="shared" si="4"/>
        <v>1058000000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46</v>
      </c>
      <c r="F139" s="105">
        <f t="shared" si="5"/>
        <v>1</v>
      </c>
      <c r="G139" s="105">
        <f t="shared" si="4"/>
        <v>81000000</v>
      </c>
    </row>
    <row r="140" spans="1:10">
      <c r="A140" s="105" t="s">
        <v>3738</v>
      </c>
      <c r="B140" s="38">
        <v>200000</v>
      </c>
      <c r="C140" s="73" t="s">
        <v>3723</v>
      </c>
      <c r="D140" s="105"/>
      <c r="E140" s="105">
        <f t="shared" si="7"/>
        <v>44</v>
      </c>
      <c r="F140" s="105">
        <f t="shared" si="5"/>
        <v>1</v>
      </c>
      <c r="G140" s="105">
        <f t="shared" si="4"/>
        <v>8600000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44</v>
      </c>
      <c r="F141" s="105">
        <f t="shared" si="5"/>
        <v>0</v>
      </c>
      <c r="G141" s="105">
        <f t="shared" si="4"/>
        <v>-140839600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43</v>
      </c>
      <c r="F142" s="105">
        <f t="shared" si="5"/>
        <v>0</v>
      </c>
      <c r="G142" s="105">
        <f t="shared" si="4"/>
        <v>-129898700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42</v>
      </c>
      <c r="F143" s="105">
        <f t="shared" si="5"/>
        <v>1</v>
      </c>
      <c r="G143" s="105">
        <f t="shared" si="4"/>
        <v>2973853</v>
      </c>
    </row>
    <row r="144" spans="1:10">
      <c r="A144" s="105" t="s">
        <v>3739</v>
      </c>
      <c r="B144" s="38">
        <v>-3000900</v>
      </c>
      <c r="C144" s="73" t="s">
        <v>1260</v>
      </c>
      <c r="D144" s="105">
        <v>1</v>
      </c>
      <c r="E144" s="105">
        <f t="shared" si="7"/>
        <v>39</v>
      </c>
      <c r="F144" s="105">
        <f t="shared" si="5"/>
        <v>0</v>
      </c>
      <c r="G144" s="105">
        <f t="shared" si="4"/>
        <v>-117035100</v>
      </c>
    </row>
    <row r="145" spans="1:10">
      <c r="A145" s="105" t="s">
        <v>3755</v>
      </c>
      <c r="B145" s="38">
        <v>-3001400</v>
      </c>
      <c r="C145" s="73" t="s">
        <v>3757</v>
      </c>
      <c r="D145" s="105">
        <v>0</v>
      </c>
      <c r="E145" s="105">
        <f t="shared" si="7"/>
        <v>38</v>
      </c>
      <c r="F145" s="105">
        <f t="shared" si="5"/>
        <v>0</v>
      </c>
      <c r="G145" s="105">
        <f t="shared" si="4"/>
        <v>-114053200</v>
      </c>
    </row>
    <row r="146" spans="1:10">
      <c r="A146" s="105" t="s">
        <v>3755</v>
      </c>
      <c r="B146" s="38">
        <v>-216910</v>
      </c>
      <c r="C146" s="73" t="s">
        <v>3760</v>
      </c>
      <c r="D146" s="105">
        <v>1</v>
      </c>
      <c r="E146" s="105">
        <f t="shared" si="7"/>
        <v>38</v>
      </c>
      <c r="F146" s="105">
        <f t="shared" si="5"/>
        <v>0</v>
      </c>
      <c r="G146" s="105">
        <f t="shared" si="4"/>
        <v>-8242580</v>
      </c>
    </row>
    <row r="147" spans="1:10">
      <c r="A147" s="105" t="s">
        <v>3761</v>
      </c>
      <c r="B147" s="38">
        <v>-3000900</v>
      </c>
      <c r="C147" s="73" t="s">
        <v>462</v>
      </c>
      <c r="D147" s="105">
        <v>1</v>
      </c>
      <c r="E147" s="105">
        <f t="shared" si="7"/>
        <v>37</v>
      </c>
      <c r="F147" s="105">
        <f t="shared" si="5"/>
        <v>0</v>
      </c>
      <c r="G147" s="105">
        <f t="shared" si="4"/>
        <v>-111033300</v>
      </c>
    </row>
    <row r="148" spans="1:10">
      <c r="A148" s="105" t="s">
        <v>3774</v>
      </c>
      <c r="B148" s="38">
        <v>5900000</v>
      </c>
      <c r="C148" s="73" t="s">
        <v>3775</v>
      </c>
      <c r="D148" s="105">
        <v>13</v>
      </c>
      <c r="E148" s="105">
        <f t="shared" si="7"/>
        <v>36</v>
      </c>
      <c r="F148" s="105">
        <f t="shared" si="5"/>
        <v>1</v>
      </c>
      <c r="G148" s="105">
        <f t="shared" si="4"/>
        <v>206500000</v>
      </c>
    </row>
    <row r="149" spans="1:10">
      <c r="A149" s="105" t="s">
        <v>3831</v>
      </c>
      <c r="B149" s="38">
        <v>17000000</v>
      </c>
      <c r="C149" s="73" t="s">
        <v>3832</v>
      </c>
      <c r="D149" s="105">
        <v>0</v>
      </c>
      <c r="E149" s="105">
        <f t="shared" si="7"/>
        <v>23</v>
      </c>
      <c r="F149" s="105">
        <f t="shared" si="5"/>
        <v>1</v>
      </c>
      <c r="G149" s="105">
        <f t="shared" si="4"/>
        <v>374000000</v>
      </c>
    </row>
    <row r="150" spans="1:10">
      <c r="A150" s="105" t="s">
        <v>3831</v>
      </c>
      <c r="B150" s="38">
        <v>-1000</v>
      </c>
      <c r="C150" s="73" t="s">
        <v>3833</v>
      </c>
      <c r="D150" s="105">
        <v>1</v>
      </c>
      <c r="E150" s="105">
        <f t="shared" si="7"/>
        <v>23</v>
      </c>
      <c r="F150" s="105">
        <f t="shared" si="5"/>
        <v>0</v>
      </c>
      <c r="G150" s="105">
        <f t="shared" si="4"/>
        <v>-23000</v>
      </c>
      <c r="J150" t="s">
        <v>25</v>
      </c>
    </row>
    <row r="151" spans="1:10">
      <c r="A151" s="105" t="s">
        <v>3835</v>
      </c>
      <c r="B151" s="38">
        <v>3000000</v>
      </c>
      <c r="C151" s="73" t="s">
        <v>3838</v>
      </c>
      <c r="D151" s="105">
        <v>0</v>
      </c>
      <c r="E151" s="105">
        <f t="shared" si="7"/>
        <v>22</v>
      </c>
      <c r="F151" s="105">
        <f t="shared" si="5"/>
        <v>1</v>
      </c>
      <c r="G151" s="105">
        <f t="shared" si="4"/>
        <v>63000000</v>
      </c>
    </row>
    <row r="152" spans="1:10">
      <c r="A152" s="105" t="s">
        <v>3835</v>
      </c>
      <c r="B152" s="38">
        <v>-18011000</v>
      </c>
      <c r="C152" s="73" t="s">
        <v>3840</v>
      </c>
      <c r="D152" s="105">
        <v>0</v>
      </c>
      <c r="E152" s="105">
        <f t="shared" si="7"/>
        <v>22</v>
      </c>
      <c r="F152" s="105">
        <f t="shared" si="5"/>
        <v>0</v>
      </c>
      <c r="G152" s="105">
        <f t="shared" si="4"/>
        <v>-396242000</v>
      </c>
    </row>
    <row r="153" spans="1:10">
      <c r="A153" s="105" t="s">
        <v>3835</v>
      </c>
      <c r="B153" s="38">
        <v>-15600000</v>
      </c>
      <c r="C153" s="73" t="s">
        <v>3839</v>
      </c>
      <c r="D153" s="105">
        <v>0</v>
      </c>
      <c r="E153" s="105">
        <f t="shared" si="7"/>
        <v>22</v>
      </c>
      <c r="F153" s="105">
        <f t="shared" si="5"/>
        <v>0</v>
      </c>
      <c r="G153" s="105">
        <f t="shared" si="4"/>
        <v>-343200000</v>
      </c>
    </row>
    <row r="154" spans="1:10">
      <c r="A154" s="105" t="s">
        <v>3835</v>
      </c>
      <c r="B154" s="38">
        <v>-1400500</v>
      </c>
      <c r="C154" s="73" t="s">
        <v>3841</v>
      </c>
      <c r="D154" s="105">
        <v>0</v>
      </c>
      <c r="E154" s="105">
        <f t="shared" si="7"/>
        <v>22</v>
      </c>
      <c r="F154" s="105">
        <f t="shared" si="5"/>
        <v>0</v>
      </c>
      <c r="G154" s="105">
        <f t="shared" si="4"/>
        <v>-30811000</v>
      </c>
    </row>
    <row r="155" spans="1:10">
      <c r="A155" s="105" t="s">
        <v>3835</v>
      </c>
      <c r="B155" s="38">
        <v>-5000</v>
      </c>
      <c r="C155" s="73" t="s">
        <v>502</v>
      </c>
      <c r="D155" s="105">
        <v>5</v>
      </c>
      <c r="E155" s="105">
        <f t="shared" si="7"/>
        <v>22</v>
      </c>
      <c r="F155" s="105">
        <f t="shared" si="5"/>
        <v>0</v>
      </c>
      <c r="G155" s="105">
        <f t="shared" si="4"/>
        <v>-110000</v>
      </c>
    </row>
    <row r="156" spans="1:10">
      <c r="A156" s="105" t="s">
        <v>3844</v>
      </c>
      <c r="B156" s="38">
        <v>3000000</v>
      </c>
      <c r="C156" s="73" t="s">
        <v>3845</v>
      </c>
      <c r="D156" s="105">
        <v>1</v>
      </c>
      <c r="E156" s="105">
        <f t="shared" si="7"/>
        <v>17</v>
      </c>
      <c r="F156" s="105">
        <f t="shared" si="5"/>
        <v>1</v>
      </c>
      <c r="G156" s="105">
        <f t="shared" si="4"/>
        <v>48000000</v>
      </c>
    </row>
    <row r="157" spans="1:10">
      <c r="A157" s="105" t="s">
        <v>3851</v>
      </c>
      <c r="B157" s="38">
        <v>1000000</v>
      </c>
      <c r="C157" s="73" t="s">
        <v>3723</v>
      </c>
      <c r="D157" s="105">
        <v>1</v>
      </c>
      <c r="E157" s="105">
        <f t="shared" si="7"/>
        <v>16</v>
      </c>
      <c r="F157" s="105">
        <f t="shared" si="5"/>
        <v>1</v>
      </c>
      <c r="G157" s="105">
        <f t="shared" si="4"/>
        <v>15000000</v>
      </c>
    </row>
    <row r="158" spans="1:10">
      <c r="A158" s="105" t="s">
        <v>3850</v>
      </c>
      <c r="B158" s="38">
        <v>-4500000</v>
      </c>
      <c r="C158" s="73" t="s">
        <v>3852</v>
      </c>
      <c r="D158" s="105">
        <v>0</v>
      </c>
      <c r="E158" s="105">
        <f t="shared" si="7"/>
        <v>15</v>
      </c>
      <c r="F158" s="105">
        <f t="shared" si="5"/>
        <v>0</v>
      </c>
      <c r="G158" s="105">
        <f t="shared" si="4"/>
        <v>-67500000</v>
      </c>
    </row>
    <row r="159" spans="1:10">
      <c r="A159" s="105" t="s">
        <v>3850</v>
      </c>
      <c r="B159" s="38">
        <v>3000000</v>
      </c>
      <c r="C159" s="73" t="s">
        <v>3853</v>
      </c>
      <c r="D159" s="105">
        <v>0</v>
      </c>
      <c r="E159" s="105">
        <f t="shared" si="7"/>
        <v>15</v>
      </c>
      <c r="F159" s="105">
        <f t="shared" si="5"/>
        <v>1</v>
      </c>
      <c r="G159" s="105">
        <f t="shared" si="4"/>
        <v>42000000</v>
      </c>
    </row>
    <row r="160" spans="1:10">
      <c r="A160" s="105" t="s">
        <v>3850</v>
      </c>
      <c r="B160" s="38">
        <v>-3000000</v>
      </c>
      <c r="C160" s="73" t="s">
        <v>3852</v>
      </c>
      <c r="D160" s="105">
        <v>1</v>
      </c>
      <c r="E160" s="105">
        <f t="shared" si="7"/>
        <v>15</v>
      </c>
      <c r="F160" s="105">
        <f t="shared" si="5"/>
        <v>0</v>
      </c>
      <c r="G160" s="105">
        <f t="shared" si="4"/>
        <v>-45000000</v>
      </c>
    </row>
    <row r="161" spans="1:7">
      <c r="A161" s="105" t="s">
        <v>3871</v>
      </c>
      <c r="B161" s="38">
        <v>93165</v>
      </c>
      <c r="C161" s="73" t="s">
        <v>585</v>
      </c>
      <c r="D161" s="105">
        <v>6</v>
      </c>
      <c r="E161" s="105">
        <f t="shared" si="7"/>
        <v>14</v>
      </c>
      <c r="F161" s="105">
        <f t="shared" si="5"/>
        <v>1</v>
      </c>
      <c r="G161" s="105">
        <f t="shared" si="4"/>
        <v>1211145</v>
      </c>
    </row>
    <row r="162" spans="1:7">
      <c r="A162" s="37" t="s">
        <v>3866</v>
      </c>
      <c r="B162" s="38">
        <v>1150000</v>
      </c>
      <c r="C162" s="73" t="s">
        <v>3875</v>
      </c>
      <c r="D162" s="105">
        <v>1</v>
      </c>
      <c r="E162" s="105">
        <f t="shared" si="7"/>
        <v>8</v>
      </c>
      <c r="F162" s="105">
        <f t="shared" si="5"/>
        <v>1</v>
      </c>
      <c r="G162" s="105">
        <f t="shared" si="4"/>
        <v>8050000</v>
      </c>
    </row>
    <row r="163" spans="1:7">
      <c r="A163" s="59" t="s">
        <v>3872</v>
      </c>
      <c r="B163" s="38">
        <v>-526350</v>
      </c>
      <c r="C163" s="73" t="s">
        <v>3873</v>
      </c>
      <c r="D163" s="105">
        <v>3</v>
      </c>
      <c r="E163" s="105">
        <f t="shared" si="7"/>
        <v>7</v>
      </c>
      <c r="F163" s="105">
        <f t="shared" si="5"/>
        <v>0</v>
      </c>
      <c r="G163" s="105">
        <f t="shared" si="4"/>
        <v>-3684450</v>
      </c>
    </row>
    <row r="164" spans="1:7">
      <c r="A164" s="59">
        <v>35707</v>
      </c>
      <c r="B164" s="38">
        <v>-200000</v>
      </c>
      <c r="C164" s="73" t="s">
        <v>3946</v>
      </c>
      <c r="D164" s="105">
        <v>2</v>
      </c>
      <c r="E164" s="105">
        <f t="shared" si="7"/>
        <v>4</v>
      </c>
      <c r="F164" s="105">
        <f t="shared" si="5"/>
        <v>0</v>
      </c>
      <c r="G164" s="105">
        <f t="shared" si="4"/>
        <v>-800000</v>
      </c>
    </row>
    <row r="165" spans="1:7">
      <c r="A165" s="105" t="s">
        <v>3950</v>
      </c>
      <c r="B165" s="38">
        <v>785000</v>
      </c>
      <c r="C165" s="73" t="s">
        <v>3956</v>
      </c>
      <c r="D165" s="105">
        <v>0</v>
      </c>
      <c r="E165" s="105">
        <f t="shared" si="7"/>
        <v>2</v>
      </c>
      <c r="F165" s="105">
        <f t="shared" si="5"/>
        <v>1</v>
      </c>
      <c r="G165" s="105">
        <f t="shared" si="4"/>
        <v>785000</v>
      </c>
    </row>
    <row r="166" spans="1:7">
      <c r="A166" s="105" t="s">
        <v>3950</v>
      </c>
      <c r="B166" s="38">
        <v>-200000</v>
      </c>
      <c r="C166" s="73" t="s">
        <v>158</v>
      </c>
      <c r="D166" s="105">
        <v>1</v>
      </c>
      <c r="E166" s="105">
        <f t="shared" si="7"/>
        <v>2</v>
      </c>
      <c r="F166" s="105">
        <f t="shared" si="5"/>
        <v>0</v>
      </c>
      <c r="G166" s="105">
        <f t="shared" si="4"/>
        <v>-400000</v>
      </c>
    </row>
    <row r="167" spans="1:7">
      <c r="A167" s="105" t="s">
        <v>3957</v>
      </c>
      <c r="B167" s="38">
        <v>-450000</v>
      </c>
      <c r="C167" s="73" t="s">
        <v>1129</v>
      </c>
      <c r="D167" s="105">
        <v>0</v>
      </c>
      <c r="E167" s="105">
        <f t="shared" si="7"/>
        <v>1</v>
      </c>
      <c r="F167" s="105">
        <f t="shared" si="5"/>
        <v>0</v>
      </c>
      <c r="G167" s="105">
        <f t="shared" si="4"/>
        <v>-450000</v>
      </c>
    </row>
    <row r="168" spans="1:7">
      <c r="A168" s="105" t="s">
        <v>3957</v>
      </c>
      <c r="B168" s="38">
        <v>3000000</v>
      </c>
      <c r="C168" s="73" t="s">
        <v>3964</v>
      </c>
      <c r="D168" s="105">
        <v>0</v>
      </c>
      <c r="E168" s="105">
        <f t="shared" si="7"/>
        <v>1</v>
      </c>
      <c r="F168" s="105">
        <f t="shared" si="5"/>
        <v>1</v>
      </c>
      <c r="G168" s="105">
        <f t="shared" si="4"/>
        <v>0</v>
      </c>
    </row>
    <row r="169" spans="1:7">
      <c r="A169" s="105" t="s">
        <v>3957</v>
      </c>
      <c r="B169" s="38">
        <v>-35000</v>
      </c>
      <c r="C169" s="73" t="s">
        <v>3969</v>
      </c>
      <c r="D169" s="105">
        <v>1</v>
      </c>
      <c r="E169" s="105">
        <f t="shared" si="7"/>
        <v>1</v>
      </c>
      <c r="F169" s="105">
        <f t="shared" si="5"/>
        <v>0</v>
      </c>
      <c r="G169" s="105">
        <f t="shared" si="4"/>
        <v>-35000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3785633</v>
      </c>
      <c r="C194" s="11"/>
      <c r="D194" s="11"/>
      <c r="E194" s="11"/>
      <c r="F194" s="11"/>
      <c r="G194" s="29">
        <f>SUM(G2:G193)</f>
        <v>22010096673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38211973.390625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I13" zoomScaleNormal="100" workbookViewId="0">
      <selection activeCell="O35" sqref="O3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3785633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92661756</v>
      </c>
      <c r="G18" s="29">
        <f t="shared" si="0"/>
        <v>9816944.8190000057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-1582674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1582674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 ht="4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s="73" t="s">
        <v>3960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3961</v>
      </c>
      <c r="N27" s="119">
        <v>298700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3954</v>
      </c>
      <c r="N28" s="119">
        <v>24800000</v>
      </c>
      <c r="O28" s="119">
        <v>25064823</v>
      </c>
      <c r="P28" s="4" t="s">
        <v>3868</v>
      </c>
      <c r="Q28" s="118">
        <v>10</v>
      </c>
      <c r="R28" s="118" t="s">
        <v>3865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3955</v>
      </c>
      <c r="N29" s="119">
        <v>28530000</v>
      </c>
      <c r="O29" s="119">
        <v>111180</v>
      </c>
      <c r="P29" s="4" t="s">
        <v>3867</v>
      </c>
      <c r="Q29" s="118">
        <f>Q28-2</f>
        <v>8</v>
      </c>
      <c r="R29" s="118" t="s">
        <v>3865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3843</v>
      </c>
      <c r="L30" s="123">
        <v>0</v>
      </c>
      <c r="M30" s="8" t="s">
        <v>3966</v>
      </c>
      <c r="N30" s="176">
        <v>150000</v>
      </c>
      <c r="O30" s="38">
        <v>380000</v>
      </c>
      <c r="P30" s="4" t="s">
        <v>3866</v>
      </c>
      <c r="Q30" s="118">
        <f>Q29-1</f>
        <v>7</v>
      </c>
      <c r="R30" s="118" t="s">
        <v>3865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3965</v>
      </c>
      <c r="L31" s="123">
        <v>-3000000</v>
      </c>
      <c r="M31" s="105"/>
      <c r="N31" s="105"/>
      <c r="O31" s="38">
        <v>28706839</v>
      </c>
      <c r="P31" s="175" t="s">
        <v>3950</v>
      </c>
      <c r="Q31" s="118">
        <f>Q30-6</f>
        <v>1</v>
      </c>
      <c r="R31" s="56" t="s">
        <v>3951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38">
        <v>151300</v>
      </c>
      <c r="P32" s="118" t="s">
        <v>3957</v>
      </c>
      <c r="Q32" s="118">
        <f>Q31-1</f>
        <v>0</v>
      </c>
      <c r="R32" s="118" t="s">
        <v>3959</v>
      </c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N28+N29+N30-O28-O29-O30-O31-O32</f>
        <v>-934142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92661756</v>
      </c>
      <c r="M35" s="2"/>
      <c r="N35" s="3">
        <f>SUM(N16:N30)</f>
        <v>166535386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-3025988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149661756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3777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65300000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3788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3789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Q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3768</v>
      </c>
      <c r="B19" s="3">
        <v>785500</v>
      </c>
      <c r="C19" t="s">
        <v>3772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3871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3871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2018-07-04T14:20:12Z</dcterms:modified>
</cp:coreProperties>
</file>