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دی 96" sheetId="29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</sheets>
  <calcPr calcId="145621"/>
</workbook>
</file>

<file path=xl/calcChain.xml><?xml version="1.0" encoding="utf-8"?>
<calcChain xmlns="http://schemas.openxmlformats.org/spreadsheetml/2006/main">
  <c r="F5" i="16" l="1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" i="16"/>
  <c r="S31" i="18" l="1"/>
  <c r="S27" i="18"/>
  <c r="S28" i="18"/>
  <c r="S29" i="18"/>
  <c r="S30" i="18"/>
  <c r="S26" i="18"/>
  <c r="D140" i="20"/>
  <c r="D42" i="29" l="1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I5" i="29"/>
  <c r="H5" i="29"/>
  <c r="G5" i="29"/>
  <c r="D5" i="29"/>
  <c r="H4" i="29"/>
  <c r="G4" i="29"/>
  <c r="D4" i="29"/>
  <c r="I4" i="29" s="1"/>
  <c r="H3" i="29"/>
  <c r="G3" i="29"/>
  <c r="D3" i="29"/>
  <c r="I3" i="29" s="1"/>
  <c r="C156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0" i="20" l="1"/>
  <c r="J140" i="20"/>
  <c r="G43" i="10"/>
  <c r="S25" i="18" l="1"/>
  <c r="S24" i="18" l="1"/>
  <c r="S23" i="18" l="1"/>
  <c r="S22" i="18" l="1"/>
  <c r="D138" i="20" l="1"/>
  <c r="G42" i="10" l="1"/>
  <c r="N44" i="18" l="1"/>
  <c r="F181" i="15" l="1"/>
  <c r="F182" i="15"/>
  <c r="F183" i="15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0" i="15" l="1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B24" i="29"/>
  <c r="G2" i="29"/>
  <c r="G25" i="29" s="1"/>
  <c r="D2" i="29"/>
  <c r="G2" i="28"/>
  <c r="G25" i="28" s="1"/>
  <c r="H30" i="28" s="1"/>
  <c r="D136" i="20"/>
  <c r="H30" i="29" l="1"/>
  <c r="I2" i="29"/>
  <c r="I25" i="29" s="1"/>
  <c r="I30" i="29" s="1"/>
  <c r="D24" i="29"/>
  <c r="I2" i="28"/>
  <c r="I25" i="28" s="1"/>
  <c r="I30" i="28" s="1"/>
  <c r="D24" i="28"/>
  <c r="D135" i="20"/>
  <c r="D134" i="20"/>
  <c r="D42" i="27" l="1"/>
  <c r="S20" i="18"/>
  <c r="S19" i="18"/>
  <c r="D133" i="20" l="1"/>
  <c r="B24" i="27"/>
  <c r="G39" i="10" l="1"/>
  <c r="G41" i="10"/>
  <c r="G40" i="10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9" i="20" l="1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K17" i="18" s="1"/>
  <c r="E21" i="16"/>
  <c r="G21" i="16" s="1"/>
  <c r="B27" i="14"/>
  <c r="E21" i="14"/>
  <c r="E20" i="14" s="1"/>
  <c r="K16" i="18" l="1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K18" i="18" l="1"/>
  <c r="F12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G12" i="18"/>
  <c r="E21" i="13"/>
  <c r="G22" i="13"/>
  <c r="J85" i="20"/>
  <c r="K85" i="20"/>
  <c r="I85" i="20"/>
  <c r="F96" i="15"/>
  <c r="C32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<sst xmlns="http://schemas.openxmlformats.org/spreadsheetml/2006/main" count="2042" uniqueCount="847">
  <si>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</si>
  <si>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</si>
  <si>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</si>
  <si>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</si>
  <si>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</si>
  <si>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</si>
  <si>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</si>
  <si>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</si>
  <si>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</si>
  <si>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</si>
  <si>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</si>
  <si>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</si>
  <si>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</si>
  <si>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</si>
  <si>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</si>
  <si>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</si>
  <si>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</si>
  <si>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</si>
  <si>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</si>
  <si>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</si>
  <si>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</si>
  <si>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</si>
  <si>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</si>
  <si>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</si>
  <si>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</si>
  <si>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</si>
  <si>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</si>
  <si>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</si>
  <si>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</si>
  <si>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</si>
  <si>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</si>
  <si>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</si>
  <si>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</si>
  <si>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</si>
  <si>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</si>
  <si>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</si>
  <si>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</si>
  <si>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</si>
  <si>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</si>
  <si>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</si>
  <si>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</si>
  <si>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</si>
  <si>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</si>
  <si>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</si>
  <si>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</si>
  <si>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</si>
  <si>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</si>
  <si>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</si>
  <si>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</si>
  <si>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</si>
  <si>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</si>
  <si>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</si>
  <si>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</si>
  <si>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</si>
  <si>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</si>
  <si>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</si>
  <si>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</si>
  <si>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</si>
  <si>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</si>
  <si>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</si>
  <si>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</si>
  <si>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</si>
  <si>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</si>
  <si>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</si>
  <si>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</si>
  <si>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</si>
  <si>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</si>
  <si>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</si>
  <si>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</si>
  <si>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</si>
  <si>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</si>
  <si>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</si>
  <si>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</si>
  <si>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</si>
  <si>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</si>
  <si>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</si>
  <si>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</si>
  <si>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</si>
  <si>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</si>
  <si>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</si>
  <si>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</si>
  <si>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</si>
  <si>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</si>
  <si>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</si>
  <si>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</si>
  <si>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</si>
  <si>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</si>
  <si>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</si>
  <si>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</si>
  <si>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</si>
  <si>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</si>
  <si>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</si>
  <si>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</si>
  <si>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</si>
  <si>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</si>
  <si>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</si>
  <si>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</si>
  <si>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</si>
  <si>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</si>
  <si>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</si>
  <si>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</si>
  <si>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</si>
  <si>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</si>
  <si>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</si>
  <si>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</si>
  <si>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</si>
  <si>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</si>
  <si>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</si>
  <si>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</si>
  <si>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</si>
  <si>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</si>
  <si>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</si>
  <si>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</si>
  <si>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</si>
  <si>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</si>
  <si>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</si>
  <si>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</si>
  <si>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</si>
  <si>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</si>
  <si>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</si>
  <si>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</si>
  <si>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</si>
  <si>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</si>
  <si>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</si>
  <si>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</si>
  <si>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</si>
  <si>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</si>
  <si>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</si>
  <si>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</si>
  <si>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</si>
  <si>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</si>
  <si>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</si>
  <si>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</si>
  <si>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</si>
  <si>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</si>
  <si>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</si>
  <si>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</si>
  <si>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</si>
  <si>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</si>
  <si>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</si>
  <si>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</si>
  <si>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</si>
  <si>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</si>
  <si>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</si>
  <si>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</si>
  <si>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</si>
  <si>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</si>
  <si>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</si>
  <si>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</si>
  <si>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</si>
  <si>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</si>
  <si>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</si>
  <si>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</si>
  <si>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</si>
  <si>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</si>
  <si>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</si>
  <si>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</si>
  <si>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</si>
  <si>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</si>
  <si>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</si>
  <si>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</si>
  <si>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</si>
  <si>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</si>
  <si>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</si>
  <si>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</si>
  <si>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</si>
  <si>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</si>
  <si>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</si>
  <si>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</si>
  <si>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</si>
  <si>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</si>
  <si>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</si>
  <si>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</si>
  <si>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</si>
  <si>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</si>
  <si>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</si>
  <si>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</si>
  <si>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</si>
  <si>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</si>
  <si>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</si>
  <si>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</si>
  <si>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</si>
  <si>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</si>
  <si>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</si>
  <si>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</si>
  <si>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</si>
  <si>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</si>
  <si>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</si>
  <si>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</si>
  <si>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</si>
  <si>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</si>
  <si>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</si>
  <si>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</si>
  <si>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</si>
  <si>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</si>
  <si>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</si>
  <si>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</si>
  <si>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</si>
  <si>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</si>
  <si>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</si>
  <si>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</si>
  <si>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</si>
  <si>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</si>
  <si>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</si>
  <si>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</si>
  <si>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</si>
  <si>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</si>
  <si>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</si>
  <si>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</si>
  <si>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</si>
  <si>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</si>
  <si>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</si>
  <si>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</si>
  <si>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</si>
  <si>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</si>
  <si>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</si>
  <si>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</si>
  <si>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</si>
  <si>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</si>
  <si>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</si>
  <si>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</si>
  <si>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</si>
  <si>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</si>
  <si>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</si>
  <si>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</si>
  <si>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</si>
  <si>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</si>
  <si>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</si>
  <si>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</si>
  <si>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</si>
  <si>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</si>
  <si>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</si>
  <si>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</si>
  <si>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</si>
  <si>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</si>
  <si>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</si>
  <si>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</si>
  <si>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</si>
  <si>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</si>
  <si>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</si>
  <si>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</si>
  <si>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</si>
  <si>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</si>
  <si>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</si>
  <si>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</si>
  <si>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</si>
  <si>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</si>
  <si>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</si>
  <si>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</si>
  <si>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</si>
  <si>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</si>
  <si>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</si>
  <si>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</si>
  <si>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</si>
  <si>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</si>
  <si>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</si>
  <si>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</si>
  <si>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</si>
  <si>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</si>
  <si>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</si>
  <si>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</si>
  <si>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</si>
  <si>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</si>
  <si>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</si>
  <si>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</si>
  <si>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</si>
  <si>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</si>
  <si>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</si>
  <si>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</si>
  <si>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</si>
  <si>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</si>
  <si>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</si>
  <si>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</si>
  <si>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</si>
  <si>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</si>
  <si>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</si>
  <si>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</si>
  <si>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</si>
  <si>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</si>
  <si>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</si>
  <si>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</si>
  <si>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</si>
  <si>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</si>
  <si>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</si>
  <si>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</si>
  <si>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</si>
  <si>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</si>
  <si>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</si>
  <si>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</si>
  <si>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</si>
  <si>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</si>
  <si>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</si>
  <si>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</si>
  <si>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</si>
  <si>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</si>
  <si>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</si>
  <si>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</si>
  <si>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</si>
  <si>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</si>
  <si>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</si>
  <si>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</si>
  <si>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</si>
  <si>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</si>
  <si>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</si>
  <si>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</si>
  <si>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</si>
  <si>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</si>
  <si>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</si>
  <si>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</si>
  <si>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</si>
  <si>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</si>
  <si>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</si>
  <si>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</si>
  <si>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</si>
  <si>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</si>
  <si>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</si>
  <si>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</si>
  <si>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</si>
  <si>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</si>
  <si>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</si>
  <si>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</si>
  <si>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</si>
  <si>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</si>
  <si>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</si>
  <si>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</si>
  <si>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</si>
  <si>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</si>
  <si>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</si>
  <si>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</si>
  <si>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</si>
  <si>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</si>
  <si>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</si>
  <si>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</si>
  <si>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</si>
  <si>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</si>
  <si>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</si>
  <si>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</si>
  <si>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</si>
  <si>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</si>
  <si>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</si>
  <si>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</si>
  <si>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</si>
  <si>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</si>
  <si>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</si>
  <si>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</si>
  <si>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</si>
  <si>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</si>
  <si>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</si>
  <si>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</si>
  <si>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</si>
  <si>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</si>
  <si>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</si>
  <si>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</si>
  <si>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</si>
  <si>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</si>
  <si>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</si>
  <si>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</si>
  <si>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</si>
  <si>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</si>
  <si>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</si>
  <si>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</si>
  <si>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</si>
  <si>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</si>
  <si>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</si>
  <si>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</si>
  <si>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</si>
  <si>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</si>
  <si>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</si>
  <si>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</si>
  <si>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</si>
  <si>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</si>
  <si>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</si>
  <si>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</si>
  <si>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</si>
  <si>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</si>
  <si>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</si>
  <si>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</si>
  <si>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</si>
  <si>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</si>
  <si>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</si>
  <si>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</si>
  <si>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</si>
  <si>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</si>
  <si>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</si>
  <si>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</si>
  <si>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</si>
  <si>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</si>
  <si>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</si>
  <si>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</si>
  <si>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</si>
  <si>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</si>
  <si>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</si>
  <si>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</si>
  <si>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</si>
  <si>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</si>
  <si>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</si>
  <si>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</si>
  <si>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</si>
  <si>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</si>
  <si>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</si>
  <si>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</si>
  <si>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</si>
  <si>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</si>
  <si>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</si>
  <si>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</si>
  <si>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</si>
  <si>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</si>
  <si>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</si>
  <si>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</si>
  <si>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</si>
  <si>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</si>
  <si>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</si>
  <si>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</si>
  <si>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</si>
  <si>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</si>
  <si>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</si>
  <si>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</si>
  <si>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</si>
  <si>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</si>
  <si>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</si>
  <si>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</si>
  <si>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</si>
  <si>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</si>
  <si>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</si>
  <si>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</si>
  <si>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</si>
  <si>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</si>
  <si>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</si>
  <si>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</si>
  <si>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</si>
  <si>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</si>
  <si>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</si>
  <si>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</si>
  <si>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</si>
  <si>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</si>
  <si>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</si>
  <si>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</si>
  <si>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</si>
  <si>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</si>
  <si>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</si>
  <si>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</si>
  <si>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</si>
  <si>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</si>
  <si>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</si>
  <si>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</si>
  <si>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</si>
  <si>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</si>
  <si>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</si>
  <si>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</si>
  <si>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</si>
  <si>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</si>
  <si>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</si>
  <si>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</si>
  <si>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</si>
  <si>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</si>
  <si>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</si>
  <si>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</si>
  <si>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</si>
  <si>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</si>
  <si>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</si>
  <si>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</si>
  <si>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</si>
  <si>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</si>
  <si>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</si>
  <si>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</si>
  <si>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</si>
  <si>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</si>
  <si>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</si>
  <si>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</si>
  <si>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</si>
  <si>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</si>
  <si>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</si>
  <si>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</si>
  <si>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</si>
  <si>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</si>
  <si>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</si>
  <si>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</si>
  <si>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</si>
  <si>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</si>
  <si>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</si>
  <si>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</si>
  <si>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</si>
  <si>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</si>
  <si>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</si>
  <si>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</si>
  <si>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</si>
  <si>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</si>
  <si>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</si>
  <si>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</si>
  <si>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</si>
  <si>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</si>
  <si>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</si>
  <si>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</si>
  <si>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</si>
  <si>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</si>
  <si>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</si>
  <si>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</si>
  <si>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</si>
  <si>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</si>
  <si>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</si>
  <si>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</si>
  <si>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</si>
  <si>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</si>
  <si>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</si>
  <si>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</si>
  <si>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</si>
  <si>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</si>
  <si>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</si>
  <si>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</si>
  <si>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</si>
  <si>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</si>
  <si>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</si>
  <si>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</si>
  <si>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</si>
  <si>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</si>
  <si>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</si>
  <si>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</si>
  <si>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</si>
  <si>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</si>
  <si>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</si>
  <si>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</si>
  <si>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</si>
  <si>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</si>
  <si>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</si>
  <si>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</si>
  <si>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</si>
  <si>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</si>
  <si>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</si>
  <si>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</si>
  <si>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</si>
  <si>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</si>
  <si>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</si>
  <si>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</si>
  <si>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</si>
  <si>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</si>
  <si>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</si>
  <si>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</si>
  <si>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</si>
  <si>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</si>
  <si>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</si>
  <si>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</si>
  <si>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</si>
  <si>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</si>
  <si>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</si>
  <si>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</si>
  <si>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</si>
  <si>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</si>
  <si>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</si>
  <si>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</si>
  <si>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</si>
  <si>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</si>
  <si>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</si>
  <si>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</si>
  <si>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</si>
  <si>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</si>
  <si>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</si>
  <si>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</si>
  <si>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</si>
  <si>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</si>
  <si>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</si>
  <si>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</si>
  <si>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</si>
  <si>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</si>
  <si>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</si>
  <si>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</si>
  <si>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</si>
  <si>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</si>
  <si>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</si>
  <si>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</si>
  <si>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</si>
  <si>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</si>
  <si>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</si>
  <si>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</si>
  <si>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</si>
  <si>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</si>
  <si>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</si>
  <si>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</si>
  <si>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</si>
  <si>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</si>
  <si>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</si>
  <si>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</si>
  <si>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</si>
  <si>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</si>
  <si>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</si>
  <si>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</si>
  <si>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</si>
  <si>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</si>
  <si>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</si>
  <si>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</si>
  <si>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</si>
  <si>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</si>
  <si>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</si>
  <si>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</si>
  <si>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</si>
  <si>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</si>
  <si>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</si>
  <si>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</si>
  <si>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</si>
  <si>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</si>
  <si>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</si>
  <si>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</si>
  <si>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</si>
  <si>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</si>
  <si>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</si>
  <si>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</si>
  <si>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</si>
  <si>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</si>
  <si>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</si>
  <si>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</si>
  <si>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</si>
  <si>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</si>
  <si>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</si>
  <si>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</si>
  <si>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</si>
  <si>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</si>
  <si>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</si>
  <si>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</si>
  <si>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</si>
  <si>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</si>
  <si>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</si>
  <si>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</si>
  <si>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</si>
  <si>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</si>
  <si>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</si>
  <si>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</si>
  <si>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</si>
  <si>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</si>
  <si>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</si>
  <si>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</si>
  <si>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</si>
  <si>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</si>
  <si>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</si>
  <si>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</si>
  <si>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</si>
  <si>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</si>
  <si>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</si>
  <si>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</si>
  <si>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</si>
  <si>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</si>
  <si>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</si>
  <si>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</si>
  <si>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</si>
  <si>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</si>
  <si>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</si>
  <si>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</si>
  <si>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</si>
  <si>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</si>
  <si>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</si>
  <si>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</si>
  <si>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</si>
  <si>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</si>
  <si>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</si>
  <si>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</si>
  <si>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</si>
  <si>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</si>
  <si>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</si>
  <si>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</si>
  <si>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</si>
  <si>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</si>
  <si>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</si>
  <si>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</si>
  <si>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</si>
  <si>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</si>
  <si>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</si>
  <si>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</si>
  <si>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</si>
  <si>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</si>
  <si>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</si>
  <si>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</si>
  <si>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</si>
  <si>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</si>
  <si>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</si>
  <si>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</si>
  <si>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</si>
  <si>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</si>
  <si>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</si>
  <si>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</si>
  <si>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</si>
  <si>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</si>
  <si>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</si>
  <si>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</si>
  <si>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</si>
  <si>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</si>
  <si>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</si>
  <si>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</si>
  <si>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</si>
  <si>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</si>
  <si>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</si>
  <si>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</si>
  <si>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</si>
  <si>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</si>
  <si>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</si>
  <si>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</si>
  <si>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</si>
  <si>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</si>
  <si>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</si>
  <si>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</si>
  <si>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</si>
  <si>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</si>
  <si>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</si>
  <si>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</si>
  <si>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</si>
  <si>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</si>
  <si>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</si>
  <si>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</si>
  <si>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</si>
  <si>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</si>
  <si>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</si>
  <si>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</si>
  <si>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</si>
  <si>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</si>
  <si>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</si>
  <si>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</si>
  <si>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</si>
  <si>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</si>
  <si>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</si>
  <si>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</si>
  <si>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</si>
  <si>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</si>
  <si>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</si>
  <si>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</si>
  <si>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</si>
  <si>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</si>
  <si>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</si>
  <si>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</si>
  <si>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</si>
  <si>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</si>
  <si>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</si>
  <si>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</si>
  <si>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</si>
  <si>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</si>
  <si>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</si>
  <si>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</si>
  <si>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</si>
  <si>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</si>
  <si>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</si>
  <si>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</si>
  <si>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</si>
  <si>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</si>
  <si>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</si>
  <si>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</si>
  <si>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</si>
  <si>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</si>
  <si>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</si>
  <si>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</si>
  <si>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</si>
  <si>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</si>
  <si>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</si>
  <si>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</si>
  <si>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</si>
  <si>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</si>
  <si>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</si>
  <si>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</si>
  <si>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</si>
  <si>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</si>
  <si>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</si>
  <si>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</si>
  <si>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</si>
  <si>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</si>
  <si>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</si>
  <si>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</si>
  <si>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</si>
  <si>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</si>
  <si>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</si>
  <si>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</si>
  <si>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</si>
  <si>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</si>
  <si>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</si>
  <si>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</si>
  <si>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</si>
  <si>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</si>
  <si>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</si>
  <si>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</si>
  <si>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</si>
  <si>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</si>
  <si>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</si>
  <si>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</si>
  <si>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</si>
  <si>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</si>
  <si>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</si>
  <si>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</si>
  <si>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</si>
  <si>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</si>
  <si>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</si>
  <si>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</si>
  <si>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</si>
  <si>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</si>
  <si>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</si>
  <si>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</si>
  <si>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</si>
  <si>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</si>
  <si>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</si>
  <si>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</si>
  <si>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</si>
  <si>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</si>
  <si>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</si>
  <si>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</si>
  <si>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</si>
  <si>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</si>
  <si>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</si>
  <si>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</si>
  <si>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</si>
  <si>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</si>
  <si>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</si>
  <si>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</si>
  <si>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</si>
  <si>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</si>
  <si>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</si>
  <si>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</si>
  <si>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</si>
  <si>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</si>
  <si>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</si>
  <si>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</si>
  <si>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</si>
  <si>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</si>
  <si>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</si>
  <si>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</si>
  <si>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</si>
  <si>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</si>
  <si>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</si>
  <si>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</si>
  <si>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</si>
  <si>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</si>
  <si>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</si>
  <si>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</si>
  <si>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</si>
  <si>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</si>
  <si>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</si>
  <si>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</si>
  <si>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</si>
  <si>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</si>
  <si>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</si>
  <si>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</si>
  <si>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</si>
  <si>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</si>
  <si>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</si>
  <si>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</si>
  <si>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</si>
  <si>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</si>
  <si>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</si>
  <si>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</si>
  <si>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</si>
  <si>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</si>
  <si>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</si>
  <si>
    <t>ماهی</t>
  </si>
  <si>
    <t>گوشت گاو و گوسفند</t>
  </si>
  <si>
    <t>8/10/1396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</si>
</sst>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E1" workbookViewId="0">
      <selection activeCell="F4" sqref="F4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837</v>
      </c>
      <c r="B3" s="39">
        <v>1500000</v>
      </c>
      <c r="C3" s="39">
        <v>0</v>
      </c>
      <c r="D3" s="3">
        <f t="shared" ref="D3:D22" si="0">B3-C3</f>
        <v>1500000</v>
      </c>
      <c r="E3" s="23" t="s">
        <v>838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811</v>
      </c>
      <c r="B4" s="18">
        <v>0</v>
      </c>
      <c r="C4" s="18">
        <v>0</v>
      </c>
      <c r="D4" s="3">
        <f t="shared" si="0"/>
        <v>0</v>
      </c>
      <c r="E4" s="11"/>
      <c r="F4">
        <v>13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35582410</v>
      </c>
      <c r="C24" s="3">
        <f>SUM(C2:C22)</f>
        <v>10335635</v>
      </c>
      <c r="D24" s="3">
        <f>SUM(D2:D22)</f>
        <v>25246775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310069050</v>
      </c>
      <c r="I25" s="18">
        <f>SUM(I2:I23)</f>
        <v>752903250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282240</v>
      </c>
      <c r="H30" s="18">
        <f>G30*H25/G25</f>
        <v>82329.415989485336</v>
      </c>
      <c r="I30" s="18">
        <f>G30*I25/G25</f>
        <v>199910.58401051466</v>
      </c>
      <c r="O30">
        <v>27</v>
      </c>
      <c r="P30">
        <v>3</v>
      </c>
      <c r="Q30">
        <v>4</v>
      </c>
    </row>
    <row r="31" spans="1:17" x14ac:dyDescent="0.25">
      <c r="D31" s="42">
        <v>0</v>
      </c>
      <c r="E31" s="54"/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0</v>
      </c>
      <c r="E32" s="41"/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415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416</v>
      </c>
      <c r="B6" s="18">
        <v>3000000</v>
      </c>
      <c r="C6" s="18">
        <v>3000000</v>
      </c>
      <c r="D6" s="3">
        <f t="shared" si="0"/>
        <v>0</v>
      </c>
      <c r="E6" s="19" t="s">
        <v>414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345</v>
      </c>
      <c r="B7" s="18">
        <v>1120000</v>
      </c>
      <c r="C7" s="18">
        <v>1120000</v>
      </c>
      <c r="D7" s="3">
        <f t="shared" si="0"/>
        <v>0</v>
      </c>
      <c r="E7" s="19" t="s">
        <v>414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-3000000</v>
      </c>
      <c r="C8" s="18">
        <v>0</v>
      </c>
      <c r="D8" s="3">
        <f t="shared" si="0"/>
        <v>-3000000</v>
      </c>
      <c r="E8" s="19" t="s">
        <v>346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331</v>
      </c>
    </row>
    <row r="39" spans="4:5" x14ac:dyDescent="0.25">
      <c r="D39" s="7">
        <v>200000</v>
      </c>
      <c r="E39" t="s">
        <v>341</v>
      </c>
    </row>
    <row r="40" spans="4:5" x14ac:dyDescent="0.25">
      <c r="D40" s="7">
        <v>73500</v>
      </c>
      <c r="E40" t="s">
        <v>342</v>
      </c>
    </row>
    <row r="41" spans="4:5" x14ac:dyDescent="0.25">
      <c r="D41" s="7">
        <v>-67000</v>
      </c>
      <c r="E41" t="s">
        <v>343</v>
      </c>
    </row>
    <row r="42" spans="4:5" x14ac:dyDescent="0.25">
      <c r="D42" s="7">
        <v>9000000</v>
      </c>
      <c r="E42" t="s">
        <v>344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405</v>
      </c>
      <c r="B3" s="18">
        <v>90494</v>
      </c>
      <c r="C3" s="18">
        <v>75115</v>
      </c>
      <c r="D3" s="3">
        <f t="shared" ref="D3:D22" si="0">B3-C3</f>
        <v>15379</v>
      </c>
      <c r="E3" s="23" t="s">
        <v>402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411</v>
      </c>
      <c r="B4" s="18">
        <v>-1700700</v>
      </c>
      <c r="C4" s="18">
        <v>0</v>
      </c>
      <c r="D4" s="3">
        <f t="shared" si="0"/>
        <v>-1700700</v>
      </c>
      <c r="E4" s="20" t="s">
        <v>417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429</v>
      </c>
      <c r="B5" s="18">
        <v>-1000500</v>
      </c>
      <c r="C5" s="18">
        <v>0</v>
      </c>
      <c r="D5" s="3">
        <f t="shared" si="0"/>
        <v>-1000500</v>
      </c>
      <c r="E5" s="20" t="s">
        <v>430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441</v>
      </c>
      <c r="B6" s="18">
        <v>20000000</v>
      </c>
      <c r="C6" s="18">
        <v>0</v>
      </c>
      <c r="D6" s="3">
        <f t="shared" si="0"/>
        <v>20000000</v>
      </c>
      <c r="E6" s="19" t="s">
        <v>442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408</v>
      </c>
      <c r="G31" s="9" t="s">
        <v>410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409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418</v>
      </c>
    </row>
    <row r="34" spans="4:7" x14ac:dyDescent="0.25">
      <c r="D34" s="42">
        <v>595000</v>
      </c>
      <c r="E34" s="41" t="s">
        <v>419</v>
      </c>
    </row>
    <row r="35" spans="4:7" x14ac:dyDescent="0.25">
      <c r="D35" s="42">
        <v>-1210000</v>
      </c>
      <c r="E35" s="41" t="s">
        <v>420</v>
      </c>
    </row>
    <row r="36" spans="4:7" x14ac:dyDescent="0.25">
      <c r="D36" s="42">
        <v>-22000000</v>
      </c>
      <c r="E36" s="40" t="s">
        <v>421</v>
      </c>
    </row>
    <row r="37" spans="4:7" x14ac:dyDescent="0.25">
      <c r="D37" s="42">
        <v>3000000</v>
      </c>
      <c r="E37" s="41" t="s">
        <v>422</v>
      </c>
    </row>
    <row r="38" spans="4:7" x14ac:dyDescent="0.25">
      <c r="D38" s="7">
        <v>3000000</v>
      </c>
      <c r="E38" s="41" t="s">
        <v>425</v>
      </c>
      <c r="G38">
        <f>G25*11/36500</f>
        <v>198245.23852054795</v>
      </c>
    </row>
    <row r="39" spans="4:7" x14ac:dyDescent="0.25">
      <c r="D39" s="7">
        <v>-6000000</v>
      </c>
      <c r="E39" s="41" t="s">
        <v>435</v>
      </c>
    </row>
    <row r="40" spans="4:7" x14ac:dyDescent="0.25">
      <c r="D40" s="7">
        <v>6000000</v>
      </c>
      <c r="E40" s="41" t="s">
        <v>439</v>
      </c>
    </row>
    <row r="41" spans="4:7" x14ac:dyDescent="0.25">
      <c r="D41" s="7">
        <v>120000</v>
      </c>
      <c r="E41" s="41" t="s">
        <v>440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447</v>
      </c>
    </row>
    <row r="44" spans="4:7" x14ac:dyDescent="0.25">
      <c r="D44" s="7">
        <v>50000</v>
      </c>
      <c r="E44" s="41" t="s">
        <v>459</v>
      </c>
    </row>
    <row r="45" spans="4:7" x14ac:dyDescent="0.25">
      <c r="D45" s="7">
        <v>-102000</v>
      </c>
      <c r="E45" s="41" t="s">
        <v>465</v>
      </c>
    </row>
    <row r="46" spans="4:7" x14ac:dyDescent="0.25">
      <c r="D46" s="7">
        <v>660000</v>
      </c>
      <c r="E46" s="41" t="s">
        <v>466</v>
      </c>
    </row>
    <row r="47" spans="4:7" x14ac:dyDescent="0.25">
      <c r="D47" s="7">
        <v>1000000</v>
      </c>
      <c r="E47" s="41" t="s">
        <v>469</v>
      </c>
    </row>
    <row r="48" spans="4:7" x14ac:dyDescent="0.25">
      <c r="D48" s="7">
        <v>-509000</v>
      </c>
      <c r="E48" s="41" t="s">
        <v>470</v>
      </c>
    </row>
    <row r="49" spans="4:5" x14ac:dyDescent="0.25">
      <c r="D49" s="7">
        <v>-168500</v>
      </c>
      <c r="E49" s="41" t="s">
        <v>471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7" activePane="bottomLeft" state="frozen"/>
      <selection pane="bottomLeft" activeCell="F141" sqref="F14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485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486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0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415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416</v>
      </c>
      <c r="B104" s="18">
        <v>3000000</v>
      </c>
      <c r="C104" s="18">
        <v>3000000</v>
      </c>
      <c r="D104" s="3">
        <f t="shared" si="12"/>
        <v>0</v>
      </c>
      <c r="E104" s="19" t="s">
        <v>414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345</v>
      </c>
      <c r="B105" s="18">
        <v>1120000</v>
      </c>
      <c r="C105" s="18">
        <v>1120000</v>
      </c>
      <c r="D105" s="3">
        <f t="shared" si="12"/>
        <v>0</v>
      </c>
      <c r="E105" s="19" t="s">
        <v>414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345</v>
      </c>
      <c r="B106" s="18">
        <v>-3000000</v>
      </c>
      <c r="C106" s="18">
        <v>0</v>
      </c>
      <c r="D106" s="3">
        <f t="shared" si="12"/>
        <v>-3000000</v>
      </c>
      <c r="E106" s="19" t="s">
        <v>346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405</v>
      </c>
      <c r="B107" s="18">
        <v>90494</v>
      </c>
      <c r="C107" s="18">
        <v>75115</v>
      </c>
      <c r="D107" s="3">
        <f t="shared" si="12"/>
        <v>15379</v>
      </c>
      <c r="E107" s="23" t="s">
        <v>402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411</v>
      </c>
      <c r="B108" s="18">
        <v>-1700700</v>
      </c>
      <c r="C108" s="18">
        <v>0</v>
      </c>
      <c r="D108" s="3">
        <f t="shared" si="12"/>
        <v>-1700700</v>
      </c>
      <c r="E108" s="20" t="s">
        <v>417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429</v>
      </c>
      <c r="B109" s="18">
        <v>-1000500</v>
      </c>
      <c r="C109" s="18">
        <v>0</v>
      </c>
      <c r="D109" s="3">
        <f t="shared" si="12"/>
        <v>-1000500</v>
      </c>
      <c r="E109" s="20" t="s">
        <v>430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441</v>
      </c>
      <c r="B110" s="18">
        <v>20000000</v>
      </c>
      <c r="C110" s="18">
        <v>0</v>
      </c>
      <c r="D110" s="3">
        <f t="shared" si="12"/>
        <v>20000000</v>
      </c>
      <c r="E110" s="19" t="s">
        <v>442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492</v>
      </c>
      <c r="B111" s="39">
        <v>174678</v>
      </c>
      <c r="C111" s="39">
        <v>87363</v>
      </c>
      <c r="D111" s="35">
        <f t="shared" si="12"/>
        <v>87315</v>
      </c>
      <c r="E111" s="23" t="s">
        <v>475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497</v>
      </c>
      <c r="B112" s="18">
        <v>-28400000</v>
      </c>
      <c r="C112" s="18">
        <v>0</v>
      </c>
      <c r="D112" s="3">
        <f t="shared" si="12"/>
        <v>-28400000</v>
      </c>
      <c r="E112" s="20" t="s">
        <v>498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511</v>
      </c>
      <c r="B113" s="39">
        <v>163040</v>
      </c>
      <c r="C113" s="39">
        <v>122511</v>
      </c>
      <c r="D113" s="35">
        <f t="shared" si="12"/>
        <v>40529</v>
      </c>
      <c r="E113" s="5" t="s">
        <v>512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511</v>
      </c>
      <c r="B114" s="18">
        <v>-5700</v>
      </c>
      <c r="C114" s="18">
        <v>-2500</v>
      </c>
      <c r="D114" s="3">
        <f t="shared" si="12"/>
        <v>-3200</v>
      </c>
      <c r="E114" s="19" t="s">
        <v>514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528</v>
      </c>
      <c r="B115" s="18">
        <v>0</v>
      </c>
      <c r="C115" s="18">
        <v>500000</v>
      </c>
      <c r="D115" s="3">
        <f t="shared" si="12"/>
        <v>-500000</v>
      </c>
      <c r="E115" s="19" t="s">
        <v>529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534</v>
      </c>
      <c r="B116" s="18">
        <v>-160000</v>
      </c>
      <c r="C116" s="18">
        <v>0</v>
      </c>
      <c r="D116" s="18">
        <f t="shared" si="12"/>
        <v>-160000</v>
      </c>
      <c r="E116" s="11" t="s">
        <v>535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552</v>
      </c>
      <c r="B117" s="39">
        <v>1480</v>
      </c>
      <c r="C117" s="39">
        <v>106941</v>
      </c>
      <c r="D117" s="39">
        <f t="shared" si="12"/>
        <v>-105461</v>
      </c>
      <c r="E117" s="23" t="s">
        <v>553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580</v>
      </c>
      <c r="B118" s="18">
        <v>39399500</v>
      </c>
      <c r="C118" s="18">
        <v>0</v>
      </c>
      <c r="D118" s="18">
        <f t="shared" si="12"/>
        <v>39399500</v>
      </c>
      <c r="E118" s="11" t="s">
        <v>582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586</v>
      </c>
      <c r="B119" s="39">
        <v>95521</v>
      </c>
      <c r="C119" s="39">
        <v>110054</v>
      </c>
      <c r="D119" s="39">
        <f t="shared" si="12"/>
        <v>-14533</v>
      </c>
      <c r="E119" s="23" t="s">
        <v>591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597</v>
      </c>
      <c r="B120" s="18">
        <v>2000000</v>
      </c>
      <c r="C120" s="18">
        <v>0</v>
      </c>
      <c r="D120" s="18">
        <f t="shared" si="12"/>
        <v>2000000</v>
      </c>
      <c r="E120" s="11" t="s">
        <v>598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625</v>
      </c>
      <c r="B121" s="18">
        <v>2600000</v>
      </c>
      <c r="C121" s="18">
        <v>0</v>
      </c>
      <c r="D121" s="18">
        <f t="shared" si="12"/>
        <v>2600000</v>
      </c>
      <c r="E121" s="11" t="s">
        <v>626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629</v>
      </c>
      <c r="B122" s="39">
        <v>384551</v>
      </c>
      <c r="C122" s="39">
        <v>110908</v>
      </c>
      <c r="D122" s="39">
        <f t="shared" si="12"/>
        <v>273643</v>
      </c>
      <c r="E122" s="23" t="s">
        <v>630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638</v>
      </c>
      <c r="B123" s="18">
        <v>0</v>
      </c>
      <c r="C123" s="18">
        <v>800000</v>
      </c>
      <c r="D123" s="18">
        <f t="shared" si="12"/>
        <v>-800000</v>
      </c>
      <c r="E123" s="11" t="s">
        <v>639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656</v>
      </c>
      <c r="B124" s="18">
        <v>-3000000</v>
      </c>
      <c r="C124" s="18">
        <v>0</v>
      </c>
      <c r="D124" s="18">
        <f t="shared" si="12"/>
        <v>-3000000</v>
      </c>
      <c r="E124" s="11" t="s">
        <v>658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632</v>
      </c>
      <c r="B125" s="18">
        <v>400710</v>
      </c>
      <c r="C125" s="18">
        <v>118875</v>
      </c>
      <c r="D125" s="18">
        <f t="shared" si="12"/>
        <v>281835</v>
      </c>
      <c r="E125" s="11" t="s">
        <v>671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632</v>
      </c>
      <c r="B126" s="18">
        <v>42000000</v>
      </c>
      <c r="C126" s="18">
        <v>0</v>
      </c>
      <c r="D126" s="18">
        <f t="shared" si="12"/>
        <v>42000000</v>
      </c>
      <c r="E126" s="11" t="s">
        <v>499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696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633</v>
      </c>
      <c r="B128" s="18">
        <v>771374</v>
      </c>
      <c r="C128" s="18">
        <v>120697</v>
      </c>
      <c r="D128" s="18">
        <f t="shared" si="12"/>
        <v>650677</v>
      </c>
      <c r="E128" s="11" t="s">
        <v>698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708</v>
      </c>
      <c r="B129" s="18">
        <v>2500000</v>
      </c>
      <c r="C129" s="18">
        <v>0</v>
      </c>
      <c r="D129" s="18">
        <f t="shared" si="12"/>
        <v>2500000</v>
      </c>
      <c r="E129" s="11" t="s">
        <v>709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724</v>
      </c>
      <c r="B130" s="18">
        <v>-1000000</v>
      </c>
      <c r="C130" s="18">
        <v>-1000000</v>
      </c>
      <c r="D130" s="18">
        <f t="shared" si="12"/>
        <v>0</v>
      </c>
      <c r="E130" s="11" t="s">
        <v>746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728</v>
      </c>
      <c r="B131" s="18">
        <v>-50000000</v>
      </c>
      <c r="C131" s="18">
        <v>0</v>
      </c>
      <c r="D131" s="18">
        <f t="shared" si="12"/>
        <v>-50000000</v>
      </c>
      <c r="E131" s="11" t="s">
        <v>729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634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754</v>
      </c>
      <c r="B133" s="18">
        <v>-1210700</v>
      </c>
      <c r="C133" s="18">
        <v>0</v>
      </c>
      <c r="D133" s="18">
        <f t="shared" si="12"/>
        <v>-1210700</v>
      </c>
      <c r="E133" s="11" t="s">
        <v>755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771</v>
      </c>
      <c r="B134" s="18">
        <v>-65000</v>
      </c>
      <c r="C134" s="18">
        <v>0</v>
      </c>
      <c r="D134" s="18">
        <f t="shared" si="12"/>
        <v>-65000</v>
      </c>
      <c r="E134" s="11" t="s">
        <v>774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771</v>
      </c>
      <c r="B135" s="18">
        <v>-32300</v>
      </c>
      <c r="C135" s="18">
        <v>0</v>
      </c>
      <c r="D135" s="18">
        <f t="shared" si="12"/>
        <v>-32300</v>
      </c>
      <c r="E135" s="11" t="s">
        <v>775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782</v>
      </c>
      <c r="B136" s="18">
        <v>-1000000</v>
      </c>
      <c r="C136" s="18">
        <v>-1000000</v>
      </c>
      <c r="D136" s="18">
        <f t="shared" si="12"/>
        <v>0</v>
      </c>
      <c r="E136" s="11" t="s">
        <v>783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635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811</v>
      </c>
      <c r="B138" s="18">
        <v>-1000500</v>
      </c>
      <c r="C138" s="18">
        <v>-1000500</v>
      </c>
      <c r="D138" s="18">
        <f t="shared" si="12"/>
        <v>0</v>
      </c>
      <c r="E138" s="11" t="s">
        <v>812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832</v>
      </c>
      <c r="B139" s="18">
        <v>282240</v>
      </c>
      <c r="C139" s="18">
        <v>88807</v>
      </c>
      <c r="D139" s="18">
        <f t="shared" si="12"/>
        <v>193433</v>
      </c>
      <c r="E139" s="11" t="s">
        <v>835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837</v>
      </c>
      <c r="B140" s="18">
        <v>1500000</v>
      </c>
      <c r="C140" s="18">
        <v>0</v>
      </c>
      <c r="D140" s="18">
        <f t="shared" si="12"/>
        <v>1500000</v>
      </c>
      <c r="E140" s="11" t="s">
        <v>838</v>
      </c>
      <c r="F140" s="11">
        <v>1</v>
      </c>
      <c r="G140" s="36">
        <f t="shared" ref="G140:G155" si="17">G153+F140</f>
        <v>1</v>
      </c>
      <c r="H140" s="11">
        <f t="shared" si="14"/>
        <v>1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3" x14ac:dyDescent="0.25">
      <c r="A141" s="11"/>
      <c r="B141" s="18"/>
      <c r="C141" s="18"/>
      <c r="D141" s="18"/>
      <c r="E141" s="11"/>
      <c r="F141" s="11"/>
      <c r="G141" s="36">
        <f t="shared" si="1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3" x14ac:dyDescent="0.25">
      <c r="A142" s="11"/>
      <c r="B142" s="18"/>
      <c r="C142" s="18"/>
      <c r="D142" s="18"/>
      <c r="E142" s="11"/>
      <c r="F142" s="11"/>
      <c r="G142" s="36">
        <f t="shared" si="1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35582382</v>
      </c>
      <c r="C156" s="29">
        <f>SUM(C2:C154)</f>
        <v>10335635</v>
      </c>
      <c r="D156" s="29">
        <f>SUM(D2:D154)</f>
        <v>25246747</v>
      </c>
      <c r="E156" s="11"/>
      <c r="F156" s="11"/>
      <c r="G156" s="11"/>
      <c r="H156" s="11"/>
      <c r="I156" s="29">
        <f>SUM(I2:I155)</f>
        <v>15116725837</v>
      </c>
      <c r="J156" s="29">
        <f>SUM(J2:J155)</f>
        <v>5950978051</v>
      </c>
      <c r="K156" s="29">
        <f>SUM(K2:K155)</f>
        <v>9165747786</v>
      </c>
    </row>
    <row r="157" spans="1:11" x14ac:dyDescent="0.25">
      <c r="A157" s="11"/>
      <c r="B157" s="11" t="s">
        <v>283</v>
      </c>
      <c r="C157" s="11" t="s">
        <v>490</v>
      </c>
      <c r="D157" s="11" t="s">
        <v>491</v>
      </c>
      <c r="E157" s="11"/>
      <c r="F157" s="11"/>
      <c r="G157" s="11"/>
      <c r="H157" s="11"/>
      <c r="I157" s="11" t="s">
        <v>487</v>
      </c>
      <c r="J157" s="11" t="s">
        <v>488</v>
      </c>
      <c r="K157" s="11" t="s">
        <v>489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24264407.443017658</v>
      </c>
      <c r="J159" s="29">
        <f>J156/G2</f>
        <v>9552131.7030497584</v>
      </c>
      <c r="K159" s="29">
        <f>K156/G2</f>
        <v>14712275.739967898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493</v>
      </c>
      <c r="J160" s="11" t="s">
        <v>494</v>
      </c>
      <c r="K160" s="11" t="s">
        <v>495</v>
      </c>
    </row>
    <row r="163" spans="2:11" x14ac:dyDescent="0.25">
      <c r="J163">
        <f>J156/I156*1448696</f>
        <v>570305.9109182345</v>
      </c>
      <c r="K163">
        <f>K156/I156*1448696</f>
        <v>878390.0890817655</v>
      </c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492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475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497</v>
      </c>
      <c r="B4" s="18">
        <v>-28400000</v>
      </c>
      <c r="C4" s="18">
        <v>0</v>
      </c>
      <c r="D4" s="3">
        <f t="shared" si="0"/>
        <v>-28400000</v>
      </c>
      <c r="E4" s="20" t="s">
        <v>498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429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441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483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505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511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515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-5700</v>
      </c>
      <c r="C4" s="18">
        <v>-2500</v>
      </c>
      <c r="D4" s="3">
        <f t="shared" si="0"/>
        <v>-3200</v>
      </c>
      <c r="E4" s="19" t="s">
        <v>514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528</v>
      </c>
      <c r="B5" s="18">
        <v>0</v>
      </c>
      <c r="C5" s="18">
        <v>500000</v>
      </c>
      <c r="D5" s="3">
        <f t="shared" si="0"/>
        <v>-500000</v>
      </c>
      <c r="E5" s="20" t="s">
        <v>529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534</v>
      </c>
      <c r="B6" s="18">
        <v>-160000</v>
      </c>
      <c r="C6" s="18">
        <v>0</v>
      </c>
      <c r="D6" s="3">
        <f t="shared" si="0"/>
        <v>-160000</v>
      </c>
      <c r="E6" s="20" t="s">
        <v>535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441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345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530</v>
      </c>
      <c r="G32" s="9" t="s">
        <v>410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531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532</v>
      </c>
    </row>
    <row r="35" spans="2:17" x14ac:dyDescent="0.25">
      <c r="D35" s="42">
        <v>5000</v>
      </c>
      <c r="E35" s="41" t="s">
        <v>531</v>
      </c>
    </row>
    <row r="36" spans="2:17" x14ac:dyDescent="0.25">
      <c r="D36" s="42">
        <v>-800000</v>
      </c>
      <c r="E36" s="41" t="s">
        <v>533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537</v>
      </c>
    </row>
    <row r="39" spans="2:17" x14ac:dyDescent="0.25">
      <c r="D39" s="7">
        <v>200000</v>
      </c>
      <c r="E39" s="41" t="s">
        <v>538</v>
      </c>
    </row>
    <row r="40" spans="2:17" x14ac:dyDescent="0.25">
      <c r="D40" s="7">
        <v>255000</v>
      </c>
      <c r="E40" s="41" t="s">
        <v>543</v>
      </c>
    </row>
    <row r="41" spans="2:17" x14ac:dyDescent="0.25">
      <c r="D41" s="7">
        <v>-200000</v>
      </c>
      <c r="E41" s="41" t="s">
        <v>544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545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552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555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579</v>
      </c>
      <c r="B4" s="18">
        <v>39399500</v>
      </c>
      <c r="C4" s="18">
        <v>0</v>
      </c>
      <c r="D4" s="3">
        <f t="shared" si="0"/>
        <v>39399500</v>
      </c>
      <c r="E4" s="20" t="s">
        <v>582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557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558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559</v>
      </c>
    </row>
    <row r="35" spans="4:17" x14ac:dyDescent="0.25">
      <c r="D35" s="42">
        <v>200000</v>
      </c>
      <c r="E35" s="41" t="s">
        <v>564</v>
      </c>
    </row>
    <row r="36" spans="4:17" x14ac:dyDescent="0.25">
      <c r="D36" s="42">
        <v>1000000</v>
      </c>
      <c r="E36" s="41" t="s">
        <v>578</v>
      </c>
    </row>
    <row r="37" spans="4:17" x14ac:dyDescent="0.25">
      <c r="D37" s="7">
        <v>600000</v>
      </c>
      <c r="E37" s="41" t="s">
        <v>583</v>
      </c>
    </row>
    <row r="38" spans="4:17" x14ac:dyDescent="0.25">
      <c r="D38" s="7">
        <v>-40000</v>
      </c>
      <c r="E38" s="41" t="s">
        <v>588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589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586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590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597</v>
      </c>
      <c r="B4" s="18">
        <v>2000000</v>
      </c>
      <c r="C4" s="18">
        <v>0</v>
      </c>
      <c r="D4" s="3">
        <f t="shared" si="0"/>
        <v>2000000</v>
      </c>
      <c r="E4" s="20" t="s">
        <v>598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625</v>
      </c>
      <c r="B5" s="18">
        <v>2600000</v>
      </c>
      <c r="C5" s="18">
        <v>0</v>
      </c>
      <c r="D5" s="3">
        <f t="shared" si="0"/>
        <v>2600000</v>
      </c>
      <c r="E5" s="20" t="s">
        <v>626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599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606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616</v>
      </c>
    </row>
    <row r="35" spans="4:17" x14ac:dyDescent="0.25">
      <c r="D35" s="42">
        <v>200000</v>
      </c>
      <c r="E35" s="41" t="s">
        <v>620</v>
      </c>
    </row>
    <row r="36" spans="4:17" x14ac:dyDescent="0.25">
      <c r="D36" s="42">
        <v>-120000</v>
      </c>
      <c r="E36" s="41" t="s">
        <v>621</v>
      </c>
    </row>
    <row r="37" spans="4:17" x14ac:dyDescent="0.25">
      <c r="D37" s="7">
        <v>200000</v>
      </c>
      <c r="E37" s="41" t="s">
        <v>622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625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629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630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638</v>
      </c>
      <c r="B4" s="18">
        <v>0</v>
      </c>
      <c r="C4" s="18">
        <v>800000</v>
      </c>
      <c r="D4" s="3">
        <f t="shared" si="0"/>
        <v>-800000</v>
      </c>
      <c r="E4" s="11" t="s">
        <v>639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656</v>
      </c>
      <c r="B5" s="18">
        <v>-3000000</v>
      </c>
      <c r="C5" s="18">
        <v>0</v>
      </c>
      <c r="D5" s="3">
        <f t="shared" si="0"/>
        <v>-3000000</v>
      </c>
      <c r="E5" s="20" t="s">
        <v>658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637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648</v>
      </c>
    </row>
    <row r="35" spans="4:17" x14ac:dyDescent="0.25">
      <c r="D35" s="42">
        <v>27470</v>
      </c>
      <c r="E35" s="41" t="s">
        <v>655</v>
      </c>
    </row>
    <row r="36" spans="4:17" x14ac:dyDescent="0.25">
      <c r="D36" s="42">
        <v>334000</v>
      </c>
      <c r="E36" s="41" t="s">
        <v>662</v>
      </c>
    </row>
    <row r="37" spans="4:17" x14ac:dyDescent="0.25">
      <c r="D37" s="7">
        <v>400000</v>
      </c>
      <c r="E37" s="41" t="s">
        <v>668</v>
      </c>
    </row>
    <row r="38" spans="4:17" x14ac:dyDescent="0.25">
      <c r="D38" s="7">
        <v>200000</v>
      </c>
      <c r="E38" s="41" t="s">
        <v>673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672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632</v>
      </c>
      <c r="B4" s="18">
        <v>42000000</v>
      </c>
      <c r="C4" s="18">
        <v>0</v>
      </c>
      <c r="D4" s="3">
        <f t="shared" si="0"/>
        <v>42000000</v>
      </c>
      <c r="E4" s="11" t="s">
        <v>499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696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675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680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684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691</v>
      </c>
    </row>
    <row r="35" spans="4:17" x14ac:dyDescent="0.25">
      <c r="D35" s="42">
        <v>141950</v>
      </c>
      <c r="E35" s="41" t="s">
        <v>692</v>
      </c>
    </row>
    <row r="36" spans="4:17" x14ac:dyDescent="0.25">
      <c r="D36" s="42">
        <v>800500</v>
      </c>
      <c r="E36" s="41" t="s">
        <v>695</v>
      </c>
    </row>
    <row r="37" spans="4:17" x14ac:dyDescent="0.25">
      <c r="D37" s="7">
        <v>-100000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633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708</v>
      </c>
      <c r="B4" s="18">
        <v>2500000</v>
      </c>
      <c r="C4" s="18">
        <v>0</v>
      </c>
      <c r="D4" s="3">
        <f t="shared" si="0"/>
        <v>2500000</v>
      </c>
      <c r="E4" s="11" t="s">
        <v>709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724</v>
      </c>
      <c r="B5" s="18">
        <v>-1000000</v>
      </c>
      <c r="C5" s="18">
        <v>-1000000</v>
      </c>
      <c r="D5" s="3">
        <f t="shared" si="0"/>
        <v>0</v>
      </c>
      <c r="E5" s="20" t="s">
        <v>746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728</v>
      </c>
      <c r="B6" s="18">
        <v>-50000000</v>
      </c>
      <c r="C6" s="18">
        <v>0</v>
      </c>
      <c r="D6" s="3">
        <f t="shared" si="0"/>
        <v>-50000000</v>
      </c>
      <c r="E6" s="19" t="s">
        <v>729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702</v>
      </c>
      <c r="G31" s="9" t="s">
        <v>410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730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684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691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692</v>
      </c>
    </row>
    <row r="36" spans="4:17" x14ac:dyDescent="0.25">
      <c r="D36" s="42">
        <v>0</v>
      </c>
      <c r="E36" s="41" t="s">
        <v>695</v>
      </c>
    </row>
    <row r="37" spans="4:17" x14ac:dyDescent="0.25">
      <c r="D37" s="7">
        <v>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740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634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745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754</v>
      </c>
      <c r="B4" s="18">
        <v>-1210700</v>
      </c>
      <c r="C4" s="18">
        <v>0</v>
      </c>
      <c r="D4" s="3">
        <f t="shared" si="0"/>
        <v>-1210700</v>
      </c>
      <c r="E4" s="11" t="s">
        <v>755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-97300</v>
      </c>
      <c r="C5" s="18">
        <v>0</v>
      </c>
      <c r="D5" s="3">
        <f t="shared" si="0"/>
        <v>-97300</v>
      </c>
      <c r="E5" s="20" t="s">
        <v>776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-1000000</v>
      </c>
      <c r="C6" s="18">
        <v>-1000000</v>
      </c>
      <c r="D6" s="3">
        <f t="shared" si="0"/>
        <v>0</v>
      </c>
      <c r="E6" s="19" t="s">
        <v>783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756</v>
      </c>
      <c r="G31" s="9" t="s">
        <v>786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777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779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784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6" sqref="F6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635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811</v>
      </c>
      <c r="B4" s="18">
        <v>-1000500</v>
      </c>
      <c r="C4" s="18">
        <v>-1000500</v>
      </c>
      <c r="D4" s="3">
        <f t="shared" si="0"/>
        <v>0</v>
      </c>
      <c r="E4" s="11" t="s">
        <v>812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832</v>
      </c>
      <c r="B5" s="18">
        <v>282240</v>
      </c>
      <c r="C5" s="18">
        <v>88807</v>
      </c>
      <c r="D5" s="3">
        <f t="shared" si="0"/>
        <v>193433</v>
      </c>
      <c r="E5" s="20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805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814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77" activePane="bottomLeft" state="frozen"/>
      <selection pane="bottomLeft" activeCell="D92" sqref="D9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387</v>
      </c>
      <c r="F2" s="11">
        <f>IF(B2&gt;0,1,0)</f>
        <v>1</v>
      </c>
      <c r="G2" s="11">
        <f>B2*(E2-F2)</f>
        <v>19300000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383</v>
      </c>
      <c r="F3" s="11">
        <f t="shared" ref="F3:F38" si="1">IF(B3&gt;0,1,0)</f>
        <v>1</v>
      </c>
      <c r="G3" s="11">
        <f t="shared" ref="G3:G23" si="2">B3*(E3-F3)</f>
        <v>1146000000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382</v>
      </c>
      <c r="F4" s="11">
        <f t="shared" si="1"/>
        <v>1</v>
      </c>
      <c r="G4" s="11">
        <f t="shared" si="2"/>
        <v>1143000000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382</v>
      </c>
      <c r="F5" s="11">
        <f t="shared" si="1"/>
        <v>1</v>
      </c>
      <c r="G5" s="11">
        <f t="shared" si="2"/>
        <v>5715000000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381</v>
      </c>
      <c r="F6" s="11">
        <f t="shared" si="1"/>
        <v>1</v>
      </c>
      <c r="G6" s="11">
        <f t="shared" si="2"/>
        <v>1140000000</v>
      </c>
      <c r="K6" t="s">
        <v>288</v>
      </c>
      <c r="L6" s="34">
        <v>410023079974</v>
      </c>
      <c r="M6" s="33" t="s">
        <v>328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380</v>
      </c>
      <c r="F7" s="11">
        <f t="shared" si="1"/>
        <v>0</v>
      </c>
      <c r="G7" s="11">
        <f t="shared" si="2"/>
        <v>-1140000000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380</v>
      </c>
      <c r="F8" s="11">
        <f t="shared" si="1"/>
        <v>0</v>
      </c>
      <c r="G8" s="11">
        <f t="shared" si="2"/>
        <v>-76000000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380</v>
      </c>
      <c r="F9" s="11">
        <f t="shared" si="1"/>
        <v>1</v>
      </c>
      <c r="G9" s="11">
        <f>B9*(E9-F9)</f>
        <v>1137000000</v>
      </c>
      <c r="K9" t="s">
        <v>291</v>
      </c>
      <c r="L9" s="34">
        <v>410021971552</v>
      </c>
      <c r="M9" s="33" t="s">
        <v>700</v>
      </c>
      <c r="N9" t="s">
        <v>701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379</v>
      </c>
      <c r="F10" s="11">
        <f t="shared" si="1"/>
        <v>1</v>
      </c>
      <c r="G10" s="11">
        <f t="shared" si="2"/>
        <v>1134000000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379</v>
      </c>
      <c r="F11" s="11">
        <f t="shared" si="1"/>
        <v>1</v>
      </c>
      <c r="G11" s="11">
        <f t="shared" si="2"/>
        <v>9450000000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376</v>
      </c>
      <c r="F12" s="11">
        <f t="shared" si="1"/>
        <v>1</v>
      </c>
      <c r="G12" s="11">
        <f t="shared" si="2"/>
        <v>374373750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376</v>
      </c>
      <c r="F13" s="11">
        <f t="shared" si="1"/>
        <v>1</v>
      </c>
      <c r="G13" s="11">
        <f t="shared" si="2"/>
        <v>1125000000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376</v>
      </c>
      <c r="F14" s="11">
        <f t="shared" si="1"/>
        <v>1</v>
      </c>
      <c r="G14" s="11">
        <f t="shared" si="2"/>
        <v>446661000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364</v>
      </c>
      <c r="F15" s="11">
        <f t="shared" si="1"/>
        <v>1</v>
      </c>
      <c r="G15" s="11">
        <f t="shared" si="2"/>
        <v>726000000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352</v>
      </c>
      <c r="F16" s="11">
        <f t="shared" si="1"/>
        <v>1</v>
      </c>
      <c r="G16" s="11">
        <f t="shared" si="2"/>
        <v>1053000000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351</v>
      </c>
      <c r="F17" s="11">
        <f t="shared" si="1"/>
        <v>1</v>
      </c>
      <c r="G17" s="11">
        <f t="shared" si="2"/>
        <v>1050000000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350</v>
      </c>
      <c r="F18" s="11">
        <f t="shared" si="1"/>
        <v>1</v>
      </c>
      <c r="G18" s="11">
        <f t="shared" si="2"/>
        <v>663100000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335</v>
      </c>
      <c r="F19" s="11">
        <f t="shared" si="1"/>
        <v>1</v>
      </c>
      <c r="G19" s="11">
        <f t="shared" si="2"/>
        <v>268707342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334</v>
      </c>
      <c r="F20" s="11">
        <f t="shared" si="1"/>
        <v>1</v>
      </c>
      <c r="G20" s="11">
        <f t="shared" si="2"/>
        <v>999000000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328</v>
      </c>
      <c r="F21" s="11">
        <f t="shared" si="1"/>
        <v>1</v>
      </c>
      <c r="G21" s="11">
        <f t="shared" si="2"/>
        <v>163500000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345</v>
      </c>
      <c r="B22" s="38">
        <v>-3000000</v>
      </c>
      <c r="C22" s="11" t="s">
        <v>346</v>
      </c>
      <c r="D22" s="11">
        <v>8</v>
      </c>
      <c r="E22" s="11">
        <f t="shared" si="0"/>
        <v>314</v>
      </c>
      <c r="F22" s="11">
        <f t="shared" si="1"/>
        <v>0</v>
      </c>
      <c r="G22" s="11">
        <f t="shared" si="2"/>
        <v>-942000000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405</v>
      </c>
      <c r="B23" s="38">
        <v>3000000</v>
      </c>
      <c r="C23" s="11" t="s">
        <v>406</v>
      </c>
      <c r="D23" s="11">
        <v>0</v>
      </c>
      <c r="E23" s="11">
        <f t="shared" si="0"/>
        <v>306</v>
      </c>
      <c r="F23" s="11">
        <f t="shared" si="1"/>
        <v>1</v>
      </c>
      <c r="G23" s="11">
        <f t="shared" si="2"/>
        <v>915000000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405</v>
      </c>
      <c r="B24" s="38">
        <v>630843</v>
      </c>
      <c r="C24" s="11" t="s">
        <v>402</v>
      </c>
      <c r="D24" s="11">
        <v>2</v>
      </c>
      <c r="E24" s="11">
        <f t="shared" si="0"/>
        <v>306</v>
      </c>
      <c r="F24" s="11">
        <f t="shared" si="1"/>
        <v>1</v>
      </c>
      <c r="G24" s="11">
        <f>B24*(E24-F24)</f>
        <v>192407115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411</v>
      </c>
      <c r="B25" s="38">
        <v>-3200900</v>
      </c>
      <c r="C25" s="11" t="s">
        <v>413</v>
      </c>
      <c r="D25" s="11">
        <v>2</v>
      </c>
      <c r="E25" s="11">
        <f t="shared" si="0"/>
        <v>304</v>
      </c>
      <c r="F25" s="11">
        <f t="shared" si="1"/>
        <v>0</v>
      </c>
      <c r="G25" s="11">
        <f t="shared" ref="G25:G30" si="3">B25*(E25-F25)</f>
        <v>-973073600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423</v>
      </c>
      <c r="B26" s="38">
        <v>-3000900</v>
      </c>
      <c r="C26" s="11" t="s">
        <v>424</v>
      </c>
      <c r="D26" s="11">
        <v>2</v>
      </c>
      <c r="E26" s="11">
        <f t="shared" si="0"/>
        <v>302</v>
      </c>
      <c r="F26" s="11">
        <f t="shared" si="1"/>
        <v>0</v>
      </c>
      <c r="G26" s="11">
        <f t="shared" si="3"/>
        <v>-906271800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429</v>
      </c>
      <c r="B27" s="38">
        <v>1000000</v>
      </c>
      <c r="C27" s="11" t="s">
        <v>431</v>
      </c>
      <c r="D27" s="11">
        <v>0</v>
      </c>
      <c r="E27" s="11">
        <f t="shared" si="0"/>
        <v>300</v>
      </c>
      <c r="F27" s="11">
        <f t="shared" si="1"/>
        <v>1</v>
      </c>
      <c r="G27" s="11">
        <f t="shared" si="3"/>
        <v>299000000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429</v>
      </c>
      <c r="B28" s="38">
        <v>6000000</v>
      </c>
      <c r="C28" s="11" t="s">
        <v>432</v>
      </c>
      <c r="D28" s="11">
        <v>0</v>
      </c>
      <c r="E28" s="11">
        <f t="shared" si="0"/>
        <v>300</v>
      </c>
      <c r="F28" s="11">
        <f t="shared" si="1"/>
        <v>1</v>
      </c>
      <c r="G28" s="11">
        <f t="shared" si="3"/>
        <v>1794000000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429</v>
      </c>
      <c r="B29" s="38">
        <v>5800000</v>
      </c>
      <c r="C29" s="11" t="s">
        <v>433</v>
      </c>
      <c r="D29" s="11">
        <v>0</v>
      </c>
      <c r="E29" s="11">
        <f t="shared" si="0"/>
        <v>300</v>
      </c>
      <c r="F29" s="11">
        <f t="shared" si="1"/>
        <v>1</v>
      </c>
      <c r="G29" s="11">
        <f t="shared" si="3"/>
        <v>1734200000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429</v>
      </c>
      <c r="B30" s="38">
        <v>-5000</v>
      </c>
      <c r="C30" s="11" t="s">
        <v>434</v>
      </c>
      <c r="D30" s="11">
        <v>1</v>
      </c>
      <c r="E30" s="11">
        <f t="shared" si="0"/>
        <v>300</v>
      </c>
      <c r="F30" s="11">
        <f t="shared" si="1"/>
        <v>0</v>
      </c>
      <c r="G30" s="11">
        <f t="shared" si="3"/>
        <v>-1500000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444</v>
      </c>
      <c r="B31" s="38">
        <v>-26000000</v>
      </c>
      <c r="C31" s="11" t="s">
        <v>445</v>
      </c>
      <c r="D31" s="11">
        <v>2</v>
      </c>
      <c r="E31" s="11">
        <f t="shared" si="0"/>
        <v>299</v>
      </c>
      <c r="F31" s="11">
        <f t="shared" si="1"/>
        <v>0</v>
      </c>
      <c r="G31" s="11">
        <f>B31*(E31-F31)</f>
        <v>-7774000000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441</v>
      </c>
      <c r="B32" s="38">
        <v>-26200000</v>
      </c>
      <c r="C32" s="11" t="s">
        <v>443</v>
      </c>
      <c r="D32" s="11">
        <v>19</v>
      </c>
      <c r="E32" s="11">
        <f t="shared" si="0"/>
        <v>297</v>
      </c>
      <c r="F32" s="11">
        <f t="shared" si="1"/>
        <v>0</v>
      </c>
      <c r="G32" s="11">
        <f>B32*(E32-F32)</f>
        <v>-7781400000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473</v>
      </c>
      <c r="B33" s="38">
        <v>327005</v>
      </c>
      <c r="C33" s="11" t="s">
        <v>484</v>
      </c>
      <c r="D33" s="11">
        <v>18</v>
      </c>
      <c r="E33" s="11">
        <f t="shared" si="0"/>
        <v>278</v>
      </c>
      <c r="F33" s="11">
        <f t="shared" si="1"/>
        <v>1</v>
      </c>
      <c r="G33" s="11">
        <f>B33*(E33-F33)</f>
        <v>90580385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497</v>
      </c>
      <c r="B34" s="38">
        <v>28400000</v>
      </c>
      <c r="C34" s="11" t="s">
        <v>554</v>
      </c>
      <c r="D34" s="11">
        <v>0</v>
      </c>
      <c r="E34" s="11">
        <f t="shared" si="0"/>
        <v>260</v>
      </c>
      <c r="F34" s="11">
        <f t="shared" si="1"/>
        <v>1</v>
      </c>
      <c r="G34" s="11">
        <f t="shared" ref="G34:G104" si="4">B34*(E34-F34)</f>
        <v>7355600000</v>
      </c>
      <c r="V34" s="25"/>
      <c r="W34" s="26"/>
      <c r="X34" s="25"/>
    </row>
    <row r="35" spans="1:27" x14ac:dyDescent="0.25">
      <c r="A35" s="12" t="s">
        <v>497</v>
      </c>
      <c r="B35" s="57">
        <v>11000000</v>
      </c>
      <c r="C35" s="12" t="s">
        <v>499</v>
      </c>
      <c r="D35" s="11">
        <v>15</v>
      </c>
      <c r="E35" s="11">
        <f t="shared" si="0"/>
        <v>260</v>
      </c>
      <c r="F35" s="11">
        <f t="shared" si="1"/>
        <v>1</v>
      </c>
      <c r="G35" s="12">
        <f t="shared" si="4"/>
        <v>2849000000</v>
      </c>
    </row>
    <row r="36" spans="1:27" x14ac:dyDescent="0.25">
      <c r="A36" s="11" t="s">
        <v>511</v>
      </c>
      <c r="B36" s="38">
        <v>418701</v>
      </c>
      <c r="C36" s="11" t="s">
        <v>512</v>
      </c>
      <c r="D36" s="11">
        <v>0</v>
      </c>
      <c r="E36" s="11">
        <f t="shared" si="0"/>
        <v>245</v>
      </c>
      <c r="F36" s="11">
        <f t="shared" si="1"/>
        <v>1</v>
      </c>
      <c r="G36" s="11">
        <f t="shared" si="4"/>
        <v>102163044</v>
      </c>
    </row>
    <row r="37" spans="1:27" x14ac:dyDescent="0.25">
      <c r="A37" s="11" t="s">
        <v>511</v>
      </c>
      <c r="B37" s="38">
        <v>-900</v>
      </c>
      <c r="C37" s="11" t="s">
        <v>513</v>
      </c>
      <c r="D37" s="11">
        <v>1</v>
      </c>
      <c r="E37" s="11">
        <f t="shared" si="0"/>
        <v>245</v>
      </c>
      <c r="F37" s="11">
        <f t="shared" si="1"/>
        <v>0</v>
      </c>
      <c r="G37" s="11">
        <f t="shared" si="4"/>
        <v>-220500</v>
      </c>
      <c r="J37" s="58"/>
    </row>
    <row r="38" spans="1:27" x14ac:dyDescent="0.25">
      <c r="A38" s="12" t="s">
        <v>517</v>
      </c>
      <c r="B38" s="57">
        <v>2000000</v>
      </c>
      <c r="C38" s="12" t="s">
        <v>518</v>
      </c>
      <c r="D38" s="11">
        <v>0</v>
      </c>
      <c r="E38" s="11">
        <f t="shared" si="0"/>
        <v>244</v>
      </c>
      <c r="F38" s="11">
        <f t="shared" si="1"/>
        <v>1</v>
      </c>
      <c r="G38" s="12">
        <f t="shared" si="4"/>
        <v>486000000</v>
      </c>
      <c r="J38" s="7"/>
      <c r="K38" s="7"/>
    </row>
    <row r="39" spans="1:27" x14ac:dyDescent="0.25">
      <c r="A39" s="11" t="s">
        <v>517</v>
      </c>
      <c r="B39" s="38">
        <v>2000000</v>
      </c>
      <c r="C39" s="11" t="s">
        <v>519</v>
      </c>
      <c r="D39" s="11">
        <v>14</v>
      </c>
      <c r="E39" s="11">
        <f t="shared" si="0"/>
        <v>244</v>
      </c>
      <c r="F39" s="11">
        <f>IF(B39&gt;0,1,0)</f>
        <v>1</v>
      </c>
      <c r="G39" s="11">
        <f t="shared" si="4"/>
        <v>486000000</v>
      </c>
    </row>
    <row r="40" spans="1:27" x14ac:dyDescent="0.25">
      <c r="A40" s="11" t="s">
        <v>521</v>
      </c>
      <c r="B40" s="38">
        <v>-200000</v>
      </c>
      <c r="C40" s="11" t="s">
        <v>522</v>
      </c>
      <c r="D40" s="11">
        <v>0</v>
      </c>
      <c r="E40" s="11">
        <f t="shared" si="0"/>
        <v>230</v>
      </c>
      <c r="F40" s="11">
        <f>IF(B40&gt;0,1,0)</f>
        <v>0</v>
      </c>
      <c r="G40" s="11">
        <f t="shared" si="4"/>
        <v>-46000000</v>
      </c>
    </row>
    <row r="41" spans="1:27" x14ac:dyDescent="0.25">
      <c r="A41" s="11" t="s">
        <v>521</v>
      </c>
      <c r="B41" s="38">
        <v>-620000</v>
      </c>
      <c r="C41" s="11" t="s">
        <v>523</v>
      </c>
      <c r="D41" s="11">
        <v>0</v>
      </c>
      <c r="E41" s="11">
        <f t="shared" si="0"/>
        <v>230</v>
      </c>
      <c r="F41" s="11">
        <f>IF(B41&gt;0,1,0)</f>
        <v>0</v>
      </c>
      <c r="G41" s="11">
        <f t="shared" si="4"/>
        <v>-142600000</v>
      </c>
    </row>
    <row r="42" spans="1:27" x14ac:dyDescent="0.25">
      <c r="A42" s="11" t="s">
        <v>521</v>
      </c>
      <c r="B42" s="38">
        <v>-120000</v>
      </c>
      <c r="C42" s="11" t="s">
        <v>524</v>
      </c>
      <c r="D42" s="11">
        <v>2</v>
      </c>
      <c r="E42" s="11">
        <f t="shared" si="0"/>
        <v>230</v>
      </c>
      <c r="F42" s="11">
        <f t="shared" ref="F42:F104" si="5">IF(B42&gt;0,1,0)</f>
        <v>0</v>
      </c>
      <c r="G42" s="11">
        <f t="shared" si="4"/>
        <v>-27600000</v>
      </c>
      <c r="J42" s="7"/>
    </row>
    <row r="43" spans="1:27" x14ac:dyDescent="0.25">
      <c r="A43" s="11" t="s">
        <v>525</v>
      </c>
      <c r="B43" s="38">
        <v>650000</v>
      </c>
      <c r="C43" s="11" t="s">
        <v>526</v>
      </c>
      <c r="D43" s="11">
        <v>0</v>
      </c>
      <c r="E43" s="11">
        <f t="shared" si="0"/>
        <v>228</v>
      </c>
      <c r="F43" s="11">
        <f t="shared" si="5"/>
        <v>1</v>
      </c>
      <c r="G43" s="11">
        <f t="shared" si="4"/>
        <v>147550000</v>
      </c>
    </row>
    <row r="44" spans="1:27" x14ac:dyDescent="0.25">
      <c r="A44" s="11" t="s">
        <v>525</v>
      </c>
      <c r="B44" s="38">
        <v>-5000</v>
      </c>
      <c r="C44" s="11" t="s">
        <v>26</v>
      </c>
      <c r="D44" s="11">
        <v>0</v>
      </c>
      <c r="E44" s="11">
        <f t="shared" si="0"/>
        <v>228</v>
      </c>
      <c r="F44" s="11">
        <f t="shared" si="5"/>
        <v>0</v>
      </c>
      <c r="G44" s="11">
        <f t="shared" si="4"/>
        <v>-1140000</v>
      </c>
    </row>
    <row r="45" spans="1:27" x14ac:dyDescent="0.25">
      <c r="A45" s="11" t="s">
        <v>525</v>
      </c>
      <c r="B45" s="38">
        <v>29000000</v>
      </c>
      <c r="C45" s="11" t="s">
        <v>527</v>
      </c>
      <c r="D45" s="11">
        <v>4</v>
      </c>
      <c r="E45" s="11">
        <f t="shared" si="0"/>
        <v>228</v>
      </c>
      <c r="F45" s="11">
        <f t="shared" si="5"/>
        <v>1</v>
      </c>
      <c r="G45" s="11">
        <f t="shared" si="4"/>
        <v>6583000000</v>
      </c>
    </row>
    <row r="46" spans="1:27" x14ac:dyDescent="0.25">
      <c r="A46" s="11" t="s">
        <v>534</v>
      </c>
      <c r="B46" s="38">
        <v>-200000</v>
      </c>
      <c r="C46" s="11" t="s">
        <v>539</v>
      </c>
      <c r="D46" s="11">
        <v>3</v>
      </c>
      <c r="E46" s="11">
        <f t="shared" si="0"/>
        <v>224</v>
      </c>
      <c r="F46" s="11">
        <f t="shared" si="5"/>
        <v>0</v>
      </c>
      <c r="G46" s="11">
        <f t="shared" si="4"/>
        <v>-44800000</v>
      </c>
    </row>
    <row r="47" spans="1:27" x14ac:dyDescent="0.25">
      <c r="A47" s="11" t="s">
        <v>540</v>
      </c>
      <c r="B47" s="38">
        <v>-200000</v>
      </c>
      <c r="C47" s="11" t="s">
        <v>542</v>
      </c>
      <c r="D47" s="11">
        <v>1</v>
      </c>
      <c r="E47" s="11">
        <f t="shared" si="0"/>
        <v>221</v>
      </c>
      <c r="F47" s="11">
        <f t="shared" si="5"/>
        <v>0</v>
      </c>
      <c r="G47" s="11">
        <f t="shared" si="4"/>
        <v>-44200000</v>
      </c>
    </row>
    <row r="48" spans="1:27" x14ac:dyDescent="0.25">
      <c r="A48" s="11" t="s">
        <v>541</v>
      </c>
      <c r="B48" s="38">
        <v>-200000</v>
      </c>
      <c r="C48" s="11" t="s">
        <v>158</v>
      </c>
      <c r="D48" s="11">
        <v>5</v>
      </c>
      <c r="E48" s="11">
        <f t="shared" si="0"/>
        <v>220</v>
      </c>
      <c r="F48" s="11">
        <f t="shared" si="5"/>
        <v>0</v>
      </c>
      <c r="G48" s="11">
        <f t="shared" si="4"/>
        <v>-44000000</v>
      </c>
    </row>
    <row r="49" spans="1:7" x14ac:dyDescent="0.25">
      <c r="A49" s="11" t="s">
        <v>545</v>
      </c>
      <c r="B49" s="38">
        <v>3000000</v>
      </c>
      <c r="C49" s="11" t="s">
        <v>546</v>
      </c>
      <c r="D49" s="11">
        <v>0</v>
      </c>
      <c r="E49" s="11">
        <f t="shared" si="0"/>
        <v>215</v>
      </c>
      <c r="F49" s="11">
        <f t="shared" si="5"/>
        <v>1</v>
      </c>
      <c r="G49" s="11">
        <f t="shared" si="4"/>
        <v>642000000</v>
      </c>
    </row>
    <row r="50" spans="1:7" x14ac:dyDescent="0.25">
      <c r="A50" s="12" t="s">
        <v>545</v>
      </c>
      <c r="B50" s="57">
        <v>3000000</v>
      </c>
      <c r="C50" s="12" t="s">
        <v>547</v>
      </c>
      <c r="D50" s="11">
        <v>1</v>
      </c>
      <c r="E50" s="11">
        <f t="shared" si="0"/>
        <v>215</v>
      </c>
      <c r="F50" s="11">
        <f t="shared" si="5"/>
        <v>1</v>
      </c>
      <c r="G50" s="12">
        <f t="shared" si="4"/>
        <v>642000000</v>
      </c>
    </row>
    <row r="51" spans="1:7" x14ac:dyDescent="0.25">
      <c r="A51" s="11" t="s">
        <v>550</v>
      </c>
      <c r="B51" s="38">
        <v>765797</v>
      </c>
      <c r="C51" s="11" t="s">
        <v>551</v>
      </c>
      <c r="D51" s="11">
        <v>0</v>
      </c>
      <c r="E51" s="11">
        <f t="shared" si="0"/>
        <v>214</v>
      </c>
      <c r="F51" s="11">
        <f t="shared" si="5"/>
        <v>1</v>
      </c>
      <c r="G51" s="11">
        <f t="shared" si="4"/>
        <v>163114761</v>
      </c>
    </row>
    <row r="52" spans="1:7" x14ac:dyDescent="0.25">
      <c r="A52" s="11" t="s">
        <v>550</v>
      </c>
      <c r="B52" s="38">
        <v>-200000</v>
      </c>
      <c r="C52" s="11" t="s">
        <v>158</v>
      </c>
      <c r="D52" s="11">
        <v>7</v>
      </c>
      <c r="E52" s="11">
        <f t="shared" si="0"/>
        <v>214</v>
      </c>
      <c r="F52" s="11">
        <f t="shared" si="5"/>
        <v>0</v>
      </c>
      <c r="G52" s="11">
        <f t="shared" si="4"/>
        <v>-42800000</v>
      </c>
    </row>
    <row r="53" spans="1:7" x14ac:dyDescent="0.25">
      <c r="A53" s="11" t="s">
        <v>562</v>
      </c>
      <c r="B53" s="38">
        <v>-400500</v>
      </c>
      <c r="C53" s="11" t="s">
        <v>563</v>
      </c>
      <c r="D53" s="11">
        <v>9</v>
      </c>
      <c r="E53" s="11">
        <f t="shared" si="0"/>
        <v>207</v>
      </c>
      <c r="F53" s="11">
        <f t="shared" si="5"/>
        <v>0</v>
      </c>
      <c r="G53" s="11">
        <f t="shared" si="4"/>
        <v>-82903500</v>
      </c>
    </row>
    <row r="54" spans="1:7" x14ac:dyDescent="0.25">
      <c r="A54" s="11" t="s">
        <v>577</v>
      </c>
      <c r="B54" s="38">
        <v>-1000396</v>
      </c>
      <c r="C54" s="11" t="s">
        <v>631</v>
      </c>
      <c r="D54" s="11">
        <v>6</v>
      </c>
      <c r="E54" s="11">
        <f t="shared" si="0"/>
        <v>198</v>
      </c>
      <c r="F54" s="11">
        <f t="shared" si="5"/>
        <v>0</v>
      </c>
      <c r="G54" s="11">
        <f t="shared" si="4"/>
        <v>-198078408</v>
      </c>
    </row>
    <row r="55" spans="1:7" x14ac:dyDescent="0.25">
      <c r="A55" s="11" t="s">
        <v>580</v>
      </c>
      <c r="B55" s="38">
        <v>-40000000</v>
      </c>
      <c r="C55" s="11" t="s">
        <v>581</v>
      </c>
      <c r="D55" s="11">
        <v>9</v>
      </c>
      <c r="E55" s="11">
        <f t="shared" si="0"/>
        <v>192</v>
      </c>
      <c r="F55" s="11">
        <f t="shared" si="5"/>
        <v>0</v>
      </c>
      <c r="G55" s="11">
        <f t="shared" si="4"/>
        <v>-7680000000</v>
      </c>
    </row>
    <row r="56" spans="1:7" x14ac:dyDescent="0.25">
      <c r="A56" s="11" t="s">
        <v>586</v>
      </c>
      <c r="B56" s="38">
        <v>865652</v>
      </c>
      <c r="C56" s="11" t="s">
        <v>587</v>
      </c>
      <c r="D56" s="11">
        <v>27</v>
      </c>
      <c r="E56" s="11">
        <f t="shared" si="0"/>
        <v>183</v>
      </c>
      <c r="F56" s="11">
        <f t="shared" si="5"/>
        <v>1</v>
      </c>
      <c r="G56" s="11">
        <f t="shared" si="4"/>
        <v>157548664</v>
      </c>
    </row>
    <row r="57" spans="1:7" x14ac:dyDescent="0.25">
      <c r="A57" s="11" t="s">
        <v>617</v>
      </c>
      <c r="B57" s="38">
        <v>-50200000</v>
      </c>
      <c r="C57" s="11" t="s">
        <v>619</v>
      </c>
      <c r="D57" s="11">
        <v>1</v>
      </c>
      <c r="E57" s="11">
        <f t="shared" si="0"/>
        <v>156</v>
      </c>
      <c r="F57" s="11">
        <f t="shared" si="5"/>
        <v>0</v>
      </c>
      <c r="G57" s="11">
        <f t="shared" si="4"/>
        <v>-7831200000</v>
      </c>
    </row>
    <row r="58" spans="1:7" x14ac:dyDescent="0.25">
      <c r="A58" s="11" t="s">
        <v>623</v>
      </c>
      <c r="B58" s="38">
        <v>-12200500</v>
      </c>
      <c r="C58" s="11" t="s">
        <v>624</v>
      </c>
      <c r="D58" s="11">
        <v>3</v>
      </c>
      <c r="E58" s="11">
        <f t="shared" si="0"/>
        <v>155</v>
      </c>
      <c r="F58" s="11">
        <f t="shared" si="5"/>
        <v>0</v>
      </c>
      <c r="G58" s="11">
        <f t="shared" si="4"/>
        <v>-1891077500</v>
      </c>
    </row>
    <row r="59" spans="1:7" x14ac:dyDescent="0.25">
      <c r="A59" s="11" t="s">
        <v>629</v>
      </c>
      <c r="B59" s="38">
        <v>534906</v>
      </c>
      <c r="C59" s="11" t="s">
        <v>630</v>
      </c>
      <c r="D59" s="11">
        <v>1</v>
      </c>
      <c r="E59" s="11">
        <f t="shared" si="0"/>
        <v>152</v>
      </c>
      <c r="F59" s="11">
        <f t="shared" si="5"/>
        <v>1</v>
      </c>
      <c r="G59" s="11">
        <f t="shared" si="4"/>
        <v>80770806</v>
      </c>
    </row>
    <row r="60" spans="1:7" x14ac:dyDescent="0.25">
      <c r="A60" s="11" t="s">
        <v>638</v>
      </c>
      <c r="B60" s="38">
        <v>-338000</v>
      </c>
      <c r="C60" s="11" t="s">
        <v>640</v>
      </c>
      <c r="D60" s="11">
        <v>2</v>
      </c>
      <c r="E60" s="11">
        <f t="shared" si="0"/>
        <v>151</v>
      </c>
      <c r="F60" s="11">
        <f t="shared" si="5"/>
        <v>0</v>
      </c>
      <c r="G60" s="11">
        <f t="shared" si="4"/>
        <v>-51038000</v>
      </c>
    </row>
    <row r="61" spans="1:7" x14ac:dyDescent="0.25">
      <c r="A61" s="11" t="s">
        <v>641</v>
      </c>
      <c r="B61" s="38">
        <v>-150000</v>
      </c>
      <c r="C61" s="11" t="s">
        <v>642</v>
      </c>
      <c r="D61" s="11">
        <v>4</v>
      </c>
      <c r="E61" s="11">
        <f t="shared" si="0"/>
        <v>149</v>
      </c>
      <c r="F61" s="11">
        <f t="shared" si="5"/>
        <v>0</v>
      </c>
      <c r="G61" s="11">
        <f t="shared" si="4"/>
        <v>-22350000</v>
      </c>
    </row>
    <row r="62" spans="1:7" x14ac:dyDescent="0.25">
      <c r="A62" s="11" t="s">
        <v>647</v>
      </c>
      <c r="B62" s="38">
        <v>-100000</v>
      </c>
      <c r="C62" s="11" t="s">
        <v>26</v>
      </c>
      <c r="D62" s="11">
        <v>4</v>
      </c>
      <c r="E62" s="11">
        <f t="shared" si="0"/>
        <v>145</v>
      </c>
      <c r="F62" s="11">
        <f t="shared" si="5"/>
        <v>0</v>
      </c>
      <c r="G62" s="11">
        <f t="shared" si="4"/>
        <v>-14500000</v>
      </c>
    </row>
    <row r="63" spans="1:7" x14ac:dyDescent="0.25">
      <c r="A63" s="11" t="s">
        <v>649</v>
      </c>
      <c r="B63" s="38">
        <v>-200000</v>
      </c>
      <c r="C63" s="11" t="s">
        <v>158</v>
      </c>
      <c r="D63" s="11">
        <v>0</v>
      </c>
      <c r="E63" s="11">
        <f t="shared" si="0"/>
        <v>141</v>
      </c>
      <c r="F63" s="11">
        <f t="shared" si="5"/>
        <v>0</v>
      </c>
      <c r="G63" s="11">
        <f t="shared" si="4"/>
        <v>-28200000</v>
      </c>
    </row>
    <row r="64" spans="1:7" x14ac:dyDescent="0.25">
      <c r="A64" s="11" t="s">
        <v>71</v>
      </c>
      <c r="B64" s="38">
        <v>-87000</v>
      </c>
      <c r="C64" s="11" t="s">
        <v>650</v>
      </c>
      <c r="D64" s="11">
        <v>4</v>
      </c>
      <c r="E64" s="11">
        <f t="shared" si="0"/>
        <v>141</v>
      </c>
      <c r="F64" s="11">
        <f t="shared" si="5"/>
        <v>0</v>
      </c>
      <c r="G64" s="11">
        <f t="shared" si="4"/>
        <v>-12267000</v>
      </c>
    </row>
    <row r="65" spans="1:10" x14ac:dyDescent="0.25">
      <c r="A65" s="11" t="s">
        <v>656</v>
      </c>
      <c r="B65" s="38">
        <v>-27470</v>
      </c>
      <c r="C65" s="11" t="s">
        <v>657</v>
      </c>
      <c r="D65" s="11">
        <v>1</v>
      </c>
      <c r="E65" s="11">
        <f t="shared" si="0"/>
        <v>137</v>
      </c>
      <c r="F65" s="11">
        <f t="shared" si="5"/>
        <v>0</v>
      </c>
      <c r="G65" s="11">
        <f t="shared" si="4"/>
        <v>-3763390</v>
      </c>
    </row>
    <row r="66" spans="1:10" x14ac:dyDescent="0.25">
      <c r="A66" s="11" t="s">
        <v>660</v>
      </c>
      <c r="B66" s="38">
        <v>-334000</v>
      </c>
      <c r="C66" s="11" t="s">
        <v>661</v>
      </c>
      <c r="D66" s="11">
        <v>5</v>
      </c>
      <c r="E66" s="11">
        <f t="shared" si="0"/>
        <v>136</v>
      </c>
      <c r="F66" s="11">
        <f t="shared" si="5"/>
        <v>0</v>
      </c>
      <c r="G66" s="11">
        <f t="shared" si="4"/>
        <v>-45424000</v>
      </c>
    </row>
    <row r="67" spans="1:10" x14ac:dyDescent="0.25">
      <c r="A67" s="11" t="s">
        <v>664</v>
      </c>
      <c r="B67" s="38">
        <v>-20000</v>
      </c>
      <c r="C67" s="11" t="s">
        <v>665</v>
      </c>
      <c r="D67" s="11">
        <v>1</v>
      </c>
      <c r="E67" s="11">
        <f t="shared" ref="E67:E104" si="6">D67+E68</f>
        <v>131</v>
      </c>
      <c r="F67" s="11">
        <f t="shared" si="5"/>
        <v>0</v>
      </c>
      <c r="G67" s="11">
        <f t="shared" si="4"/>
        <v>-2620000</v>
      </c>
    </row>
    <row r="68" spans="1:10" x14ac:dyDescent="0.25">
      <c r="A68" s="11" t="s">
        <v>663</v>
      </c>
      <c r="B68" s="38">
        <v>-300500</v>
      </c>
      <c r="C68" s="11" t="s">
        <v>666</v>
      </c>
      <c r="D68" s="11">
        <v>0</v>
      </c>
      <c r="E68" s="11">
        <f t="shared" si="6"/>
        <v>130</v>
      </c>
      <c r="F68" s="11">
        <f t="shared" si="5"/>
        <v>0</v>
      </c>
      <c r="G68" s="11">
        <f t="shared" si="4"/>
        <v>-39065000</v>
      </c>
    </row>
    <row r="69" spans="1:10" x14ac:dyDescent="0.25">
      <c r="A69" s="11" t="s">
        <v>663</v>
      </c>
      <c r="B69" s="38">
        <v>-100000</v>
      </c>
      <c r="C69" s="11" t="s">
        <v>667</v>
      </c>
      <c r="D69" s="11">
        <v>5</v>
      </c>
      <c r="E69" s="11">
        <f t="shared" si="6"/>
        <v>130</v>
      </c>
      <c r="F69" s="11">
        <f t="shared" si="5"/>
        <v>0</v>
      </c>
      <c r="G69" s="11">
        <f t="shared" si="4"/>
        <v>-13000000</v>
      </c>
    </row>
    <row r="70" spans="1:10" x14ac:dyDescent="0.25">
      <c r="A70" s="11" t="s">
        <v>670</v>
      </c>
      <c r="B70" s="38">
        <v>-200000</v>
      </c>
      <c r="C70" s="11" t="s">
        <v>26</v>
      </c>
      <c r="D70" s="11">
        <v>4</v>
      </c>
      <c r="E70" s="11">
        <f t="shared" si="6"/>
        <v>125</v>
      </c>
      <c r="F70" s="11">
        <f t="shared" si="5"/>
        <v>0</v>
      </c>
      <c r="G70" s="11">
        <f t="shared" si="4"/>
        <v>-25000000</v>
      </c>
    </row>
    <row r="71" spans="1:10" x14ac:dyDescent="0.25">
      <c r="A71" s="11" t="s">
        <v>632</v>
      </c>
      <c r="B71" s="38">
        <v>15389</v>
      </c>
      <c r="C71" s="11" t="s">
        <v>671</v>
      </c>
      <c r="D71" s="11">
        <v>0</v>
      </c>
      <c r="E71" s="11">
        <f t="shared" si="6"/>
        <v>121</v>
      </c>
      <c r="F71" s="11">
        <f t="shared" si="5"/>
        <v>1</v>
      </c>
      <c r="G71" s="11">
        <f t="shared" si="4"/>
        <v>1846680</v>
      </c>
    </row>
    <row r="72" spans="1:10" x14ac:dyDescent="0.25">
      <c r="A72" s="11" t="s">
        <v>632</v>
      </c>
      <c r="B72" s="38">
        <v>4000000</v>
      </c>
      <c r="C72" s="11" t="s">
        <v>677</v>
      </c>
      <c r="D72" s="11">
        <v>0</v>
      </c>
      <c r="E72" s="11">
        <f t="shared" si="6"/>
        <v>121</v>
      </c>
      <c r="F72" s="11">
        <f t="shared" si="5"/>
        <v>1</v>
      </c>
      <c r="G72" s="11">
        <f t="shared" si="4"/>
        <v>480000000</v>
      </c>
    </row>
    <row r="73" spans="1:10" x14ac:dyDescent="0.25">
      <c r="A73" s="11" t="s">
        <v>632</v>
      </c>
      <c r="B73" s="38">
        <v>2600000</v>
      </c>
      <c r="C73" s="11" t="s">
        <v>678</v>
      </c>
      <c r="D73" s="11">
        <v>0</v>
      </c>
      <c r="E73" s="11">
        <f t="shared" si="6"/>
        <v>121</v>
      </c>
      <c r="F73" s="11">
        <f t="shared" si="5"/>
        <v>1</v>
      </c>
      <c r="G73" s="11">
        <f t="shared" si="4"/>
        <v>312000000</v>
      </c>
      <c r="J73" t="s">
        <v>25</v>
      </c>
    </row>
    <row r="74" spans="1:10" x14ac:dyDescent="0.25">
      <c r="A74" s="11" t="s">
        <v>632</v>
      </c>
      <c r="B74" s="38">
        <v>3000000</v>
      </c>
      <c r="C74" s="11" t="s">
        <v>679</v>
      </c>
      <c r="D74" s="11">
        <v>3</v>
      </c>
      <c r="E74" s="11">
        <f t="shared" si="6"/>
        <v>121</v>
      </c>
      <c r="F74" s="11">
        <f t="shared" si="5"/>
        <v>1</v>
      </c>
      <c r="G74" s="11">
        <f t="shared" si="4"/>
        <v>360000000</v>
      </c>
    </row>
    <row r="75" spans="1:10" x14ac:dyDescent="0.25">
      <c r="A75" s="11" t="s">
        <v>681</v>
      </c>
      <c r="B75" s="38">
        <v>-200000</v>
      </c>
      <c r="C75" s="11" t="s">
        <v>158</v>
      </c>
      <c r="D75" s="11">
        <v>3</v>
      </c>
      <c r="E75" s="11">
        <f t="shared" si="6"/>
        <v>118</v>
      </c>
      <c r="F75" s="11">
        <f t="shared" si="5"/>
        <v>0</v>
      </c>
      <c r="G75" s="11">
        <f t="shared" si="4"/>
        <v>-23600000</v>
      </c>
    </row>
    <row r="76" spans="1:10" x14ac:dyDescent="0.25">
      <c r="A76" s="11" t="s">
        <v>682</v>
      </c>
      <c r="B76" s="38">
        <v>-2000700</v>
      </c>
      <c r="C76" s="11" t="s">
        <v>683</v>
      </c>
      <c r="D76" s="11">
        <v>0</v>
      </c>
      <c r="E76" s="11">
        <f t="shared" si="6"/>
        <v>115</v>
      </c>
      <c r="F76" s="11">
        <f t="shared" si="5"/>
        <v>0</v>
      </c>
      <c r="G76" s="11">
        <f t="shared" si="4"/>
        <v>-230080500</v>
      </c>
    </row>
    <row r="77" spans="1:10" x14ac:dyDescent="0.25">
      <c r="A77" s="11" t="s">
        <v>682</v>
      </c>
      <c r="B77" s="38">
        <v>-200000</v>
      </c>
      <c r="C77" s="11" t="s">
        <v>158</v>
      </c>
      <c r="D77" s="11">
        <v>4</v>
      </c>
      <c r="E77" s="11">
        <f t="shared" si="6"/>
        <v>115</v>
      </c>
      <c r="F77" s="11">
        <f t="shared" si="5"/>
        <v>0</v>
      </c>
      <c r="G77" s="11">
        <f t="shared" si="4"/>
        <v>-23000000</v>
      </c>
    </row>
    <row r="78" spans="1:10" x14ac:dyDescent="0.25">
      <c r="A78" s="11" t="s">
        <v>686</v>
      </c>
      <c r="B78" s="38">
        <v>2000000</v>
      </c>
      <c r="C78" s="11" t="s">
        <v>687</v>
      </c>
      <c r="D78" s="11">
        <v>8</v>
      </c>
      <c r="E78" s="11">
        <f t="shared" si="6"/>
        <v>111</v>
      </c>
      <c r="F78" s="11">
        <f t="shared" si="5"/>
        <v>1</v>
      </c>
      <c r="G78" s="11">
        <f t="shared" si="4"/>
        <v>220000000</v>
      </c>
      <c r="J78" t="s">
        <v>25</v>
      </c>
    </row>
    <row r="79" spans="1:10" x14ac:dyDescent="0.25">
      <c r="A79" s="11" t="s">
        <v>688</v>
      </c>
      <c r="B79" s="38">
        <v>-1000500</v>
      </c>
      <c r="C79" s="11" t="s">
        <v>689</v>
      </c>
      <c r="D79" s="11">
        <v>0</v>
      </c>
      <c r="E79" s="11">
        <f t="shared" si="6"/>
        <v>103</v>
      </c>
      <c r="F79" s="11">
        <f t="shared" si="5"/>
        <v>0</v>
      </c>
      <c r="G79" s="11">
        <f t="shared" si="4"/>
        <v>-103051500</v>
      </c>
    </row>
    <row r="80" spans="1:10" x14ac:dyDescent="0.25">
      <c r="A80" s="11" t="s">
        <v>688</v>
      </c>
      <c r="B80" s="38">
        <v>-141950</v>
      </c>
      <c r="C80" s="11" t="s">
        <v>690</v>
      </c>
      <c r="D80" s="11">
        <v>3</v>
      </c>
      <c r="E80" s="11">
        <f t="shared" si="6"/>
        <v>103</v>
      </c>
      <c r="F80" s="11">
        <f t="shared" si="5"/>
        <v>0</v>
      </c>
      <c r="G80" s="11">
        <f t="shared" si="4"/>
        <v>-14620850</v>
      </c>
    </row>
    <row r="81" spans="1:7" x14ac:dyDescent="0.25">
      <c r="A81" s="11" t="s">
        <v>693</v>
      </c>
      <c r="B81" s="38">
        <v>-900500</v>
      </c>
      <c r="C81" s="11" t="s">
        <v>694</v>
      </c>
      <c r="D81" s="11">
        <v>10</v>
      </c>
      <c r="E81" s="11">
        <f t="shared" si="6"/>
        <v>100</v>
      </c>
      <c r="F81" s="11">
        <f t="shared" si="5"/>
        <v>0</v>
      </c>
      <c r="G81" s="11">
        <f t="shared" si="4"/>
        <v>-90050000</v>
      </c>
    </row>
    <row r="82" spans="1:7" x14ac:dyDescent="0.25">
      <c r="A82" s="11" t="s">
        <v>633</v>
      </c>
      <c r="B82" s="38">
        <v>81251</v>
      </c>
      <c r="C82" s="11" t="s">
        <v>697</v>
      </c>
      <c r="D82" s="11">
        <v>22</v>
      </c>
      <c r="E82" s="11">
        <f t="shared" si="6"/>
        <v>90</v>
      </c>
      <c r="F82" s="11">
        <f t="shared" si="5"/>
        <v>1</v>
      </c>
      <c r="G82" s="11">
        <f t="shared" si="4"/>
        <v>7231339</v>
      </c>
    </row>
    <row r="83" spans="1:7" x14ac:dyDescent="0.25">
      <c r="A83" s="11" t="s">
        <v>728</v>
      </c>
      <c r="B83" s="38">
        <v>50000000</v>
      </c>
      <c r="C83" s="11" t="s">
        <v>731</v>
      </c>
      <c r="D83" s="11">
        <v>1</v>
      </c>
      <c r="E83" s="11">
        <f t="shared" si="6"/>
        <v>68</v>
      </c>
      <c r="F83" s="11">
        <f t="shared" si="5"/>
        <v>1</v>
      </c>
      <c r="G83" s="11">
        <f t="shared" si="4"/>
        <v>3350000000</v>
      </c>
    </row>
    <row r="84" spans="1:7" x14ac:dyDescent="0.25">
      <c r="A84" s="11" t="s">
        <v>726</v>
      </c>
      <c r="B84" s="38">
        <v>30000000</v>
      </c>
      <c r="C84" s="11" t="s">
        <v>732</v>
      </c>
      <c r="D84" s="11">
        <v>0</v>
      </c>
      <c r="E84" s="11">
        <f t="shared" si="6"/>
        <v>67</v>
      </c>
      <c r="F84" s="11">
        <f t="shared" si="5"/>
        <v>1</v>
      </c>
      <c r="G84" s="11">
        <f t="shared" si="4"/>
        <v>1980000000</v>
      </c>
    </row>
    <row r="85" spans="1:7" x14ac:dyDescent="0.25">
      <c r="A85" s="11" t="s">
        <v>726</v>
      </c>
      <c r="B85" s="38">
        <v>-72500000</v>
      </c>
      <c r="C85" s="11" t="s">
        <v>733</v>
      </c>
      <c r="D85" s="11">
        <v>1</v>
      </c>
      <c r="E85" s="11">
        <f t="shared" si="6"/>
        <v>67</v>
      </c>
      <c r="F85" s="11">
        <f t="shared" si="5"/>
        <v>0</v>
      </c>
      <c r="G85" s="11">
        <f t="shared" si="4"/>
        <v>-4857500000</v>
      </c>
    </row>
    <row r="86" spans="1:7" x14ac:dyDescent="0.25">
      <c r="A86" s="11" t="s">
        <v>734</v>
      </c>
      <c r="B86" s="38">
        <v>-281000</v>
      </c>
      <c r="C86" s="11" t="s">
        <v>747</v>
      </c>
      <c r="D86" s="11">
        <v>5</v>
      </c>
      <c r="E86" s="11">
        <f t="shared" si="6"/>
        <v>66</v>
      </c>
      <c r="F86" s="11">
        <f t="shared" si="5"/>
        <v>0</v>
      </c>
      <c r="G86" s="11">
        <f t="shared" si="4"/>
        <v>-18546000</v>
      </c>
    </row>
    <row r="87" spans="1:7" x14ac:dyDescent="0.25">
      <c r="A87" s="11" t="s">
        <v>740</v>
      </c>
      <c r="B87" s="38">
        <v>2500000</v>
      </c>
      <c r="C87" s="11" t="s">
        <v>744</v>
      </c>
      <c r="D87" s="11">
        <v>1</v>
      </c>
      <c r="E87" s="11">
        <f t="shared" si="6"/>
        <v>61</v>
      </c>
      <c r="F87" s="11">
        <f t="shared" si="5"/>
        <v>1</v>
      </c>
      <c r="G87" s="11">
        <f t="shared" si="4"/>
        <v>150000000</v>
      </c>
    </row>
    <row r="88" spans="1:7" x14ac:dyDescent="0.25">
      <c r="A88" s="11" t="s">
        <v>634</v>
      </c>
      <c r="B88" s="38">
        <v>78340</v>
      </c>
      <c r="C88" s="11" t="s">
        <v>745</v>
      </c>
      <c r="D88" s="11">
        <v>5</v>
      </c>
      <c r="E88" s="11">
        <f t="shared" si="6"/>
        <v>60</v>
      </c>
      <c r="F88" s="11">
        <f t="shared" si="5"/>
        <v>1</v>
      </c>
      <c r="G88" s="11">
        <f t="shared" si="4"/>
        <v>4622060</v>
      </c>
    </row>
    <row r="89" spans="1:7" x14ac:dyDescent="0.25">
      <c r="A89" s="11" t="s">
        <v>752</v>
      </c>
      <c r="B89" s="38">
        <v>15000000</v>
      </c>
      <c r="C89" s="11" t="s">
        <v>753</v>
      </c>
      <c r="D89" s="11">
        <v>25</v>
      </c>
      <c r="E89" s="11">
        <f t="shared" si="6"/>
        <v>55</v>
      </c>
      <c r="F89" s="11">
        <f t="shared" si="5"/>
        <v>1</v>
      </c>
      <c r="G89" s="11">
        <f t="shared" si="4"/>
        <v>810000000</v>
      </c>
    </row>
    <row r="90" spans="1:7" x14ac:dyDescent="0.25">
      <c r="A90" s="11" t="s">
        <v>635</v>
      </c>
      <c r="B90" s="38">
        <v>244846</v>
      </c>
      <c r="C90" s="11" t="s">
        <v>787</v>
      </c>
      <c r="D90" s="11">
        <v>29</v>
      </c>
      <c r="E90" s="11">
        <f t="shared" si="6"/>
        <v>30</v>
      </c>
      <c r="F90" s="11">
        <f t="shared" si="5"/>
        <v>1</v>
      </c>
      <c r="G90" s="11">
        <f t="shared" si="4"/>
        <v>7100534</v>
      </c>
    </row>
    <row r="91" spans="1:7" x14ac:dyDescent="0.25">
      <c r="A91" s="11" t="s">
        <v>832</v>
      </c>
      <c r="B91" s="38">
        <v>272155</v>
      </c>
      <c r="C91" s="11" t="s">
        <v>834</v>
      </c>
      <c r="D91" s="11">
        <v>1</v>
      </c>
      <c r="E91" s="11">
        <f t="shared" si="6"/>
        <v>1</v>
      </c>
      <c r="F91" s="11">
        <f t="shared" si="5"/>
        <v>1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33393108</v>
      </c>
      <c r="C105" s="11"/>
      <c r="D105" s="11"/>
      <c r="E105" s="11"/>
      <c r="F105" s="11"/>
      <c r="G105" s="29">
        <f>SUM(G2:G104)</f>
        <v>16867835932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43586139.359173127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576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18.8554687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 t="shared" ref="E2:E19" si="0">E3+D2</f>
        <v>329</v>
      </c>
      <c r="F2" s="11">
        <f>IF(B2&gt;0,1,0)</f>
        <v>1</v>
      </c>
      <c r="G2" s="11">
        <f>B2*(E2-F2)</f>
        <v>16400000</v>
      </c>
    </row>
    <row r="3" spans="1:7" x14ac:dyDescent="0.25">
      <c r="A3" s="11" t="s">
        <v>819</v>
      </c>
      <c r="B3" s="3">
        <v>-10000</v>
      </c>
      <c r="C3" s="11" t="s">
        <v>504</v>
      </c>
      <c r="D3" s="11">
        <v>7</v>
      </c>
      <c r="E3" s="11">
        <f>E4+D3</f>
        <v>12</v>
      </c>
      <c r="F3" s="11">
        <f t="shared" ref="F3:F21" si="1">IF(B3&gt;0,1,0)</f>
        <v>0</v>
      </c>
      <c r="G3" s="11">
        <f t="shared" ref="G3:G21" si="2">B3*(E3-F3)</f>
        <v>-120000</v>
      </c>
    </row>
    <row r="4" spans="1:7" x14ac:dyDescent="0.25">
      <c r="A4" s="11" t="s">
        <v>837</v>
      </c>
      <c r="B4" s="3">
        <v>1000000</v>
      </c>
      <c r="C4" s="11" t="s">
        <v>840</v>
      </c>
      <c r="D4" s="11">
        <v>3</v>
      </c>
      <c r="E4" s="11">
        <f t="shared" si="0"/>
        <v>5</v>
      </c>
      <c r="F4" s="11">
        <f t="shared" si="1"/>
        <v>1</v>
      </c>
      <c r="G4" s="11">
        <f t="shared" si="2"/>
        <v>4000000</v>
      </c>
    </row>
    <row r="5" spans="1:7" x14ac:dyDescent="0.25">
      <c r="A5" s="11" t="s">
        <v>842</v>
      </c>
      <c r="B5" s="3">
        <v>-95000</v>
      </c>
      <c r="C5" s="11" t="s">
        <v>504</v>
      </c>
      <c r="D5" s="11">
        <v>0</v>
      </c>
      <c r="E5" s="11">
        <f t="shared" si="0"/>
        <v>2</v>
      </c>
      <c r="F5" s="11">
        <f>IF(B5&gt;0,1,0)</f>
        <v>0</v>
      </c>
      <c r="G5" s="11">
        <f t="shared" si="2"/>
        <v>-190000</v>
      </c>
    </row>
    <row r="6" spans="1:7" x14ac:dyDescent="0.25">
      <c r="A6" s="11" t="s">
        <v>842</v>
      </c>
      <c r="B6" s="3">
        <v>4936</v>
      </c>
      <c r="C6" s="11" t="s">
        <v>843</v>
      </c>
      <c r="D6" s="11">
        <v>0</v>
      </c>
      <c r="E6" s="11">
        <f t="shared" si="0"/>
        <v>2</v>
      </c>
      <c r="F6" s="11">
        <f t="shared" si="1"/>
        <v>1</v>
      </c>
      <c r="G6" s="11">
        <f t="shared" si="2"/>
        <v>4936</v>
      </c>
    </row>
    <row r="7" spans="1:7" x14ac:dyDescent="0.25">
      <c r="A7" s="11" t="s">
        <v>842</v>
      </c>
      <c r="B7" s="3">
        <v>-70600</v>
      </c>
      <c r="C7" s="11" t="s">
        <v>844</v>
      </c>
      <c r="D7" s="11">
        <v>0</v>
      </c>
      <c r="E7" s="11">
        <f t="shared" si="0"/>
        <v>2</v>
      </c>
      <c r="F7" s="11">
        <f t="shared" si="1"/>
        <v>0</v>
      </c>
      <c r="G7" s="11">
        <f t="shared" si="2"/>
        <v>-141200</v>
      </c>
    </row>
    <row r="8" spans="1:7" x14ac:dyDescent="0.25">
      <c r="A8" s="11" t="s">
        <v>842</v>
      </c>
      <c r="B8" s="3">
        <v>-450030</v>
      </c>
      <c r="C8" s="11" t="s">
        <v>845</v>
      </c>
      <c r="D8" s="11">
        <v>2</v>
      </c>
      <c r="E8" s="11">
        <f t="shared" si="0"/>
        <v>2</v>
      </c>
      <c r="F8" s="11">
        <f t="shared" si="1"/>
        <v>0</v>
      </c>
      <c r="G8" s="11">
        <f t="shared" si="2"/>
        <v>-900060</v>
      </c>
    </row>
    <row r="9" spans="1:7" x14ac:dyDescent="0.25">
      <c r="A9" s="11" t="s">
        <v>846</v>
      </c>
      <c r="B9" s="3">
        <v>-109047</v>
      </c>
      <c r="C9" s="11" t="s">
        <v>507</v>
      </c>
      <c r="D9" s="11">
        <v>0</v>
      </c>
      <c r="E9" s="11">
        <f t="shared" si="0"/>
        <v>0</v>
      </c>
      <c r="F9" s="11">
        <f t="shared" si="1"/>
        <v>0</v>
      </c>
      <c r="G9" s="11">
        <f>B9*(E9-F9)</f>
        <v>0</v>
      </c>
    </row>
    <row r="10" spans="1:7" x14ac:dyDescent="0.25">
      <c r="A10" s="11"/>
      <c r="B10" s="3"/>
      <c r="C10" s="11"/>
      <c r="D10" s="11">
        <v>0</v>
      </c>
      <c r="E10" s="11">
        <f t="shared" si="0"/>
        <v>0</v>
      </c>
      <c r="F10" s="11">
        <f t="shared" si="1"/>
        <v>0</v>
      </c>
      <c r="G10" s="11">
        <f t="shared" si="2"/>
        <v>0</v>
      </c>
    </row>
    <row r="11" spans="1:7" x14ac:dyDescent="0.25">
      <c r="A11" s="11"/>
      <c r="B11" s="3"/>
      <c r="C11" s="11"/>
      <c r="D11" s="11">
        <v>0</v>
      </c>
      <c r="E11" s="11">
        <f t="shared" si="0"/>
        <v>0</v>
      </c>
      <c r="F11" s="11">
        <f t="shared" si="1"/>
        <v>0</v>
      </c>
      <c r="G11" s="11">
        <f t="shared" si="2"/>
        <v>0</v>
      </c>
    </row>
    <row r="12" spans="1:7" x14ac:dyDescent="0.25">
      <c r="A12" s="11"/>
      <c r="B12" s="3"/>
      <c r="C12" s="11"/>
      <c r="D12" s="11">
        <v>0</v>
      </c>
      <c r="E12" s="11">
        <f t="shared" si="0"/>
        <v>0</v>
      </c>
      <c r="F12" s="11">
        <f t="shared" si="1"/>
        <v>0</v>
      </c>
      <c r="G12" s="11">
        <f t="shared" si="2"/>
        <v>0</v>
      </c>
    </row>
    <row r="13" spans="1:7" x14ac:dyDescent="0.25">
      <c r="A13" s="11"/>
      <c r="B13" s="3"/>
      <c r="C13" s="11"/>
      <c r="D13" s="11">
        <v>0</v>
      </c>
      <c r="E13" s="11">
        <f t="shared" si="0"/>
        <v>0</v>
      </c>
      <c r="F13" s="11">
        <f t="shared" si="1"/>
        <v>0</v>
      </c>
      <c r="G13" s="11">
        <f t="shared" si="2"/>
        <v>0</v>
      </c>
    </row>
    <row r="14" spans="1:7" x14ac:dyDescent="0.25">
      <c r="A14" s="11"/>
      <c r="B14" s="3"/>
      <c r="C14" s="11"/>
      <c r="D14" s="11">
        <v>0</v>
      </c>
      <c r="E14" s="11">
        <f t="shared" si="0"/>
        <v>0</v>
      </c>
      <c r="F14" s="11">
        <f t="shared" si="1"/>
        <v>0</v>
      </c>
      <c r="G14" s="11">
        <f t="shared" si="2"/>
        <v>0</v>
      </c>
    </row>
    <row r="15" spans="1:7" x14ac:dyDescent="0.25">
      <c r="A15" s="11"/>
      <c r="B15" s="3"/>
      <c r="C15" s="11"/>
      <c r="D15" s="11">
        <v>0</v>
      </c>
      <c r="E15" s="11">
        <f t="shared" si="0"/>
        <v>0</v>
      </c>
      <c r="F15" s="11">
        <f t="shared" si="1"/>
        <v>0</v>
      </c>
      <c r="G15" s="11">
        <f t="shared" si="2"/>
        <v>0</v>
      </c>
    </row>
    <row r="16" spans="1:7" x14ac:dyDescent="0.25">
      <c r="A16" s="11"/>
      <c r="B16" s="3"/>
      <c r="C16" s="11"/>
      <c r="D16" s="11">
        <v>0</v>
      </c>
      <c r="E16" s="11">
        <f t="shared" si="0"/>
        <v>0</v>
      </c>
      <c r="F16" s="11">
        <f t="shared" si="1"/>
        <v>0</v>
      </c>
      <c r="G16" s="11">
        <f t="shared" si="2"/>
        <v>0</v>
      </c>
    </row>
    <row r="17" spans="1:7" x14ac:dyDescent="0.25">
      <c r="A17" s="11"/>
      <c r="B17" s="3"/>
      <c r="C17" s="11"/>
      <c r="D17" s="11">
        <v>0</v>
      </c>
      <c r="E17" s="11">
        <f t="shared" si="0"/>
        <v>0</v>
      </c>
      <c r="F17" s="11">
        <f t="shared" si="1"/>
        <v>0</v>
      </c>
      <c r="G17" s="11">
        <f t="shared" si="2"/>
        <v>0</v>
      </c>
    </row>
    <row r="18" spans="1:7" x14ac:dyDescent="0.25">
      <c r="A18" s="11"/>
      <c r="B18" s="3"/>
      <c r="C18" s="11"/>
      <c r="D18" s="11">
        <v>0</v>
      </c>
      <c r="E18" s="11">
        <f t="shared" si="0"/>
        <v>0</v>
      </c>
      <c r="F18" s="11">
        <f t="shared" si="1"/>
        <v>0</v>
      </c>
      <c r="G18" s="11">
        <f t="shared" si="2"/>
        <v>0</v>
      </c>
    </row>
    <row r="19" spans="1:7" x14ac:dyDescent="0.25">
      <c r="A19" s="11"/>
      <c r="B19" s="3"/>
      <c r="C19" s="11"/>
      <c r="D19" s="11">
        <v>0</v>
      </c>
      <c r="E19" s="11">
        <f t="shared" si="0"/>
        <v>0</v>
      </c>
      <c r="F19" s="11">
        <f t="shared" si="1"/>
        <v>0</v>
      </c>
      <c r="G19" s="11">
        <f t="shared" si="2"/>
        <v>0</v>
      </c>
    </row>
    <row r="20" spans="1:7" x14ac:dyDescent="0.25">
      <c r="A20" s="11"/>
      <c r="B20" s="3"/>
      <c r="C20" s="11"/>
      <c r="D20" s="11">
        <v>0</v>
      </c>
      <c r="E20" s="11">
        <f>E21+D20</f>
        <v>0</v>
      </c>
      <c r="F20" s="11">
        <f t="shared" si="1"/>
        <v>0</v>
      </c>
      <c r="G20" s="11">
        <f t="shared" si="2"/>
        <v>0</v>
      </c>
    </row>
    <row r="21" spans="1:7" x14ac:dyDescent="0.25">
      <c r="A21" s="11"/>
      <c r="B21" s="3"/>
      <c r="C21" s="11"/>
      <c r="D21" s="11">
        <v>0</v>
      </c>
      <c r="E21" s="11">
        <f>D21</f>
        <v>0</v>
      </c>
      <c r="F21" s="11">
        <f t="shared" si="1"/>
        <v>0</v>
      </c>
      <c r="G21" s="11">
        <f t="shared" si="2"/>
        <v>0</v>
      </c>
    </row>
    <row r="22" spans="1:7" x14ac:dyDescent="0.25">
      <c r="A22" s="11"/>
      <c r="B22" s="11"/>
      <c r="C22" s="11"/>
      <c r="D22" s="11"/>
      <c r="E22" s="11"/>
      <c r="F22" s="11"/>
      <c r="G22" s="11"/>
    </row>
    <row r="23" spans="1:7" x14ac:dyDescent="0.25">
      <c r="A23" s="11"/>
      <c r="B23" s="11"/>
      <c r="C23" s="11"/>
      <c r="D23" s="11"/>
      <c r="E23" s="11"/>
      <c r="F23" s="11"/>
      <c r="G23" s="11"/>
    </row>
    <row r="24" spans="1:7" x14ac:dyDescent="0.25">
      <c r="A24" s="11"/>
      <c r="B24" s="11"/>
      <c r="C24" s="11"/>
      <c r="D24" s="11" t="s">
        <v>25</v>
      </c>
      <c r="E24" s="11"/>
      <c r="F24" s="11"/>
      <c r="G24" s="11"/>
    </row>
    <row r="25" spans="1:7" x14ac:dyDescent="0.25">
      <c r="A25" s="11"/>
      <c r="B25" s="11"/>
      <c r="C25" s="11"/>
      <c r="D25" s="11"/>
      <c r="E25" s="11"/>
      <c r="F25" s="11"/>
      <c r="G25" s="11"/>
    </row>
    <row r="26" spans="1:7" x14ac:dyDescent="0.25">
      <c r="A26" s="11"/>
      <c r="B26" s="11"/>
      <c r="C26" s="11"/>
      <c r="D26" s="11"/>
      <c r="E26" s="11"/>
      <c r="F26" s="11"/>
      <c r="G26" s="11"/>
    </row>
    <row r="27" spans="1:7" x14ac:dyDescent="0.25">
      <c r="A27" s="11"/>
      <c r="B27" s="29">
        <f>SUM(B2:B25)</f>
        <v>320259</v>
      </c>
      <c r="C27" s="11"/>
      <c r="D27" s="11"/>
      <c r="E27" s="11"/>
      <c r="F27" s="11"/>
      <c r="G27" s="29">
        <f>SUM(G2:G21)</f>
        <v>19053676</v>
      </c>
    </row>
    <row r="28" spans="1:7" x14ac:dyDescent="0.25">
      <c r="A28" s="11"/>
      <c r="B28" s="11" t="s">
        <v>283</v>
      </c>
      <c r="C28" s="11"/>
      <c r="D28" s="11"/>
      <c r="E28" s="11"/>
      <c r="F28" s="11"/>
      <c r="G28" s="11" t="s">
        <v>284</v>
      </c>
    </row>
    <row r="29" spans="1:7" x14ac:dyDescent="0.25">
      <c r="A29" s="11"/>
      <c r="B29" s="11"/>
      <c r="C29" s="11"/>
      <c r="D29" s="11"/>
      <c r="E29" s="11"/>
      <c r="F29" s="11"/>
      <c r="G29" s="11"/>
    </row>
    <row r="30" spans="1:7" x14ac:dyDescent="0.25">
      <c r="A30" s="11"/>
      <c r="B30" s="11"/>
      <c r="C30" s="11"/>
      <c r="D30" s="11"/>
      <c r="E30" s="11"/>
      <c r="F30" s="11"/>
      <c r="G30" s="3">
        <f>G27/E2</f>
        <v>57913.908814589668</v>
      </c>
    </row>
    <row r="31" spans="1:7" x14ac:dyDescent="0.25">
      <c r="A31" s="11"/>
      <c r="B31" s="11"/>
      <c r="C31" s="11"/>
      <c r="D31" s="11"/>
      <c r="E31" s="11"/>
      <c r="F31" s="11"/>
      <c r="G31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64" activePane="bottomLeft" state="frozen"/>
      <selection pane="bottomLeft" activeCell="E179" sqref="E17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574</v>
      </c>
      <c r="E2" s="11">
        <f>IF(B2&gt;0,1,0)</f>
        <v>1</v>
      </c>
      <c r="F2" s="11">
        <f>B2*(D2-E2)</f>
        <v>55409100</v>
      </c>
      <c r="G2" s="11" t="s">
        <v>1</v>
      </c>
    </row>
    <row r="3" spans="1:7" x14ac:dyDescent="0.25">
      <c r="A3" s="11" t="s">
        <v>396</v>
      </c>
      <c r="B3" s="3">
        <v>3000000</v>
      </c>
      <c r="C3" s="11">
        <v>3</v>
      </c>
      <c r="D3" s="11">
        <f t="shared" ref="D3:D66" si="0">D4+C3</f>
        <v>572</v>
      </c>
      <c r="E3" s="11">
        <f t="shared" ref="E3:E66" si="1">IF(B3&gt;0,1,0)</f>
        <v>1</v>
      </c>
      <c r="F3" s="11">
        <f t="shared" ref="F3:F66" si="2">B3*(D3-E3)</f>
        <v>1713000000</v>
      </c>
      <c r="G3" s="11"/>
    </row>
    <row r="4" spans="1:7" x14ac:dyDescent="0.25">
      <c r="A4" s="11" t="s">
        <v>395</v>
      </c>
      <c r="B4" s="3">
        <v>-200000</v>
      </c>
      <c r="C4" s="11">
        <v>2</v>
      </c>
      <c r="D4" s="11">
        <f t="shared" si="0"/>
        <v>569</v>
      </c>
      <c r="E4" s="11">
        <f t="shared" si="1"/>
        <v>0</v>
      </c>
      <c r="F4" s="11">
        <f t="shared" si="2"/>
        <v>-113800000</v>
      </c>
      <c r="G4" s="11"/>
    </row>
    <row r="5" spans="1:7" x14ac:dyDescent="0.25">
      <c r="A5" s="11" t="s">
        <v>394</v>
      </c>
      <c r="B5" s="3">
        <v>-100000</v>
      </c>
      <c r="C5" s="11">
        <v>1</v>
      </c>
      <c r="D5" s="11">
        <f t="shared" si="0"/>
        <v>567</v>
      </c>
      <c r="E5" s="11">
        <f t="shared" si="1"/>
        <v>0</v>
      </c>
      <c r="F5" s="11">
        <f t="shared" si="2"/>
        <v>-56700000</v>
      </c>
      <c r="G5" s="11"/>
    </row>
    <row r="6" spans="1:7" x14ac:dyDescent="0.25">
      <c r="A6" s="11" t="s">
        <v>393</v>
      </c>
      <c r="B6" s="3">
        <v>-55000</v>
      </c>
      <c r="C6" s="11">
        <v>1</v>
      </c>
      <c r="D6" s="11">
        <f t="shared" si="0"/>
        <v>566</v>
      </c>
      <c r="E6" s="11">
        <f t="shared" si="1"/>
        <v>0</v>
      </c>
      <c r="F6" s="11">
        <f t="shared" si="2"/>
        <v>-31130000</v>
      </c>
      <c r="G6" s="11"/>
    </row>
    <row r="7" spans="1:7" x14ac:dyDescent="0.25">
      <c r="A7" s="11" t="s">
        <v>392</v>
      </c>
      <c r="B7" s="3">
        <v>-200000</v>
      </c>
      <c r="C7" s="11">
        <v>4</v>
      </c>
      <c r="D7" s="11">
        <f t="shared" si="0"/>
        <v>565</v>
      </c>
      <c r="E7" s="11">
        <f t="shared" si="1"/>
        <v>0</v>
      </c>
      <c r="F7" s="11">
        <f t="shared" si="2"/>
        <v>-113000000</v>
      </c>
      <c r="G7" s="11"/>
    </row>
    <row r="8" spans="1:7" x14ac:dyDescent="0.25">
      <c r="A8" s="11" t="s">
        <v>391</v>
      </c>
      <c r="B8" s="3">
        <v>-200000</v>
      </c>
      <c r="C8" s="11">
        <v>10</v>
      </c>
      <c r="D8" s="11">
        <f t="shared" si="0"/>
        <v>561</v>
      </c>
      <c r="E8" s="11">
        <f t="shared" si="1"/>
        <v>0</v>
      </c>
      <c r="F8" s="11">
        <f t="shared" si="2"/>
        <v>-112200000</v>
      </c>
      <c r="G8" s="11"/>
    </row>
    <row r="9" spans="1:7" x14ac:dyDescent="0.25">
      <c r="A9" s="11" t="s">
        <v>390</v>
      </c>
      <c r="B9" s="3">
        <v>-950500</v>
      </c>
      <c r="C9" s="11">
        <v>1</v>
      </c>
      <c r="D9" s="11">
        <f t="shared" si="0"/>
        <v>551</v>
      </c>
      <c r="E9" s="11">
        <f t="shared" si="1"/>
        <v>0</v>
      </c>
      <c r="F9" s="11">
        <f t="shared" si="2"/>
        <v>-523725500</v>
      </c>
      <c r="G9" s="11"/>
    </row>
    <row r="10" spans="1:7" x14ac:dyDescent="0.25">
      <c r="A10" s="23" t="s">
        <v>389</v>
      </c>
      <c r="B10" s="3">
        <v>2000000</v>
      </c>
      <c r="C10" s="11">
        <v>2</v>
      </c>
      <c r="D10" s="11">
        <f t="shared" si="0"/>
        <v>550</v>
      </c>
      <c r="E10" s="11">
        <f t="shared" si="1"/>
        <v>1</v>
      </c>
      <c r="F10" s="11">
        <f t="shared" si="2"/>
        <v>1098000000</v>
      </c>
      <c r="G10" s="11"/>
    </row>
    <row r="11" spans="1:7" x14ac:dyDescent="0.25">
      <c r="A11" s="11" t="s">
        <v>388</v>
      </c>
      <c r="B11" s="3">
        <v>-1065000</v>
      </c>
      <c r="C11" s="11">
        <v>3</v>
      </c>
      <c r="D11" s="11">
        <f t="shared" si="0"/>
        <v>548</v>
      </c>
      <c r="E11" s="11">
        <f t="shared" si="1"/>
        <v>0</v>
      </c>
      <c r="F11" s="11">
        <f t="shared" si="2"/>
        <v>-583620000</v>
      </c>
      <c r="G11" s="11"/>
    </row>
    <row r="12" spans="1:7" x14ac:dyDescent="0.25">
      <c r="A12" s="11" t="s">
        <v>387</v>
      </c>
      <c r="B12" s="3">
        <v>-45000</v>
      </c>
      <c r="C12" s="11">
        <v>1</v>
      </c>
      <c r="D12" s="11">
        <f t="shared" si="0"/>
        <v>545</v>
      </c>
      <c r="E12" s="11">
        <f t="shared" si="1"/>
        <v>0</v>
      </c>
      <c r="F12" s="11">
        <f t="shared" si="2"/>
        <v>-24525000</v>
      </c>
      <c r="G12" s="11"/>
    </row>
    <row r="13" spans="1:7" x14ac:dyDescent="0.25">
      <c r="A13" s="11" t="s">
        <v>386</v>
      </c>
      <c r="B13" s="3">
        <v>-2000700</v>
      </c>
      <c r="C13" s="11">
        <v>4</v>
      </c>
      <c r="D13" s="11">
        <f t="shared" si="0"/>
        <v>544</v>
      </c>
      <c r="E13" s="11">
        <f t="shared" si="1"/>
        <v>0</v>
      </c>
      <c r="F13" s="11">
        <f t="shared" si="2"/>
        <v>-1088380800</v>
      </c>
      <c r="G13" s="11"/>
    </row>
    <row r="14" spans="1:7" x14ac:dyDescent="0.25">
      <c r="A14" s="23" t="s">
        <v>385</v>
      </c>
      <c r="B14" s="3">
        <v>-200000</v>
      </c>
      <c r="C14" s="11">
        <v>2</v>
      </c>
      <c r="D14" s="11">
        <f t="shared" si="0"/>
        <v>540</v>
      </c>
      <c r="E14" s="11">
        <f t="shared" si="1"/>
        <v>0</v>
      </c>
      <c r="F14" s="11">
        <f t="shared" si="2"/>
        <v>-108000000</v>
      </c>
      <c r="G14" s="11"/>
    </row>
    <row r="15" spans="1:7" x14ac:dyDescent="0.25">
      <c r="A15" s="11" t="s">
        <v>384</v>
      </c>
      <c r="B15" s="3">
        <v>2000000</v>
      </c>
      <c r="C15" s="11">
        <v>0</v>
      </c>
      <c r="D15" s="11">
        <f t="shared" si="0"/>
        <v>538</v>
      </c>
      <c r="E15" s="11">
        <f t="shared" si="1"/>
        <v>1</v>
      </c>
      <c r="F15" s="11">
        <f t="shared" si="2"/>
        <v>1074000000</v>
      </c>
      <c r="G15" s="11"/>
    </row>
    <row r="16" spans="1:7" x14ac:dyDescent="0.25">
      <c r="A16" s="11" t="s">
        <v>384</v>
      </c>
      <c r="B16" s="3">
        <v>2000000</v>
      </c>
      <c r="C16" s="11">
        <v>0</v>
      </c>
      <c r="D16" s="11">
        <f t="shared" si="0"/>
        <v>538</v>
      </c>
      <c r="E16" s="11">
        <f t="shared" si="1"/>
        <v>1</v>
      </c>
      <c r="F16" s="11">
        <f t="shared" si="2"/>
        <v>1074000000</v>
      </c>
      <c r="G16" s="11"/>
    </row>
    <row r="17" spans="1:12" x14ac:dyDescent="0.25">
      <c r="A17" s="11" t="s">
        <v>384</v>
      </c>
      <c r="B17" s="3">
        <v>1200000</v>
      </c>
      <c r="C17" s="11">
        <v>0</v>
      </c>
      <c r="D17" s="11">
        <f t="shared" si="0"/>
        <v>538</v>
      </c>
      <c r="E17" s="11">
        <f t="shared" si="1"/>
        <v>1</v>
      </c>
      <c r="F17" s="11">
        <f t="shared" si="2"/>
        <v>644400000</v>
      </c>
      <c r="G17" s="11"/>
    </row>
    <row r="18" spans="1:12" x14ac:dyDescent="0.25">
      <c r="A18" s="11" t="s">
        <v>384</v>
      </c>
      <c r="B18" s="3">
        <v>1000000</v>
      </c>
      <c r="C18" s="11">
        <v>1</v>
      </c>
      <c r="D18" s="11">
        <f t="shared" si="0"/>
        <v>538</v>
      </c>
      <c r="E18" s="11">
        <f t="shared" si="1"/>
        <v>1</v>
      </c>
      <c r="F18" s="11">
        <f t="shared" si="2"/>
        <v>537000000</v>
      </c>
      <c r="G18" s="11"/>
    </row>
    <row r="19" spans="1:12" x14ac:dyDescent="0.25">
      <c r="A19" s="11" t="s">
        <v>383</v>
      </c>
      <c r="B19" s="3">
        <v>3000000</v>
      </c>
      <c r="C19" s="11">
        <v>0</v>
      </c>
      <c r="D19" s="11">
        <f t="shared" si="0"/>
        <v>537</v>
      </c>
      <c r="E19" s="11">
        <f t="shared" si="1"/>
        <v>1</v>
      </c>
      <c r="F19" s="11">
        <f t="shared" si="2"/>
        <v>1608000000</v>
      </c>
      <c r="G19" s="11"/>
      <c r="L19" t="s">
        <v>25</v>
      </c>
    </row>
    <row r="20" spans="1:12" x14ac:dyDescent="0.25">
      <c r="A20" s="11" t="s">
        <v>383</v>
      </c>
      <c r="B20" s="3">
        <v>-432700</v>
      </c>
      <c r="C20" s="11">
        <v>0</v>
      </c>
      <c r="D20" s="11">
        <f t="shared" si="0"/>
        <v>537</v>
      </c>
      <c r="E20" s="11">
        <f t="shared" si="1"/>
        <v>0</v>
      </c>
      <c r="F20" s="11">
        <f t="shared" si="2"/>
        <v>-232359900</v>
      </c>
      <c r="G20" s="11"/>
    </row>
    <row r="21" spans="1:12" x14ac:dyDescent="0.25">
      <c r="A21" s="11" t="s">
        <v>383</v>
      </c>
      <c r="B21" s="3">
        <v>-432700</v>
      </c>
      <c r="C21" s="11">
        <v>0</v>
      </c>
      <c r="D21" s="11">
        <f t="shared" si="0"/>
        <v>537</v>
      </c>
      <c r="E21" s="11">
        <f t="shared" si="1"/>
        <v>0</v>
      </c>
      <c r="F21" s="11">
        <f t="shared" si="2"/>
        <v>-232359900</v>
      </c>
      <c r="G21" s="11"/>
    </row>
    <row r="22" spans="1:12" x14ac:dyDescent="0.25">
      <c r="A22" s="11" t="s">
        <v>383</v>
      </c>
      <c r="B22" s="3">
        <v>-432700</v>
      </c>
      <c r="C22" s="11">
        <v>0</v>
      </c>
      <c r="D22" s="11">
        <f t="shared" si="0"/>
        <v>537</v>
      </c>
      <c r="E22" s="11">
        <f t="shared" si="1"/>
        <v>0</v>
      </c>
      <c r="F22" s="11">
        <f t="shared" si="2"/>
        <v>-232359900</v>
      </c>
      <c r="G22" s="11"/>
    </row>
    <row r="23" spans="1:12" x14ac:dyDescent="0.25">
      <c r="A23" s="11" t="s">
        <v>383</v>
      </c>
      <c r="B23" s="3">
        <v>-432700</v>
      </c>
      <c r="C23" s="11">
        <v>0</v>
      </c>
      <c r="D23" s="11">
        <f t="shared" si="0"/>
        <v>537</v>
      </c>
      <c r="E23" s="11">
        <f t="shared" si="1"/>
        <v>0</v>
      </c>
      <c r="F23" s="11">
        <f t="shared" si="2"/>
        <v>-232359900</v>
      </c>
      <c r="G23" s="11"/>
    </row>
    <row r="24" spans="1:12" x14ac:dyDescent="0.25">
      <c r="A24" s="11" t="s">
        <v>383</v>
      </c>
      <c r="B24" s="3">
        <v>-432700</v>
      </c>
      <c r="C24" s="11">
        <v>0</v>
      </c>
      <c r="D24" s="11">
        <f t="shared" si="0"/>
        <v>537</v>
      </c>
      <c r="E24" s="11">
        <f t="shared" si="1"/>
        <v>0</v>
      </c>
      <c r="F24" s="11">
        <f t="shared" si="2"/>
        <v>-232359900</v>
      </c>
      <c r="G24" s="11"/>
    </row>
    <row r="25" spans="1:12" x14ac:dyDescent="0.25">
      <c r="A25" s="11" t="s">
        <v>383</v>
      </c>
      <c r="B25" s="3">
        <v>-200000</v>
      </c>
      <c r="C25" s="11">
        <v>1</v>
      </c>
      <c r="D25" s="11">
        <f t="shared" si="0"/>
        <v>537</v>
      </c>
      <c r="E25" s="11">
        <f t="shared" si="1"/>
        <v>0</v>
      </c>
      <c r="F25" s="11">
        <f t="shared" si="2"/>
        <v>-107400000</v>
      </c>
      <c r="G25" s="11"/>
    </row>
    <row r="26" spans="1:12" x14ac:dyDescent="0.25">
      <c r="A26" s="11" t="s">
        <v>382</v>
      </c>
      <c r="B26" s="3">
        <v>3000000</v>
      </c>
      <c r="C26" s="11">
        <v>2</v>
      </c>
      <c r="D26" s="11">
        <f t="shared" si="0"/>
        <v>536</v>
      </c>
      <c r="E26" s="11">
        <f t="shared" si="1"/>
        <v>1</v>
      </c>
      <c r="F26" s="11">
        <f t="shared" si="2"/>
        <v>1605000000</v>
      </c>
      <c r="G26" s="11"/>
    </row>
    <row r="27" spans="1:12" x14ac:dyDescent="0.25">
      <c r="A27" s="11" t="s">
        <v>381</v>
      </c>
      <c r="B27" s="3">
        <v>-200000</v>
      </c>
      <c r="C27" s="11">
        <v>1</v>
      </c>
      <c r="D27" s="11">
        <f t="shared" si="0"/>
        <v>534</v>
      </c>
      <c r="E27" s="11">
        <f t="shared" si="1"/>
        <v>0</v>
      </c>
      <c r="F27" s="11">
        <f t="shared" si="2"/>
        <v>-106800000</v>
      </c>
      <c r="G27" s="11"/>
    </row>
    <row r="28" spans="1:12" x14ac:dyDescent="0.25">
      <c r="A28" s="11" t="s">
        <v>380</v>
      </c>
      <c r="B28" s="3">
        <v>2000000</v>
      </c>
      <c r="C28" s="11">
        <v>1</v>
      </c>
      <c r="D28" s="11">
        <f t="shared" si="0"/>
        <v>533</v>
      </c>
      <c r="E28" s="11">
        <f t="shared" si="1"/>
        <v>1</v>
      </c>
      <c r="F28" s="11">
        <f t="shared" si="2"/>
        <v>1064000000</v>
      </c>
      <c r="G28" s="11"/>
    </row>
    <row r="29" spans="1:12" x14ac:dyDescent="0.25">
      <c r="A29" s="11" t="s">
        <v>379</v>
      </c>
      <c r="B29" s="3">
        <v>-7000800</v>
      </c>
      <c r="C29" s="11">
        <v>1</v>
      </c>
      <c r="D29" s="11">
        <f t="shared" si="0"/>
        <v>532</v>
      </c>
      <c r="E29" s="11">
        <f t="shared" si="1"/>
        <v>0</v>
      </c>
      <c r="F29" s="11">
        <f t="shared" si="2"/>
        <v>-3724425600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531</v>
      </c>
      <c r="E30" s="11">
        <f t="shared" si="1"/>
        <v>0</v>
      </c>
      <c r="F30" s="11">
        <f t="shared" si="2"/>
        <v>-1593477900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530</v>
      </c>
      <c r="E31" s="11">
        <f t="shared" si="1"/>
        <v>0</v>
      </c>
      <c r="F31" s="11">
        <f t="shared" si="2"/>
        <v>-898827000</v>
      </c>
      <c r="G31" s="11"/>
    </row>
    <row r="32" spans="1:12" x14ac:dyDescent="0.25">
      <c r="A32" s="11" t="s">
        <v>378</v>
      </c>
      <c r="B32" s="3">
        <v>994300</v>
      </c>
      <c r="C32" s="11">
        <v>6</v>
      </c>
      <c r="D32" s="11">
        <f t="shared" si="0"/>
        <v>527</v>
      </c>
      <c r="E32" s="11">
        <f t="shared" si="1"/>
        <v>1</v>
      </c>
      <c r="F32" s="11">
        <f t="shared" si="2"/>
        <v>523001800</v>
      </c>
      <c r="G32" s="11"/>
    </row>
    <row r="33" spans="1:7" x14ac:dyDescent="0.25">
      <c r="A33" s="11" t="s">
        <v>376</v>
      </c>
      <c r="B33" s="3">
        <v>35091</v>
      </c>
      <c r="C33" s="11">
        <v>1</v>
      </c>
      <c r="D33" s="11">
        <f t="shared" si="0"/>
        <v>521</v>
      </c>
      <c r="E33" s="11">
        <f t="shared" si="1"/>
        <v>1</v>
      </c>
      <c r="F33" s="11">
        <f t="shared" si="2"/>
        <v>18247320</v>
      </c>
      <c r="G33" s="11" t="s">
        <v>377</v>
      </c>
    </row>
    <row r="34" spans="1:7" x14ac:dyDescent="0.25">
      <c r="A34" s="11" t="s">
        <v>375</v>
      </c>
      <c r="B34" s="3">
        <v>-850000</v>
      </c>
      <c r="C34" s="11">
        <v>8</v>
      </c>
      <c r="D34" s="11">
        <f t="shared" si="0"/>
        <v>520</v>
      </c>
      <c r="E34" s="11">
        <f t="shared" si="1"/>
        <v>0</v>
      </c>
      <c r="F34" s="11">
        <f t="shared" si="2"/>
        <v>-442000000</v>
      </c>
      <c r="G34" s="11"/>
    </row>
    <row r="35" spans="1:7" x14ac:dyDescent="0.25">
      <c r="A35" s="23" t="s">
        <v>374</v>
      </c>
      <c r="B35" s="3">
        <v>-190500</v>
      </c>
      <c r="C35" s="11">
        <v>1</v>
      </c>
      <c r="D35" s="11">
        <f t="shared" si="0"/>
        <v>512</v>
      </c>
      <c r="E35" s="11">
        <f t="shared" si="1"/>
        <v>0</v>
      </c>
      <c r="F35" s="11">
        <f t="shared" si="2"/>
        <v>-97536000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511</v>
      </c>
      <c r="E36" s="11">
        <f t="shared" si="1"/>
        <v>1</v>
      </c>
      <c r="F36" s="11">
        <f t="shared" si="2"/>
        <v>102000000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511</v>
      </c>
      <c r="E37" s="11">
        <f t="shared" si="1"/>
        <v>0</v>
      </c>
      <c r="F37" s="11">
        <f t="shared" si="2"/>
        <v>-102200000</v>
      </c>
      <c r="G37" s="11"/>
    </row>
    <row r="38" spans="1:7" x14ac:dyDescent="0.25">
      <c r="A38" s="23" t="s">
        <v>373</v>
      </c>
      <c r="B38" s="3">
        <v>300806</v>
      </c>
      <c r="C38" s="11">
        <v>1</v>
      </c>
      <c r="D38" s="11">
        <f t="shared" si="0"/>
        <v>489</v>
      </c>
      <c r="E38" s="11">
        <f t="shared" si="1"/>
        <v>1</v>
      </c>
      <c r="F38" s="11">
        <f t="shared" si="2"/>
        <v>146793328</v>
      </c>
      <c r="G38" s="11" t="s">
        <v>397</v>
      </c>
    </row>
    <row r="39" spans="1:7" x14ac:dyDescent="0.25">
      <c r="A39" s="11" t="s">
        <v>372</v>
      </c>
      <c r="B39" s="3">
        <v>-95000</v>
      </c>
      <c r="C39" s="11">
        <v>0</v>
      </c>
      <c r="D39" s="11">
        <f t="shared" si="0"/>
        <v>488</v>
      </c>
      <c r="E39" s="11">
        <f t="shared" si="1"/>
        <v>0</v>
      </c>
      <c r="F39" s="11">
        <f t="shared" si="2"/>
        <v>-46360000</v>
      </c>
      <c r="G39" s="11"/>
    </row>
    <row r="40" spans="1:7" x14ac:dyDescent="0.25">
      <c r="A40" s="11" t="s">
        <v>372</v>
      </c>
      <c r="B40" s="3">
        <v>-88103</v>
      </c>
      <c r="C40" s="11">
        <v>5</v>
      </c>
      <c r="D40" s="11">
        <f t="shared" si="0"/>
        <v>488</v>
      </c>
      <c r="E40" s="11">
        <f t="shared" si="1"/>
        <v>0</v>
      </c>
      <c r="F40" s="11">
        <f t="shared" si="2"/>
        <v>-42994264</v>
      </c>
      <c r="G40" s="11"/>
    </row>
    <row r="41" spans="1:7" x14ac:dyDescent="0.25">
      <c r="A41" s="11" t="s">
        <v>371</v>
      </c>
      <c r="B41" s="3">
        <v>-120000</v>
      </c>
      <c r="C41" s="11">
        <v>22</v>
      </c>
      <c r="D41" s="11">
        <f t="shared" si="0"/>
        <v>483</v>
      </c>
      <c r="E41" s="11">
        <f t="shared" si="1"/>
        <v>0</v>
      </c>
      <c r="F41" s="11">
        <f t="shared" si="2"/>
        <v>-57960000</v>
      </c>
      <c r="G41" s="11"/>
    </row>
    <row r="42" spans="1:7" x14ac:dyDescent="0.25">
      <c r="A42" s="11" t="s">
        <v>370</v>
      </c>
      <c r="B42" s="3">
        <v>1000204</v>
      </c>
      <c r="C42" s="11">
        <v>4</v>
      </c>
      <c r="D42" s="11">
        <f t="shared" si="0"/>
        <v>461</v>
      </c>
      <c r="E42" s="11">
        <f t="shared" si="1"/>
        <v>1</v>
      </c>
      <c r="F42" s="11">
        <f t="shared" si="2"/>
        <v>460093840</v>
      </c>
      <c r="G42" s="11" t="s">
        <v>398</v>
      </c>
    </row>
    <row r="43" spans="1:7" x14ac:dyDescent="0.25">
      <c r="A43" s="11" t="s">
        <v>369</v>
      </c>
      <c r="B43" s="3">
        <v>-80000</v>
      </c>
      <c r="C43" s="11">
        <v>4</v>
      </c>
      <c r="D43" s="11">
        <f t="shared" si="0"/>
        <v>457</v>
      </c>
      <c r="E43" s="11">
        <f t="shared" si="1"/>
        <v>0</v>
      </c>
      <c r="F43" s="11">
        <f t="shared" si="2"/>
        <v>-36560000</v>
      </c>
      <c r="G43" s="11"/>
    </row>
    <row r="44" spans="1:7" x14ac:dyDescent="0.25">
      <c r="A44" s="11" t="s">
        <v>368</v>
      </c>
      <c r="B44" s="3">
        <v>-211029</v>
      </c>
      <c r="C44" s="11">
        <v>1</v>
      </c>
      <c r="D44" s="11">
        <f t="shared" si="0"/>
        <v>453</v>
      </c>
      <c r="E44" s="11">
        <f t="shared" si="1"/>
        <v>0</v>
      </c>
      <c r="F44" s="11">
        <f t="shared" si="2"/>
        <v>-95596137</v>
      </c>
      <c r="G44" s="11"/>
    </row>
    <row r="45" spans="1:7" x14ac:dyDescent="0.25">
      <c r="A45" s="11" t="s">
        <v>367</v>
      </c>
      <c r="B45" s="3">
        <v>-200000</v>
      </c>
      <c r="C45" s="11">
        <v>1</v>
      </c>
      <c r="D45" s="11">
        <f t="shared" si="0"/>
        <v>452</v>
      </c>
      <c r="E45" s="11">
        <f t="shared" si="1"/>
        <v>0</v>
      </c>
      <c r="F45" s="11">
        <f t="shared" si="2"/>
        <v>-90400000</v>
      </c>
      <c r="G45" s="11"/>
    </row>
    <row r="46" spans="1:7" x14ac:dyDescent="0.25">
      <c r="A46" s="11" t="s">
        <v>366</v>
      </c>
      <c r="B46" s="3">
        <v>-95000</v>
      </c>
      <c r="C46" s="11">
        <v>2</v>
      </c>
      <c r="D46" s="11">
        <f t="shared" si="0"/>
        <v>451</v>
      </c>
      <c r="E46" s="11">
        <f t="shared" si="1"/>
        <v>0</v>
      </c>
      <c r="F46" s="11">
        <f t="shared" si="2"/>
        <v>-42845000</v>
      </c>
      <c r="G46" s="11"/>
    </row>
    <row r="47" spans="1:7" x14ac:dyDescent="0.25">
      <c r="A47" s="11" t="s">
        <v>365</v>
      </c>
      <c r="B47" s="3">
        <v>-45000</v>
      </c>
      <c r="C47" s="11">
        <v>0</v>
      </c>
      <c r="D47" s="11">
        <f t="shared" si="0"/>
        <v>449</v>
      </c>
      <c r="E47" s="11">
        <f t="shared" si="1"/>
        <v>0</v>
      </c>
      <c r="F47" s="11">
        <f t="shared" si="2"/>
        <v>-20205000</v>
      </c>
      <c r="G47" s="11"/>
    </row>
    <row r="48" spans="1:7" x14ac:dyDescent="0.25">
      <c r="A48" s="11" t="s">
        <v>365</v>
      </c>
      <c r="B48" s="3">
        <v>-64180</v>
      </c>
      <c r="C48" s="11">
        <v>3</v>
      </c>
      <c r="D48" s="11">
        <f t="shared" si="0"/>
        <v>449</v>
      </c>
      <c r="E48" s="11">
        <f t="shared" si="1"/>
        <v>0</v>
      </c>
      <c r="F48" s="11">
        <f t="shared" si="2"/>
        <v>-28816820</v>
      </c>
      <c r="G48" s="11"/>
    </row>
    <row r="49" spans="1:7" x14ac:dyDescent="0.25">
      <c r="A49" s="11" t="s">
        <v>364</v>
      </c>
      <c r="B49" s="3">
        <v>-27484</v>
      </c>
      <c r="C49" s="11">
        <v>1</v>
      </c>
      <c r="D49" s="11">
        <f t="shared" si="0"/>
        <v>446</v>
      </c>
      <c r="E49" s="11">
        <f t="shared" si="1"/>
        <v>0</v>
      </c>
      <c r="F49" s="11">
        <f t="shared" si="2"/>
        <v>-12257864</v>
      </c>
      <c r="G49" s="11"/>
    </row>
    <row r="50" spans="1:7" x14ac:dyDescent="0.25">
      <c r="A50" s="11" t="s">
        <v>363</v>
      </c>
      <c r="B50" s="3">
        <v>-141000</v>
      </c>
      <c r="C50" s="11">
        <v>0</v>
      </c>
      <c r="D50" s="11">
        <f t="shared" si="0"/>
        <v>445</v>
      </c>
      <c r="E50" s="11">
        <f t="shared" si="1"/>
        <v>0</v>
      </c>
      <c r="F50" s="11">
        <f t="shared" si="2"/>
        <v>-62745000</v>
      </c>
      <c r="G50" s="11"/>
    </row>
    <row r="51" spans="1:7" x14ac:dyDescent="0.25">
      <c r="A51" s="11" t="s">
        <v>363</v>
      </c>
      <c r="B51" s="3">
        <v>-26746</v>
      </c>
      <c r="C51" s="11">
        <v>1</v>
      </c>
      <c r="D51" s="11">
        <f t="shared" si="0"/>
        <v>445</v>
      </c>
      <c r="E51" s="11">
        <f t="shared" si="1"/>
        <v>0</v>
      </c>
      <c r="F51" s="11">
        <f t="shared" si="2"/>
        <v>-11901970</v>
      </c>
      <c r="G51" s="11"/>
    </row>
    <row r="52" spans="1:7" x14ac:dyDescent="0.25">
      <c r="A52" s="11" t="s">
        <v>362</v>
      </c>
      <c r="B52" s="3">
        <v>-53300</v>
      </c>
      <c r="C52" s="11">
        <v>1</v>
      </c>
      <c r="D52" s="11">
        <f t="shared" si="0"/>
        <v>444</v>
      </c>
      <c r="E52" s="11">
        <f t="shared" si="1"/>
        <v>0</v>
      </c>
      <c r="F52" s="11">
        <f t="shared" si="2"/>
        <v>-23665200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443</v>
      </c>
      <c r="E53" s="11">
        <f t="shared" si="1"/>
        <v>1</v>
      </c>
      <c r="F53" s="11">
        <f t="shared" si="2"/>
        <v>442000000</v>
      </c>
      <c r="G53" s="11"/>
    </row>
    <row r="54" spans="1:7" x14ac:dyDescent="0.25">
      <c r="A54" s="11" t="s">
        <v>361</v>
      </c>
      <c r="B54" s="3">
        <v>-21000</v>
      </c>
      <c r="C54" s="11">
        <v>1</v>
      </c>
      <c r="D54" s="11">
        <f t="shared" si="0"/>
        <v>437</v>
      </c>
      <c r="E54" s="11">
        <f t="shared" si="1"/>
        <v>0</v>
      </c>
      <c r="F54" s="11">
        <f t="shared" si="2"/>
        <v>-9177000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436</v>
      </c>
      <c r="E55" s="11">
        <f t="shared" si="1"/>
        <v>0</v>
      </c>
      <c r="F55" s="11">
        <f t="shared" si="2"/>
        <v>-427498000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436</v>
      </c>
      <c r="E56" s="11">
        <f t="shared" si="1"/>
        <v>0</v>
      </c>
      <c r="F56" s="11">
        <f t="shared" si="2"/>
        <v>-19620000</v>
      </c>
      <c r="G56" s="11"/>
    </row>
    <row r="57" spans="1:7" x14ac:dyDescent="0.25">
      <c r="A57" s="11" t="s">
        <v>360</v>
      </c>
      <c r="B57" s="3">
        <v>3005189</v>
      </c>
      <c r="C57" s="11">
        <v>0</v>
      </c>
      <c r="D57" s="11">
        <f t="shared" si="0"/>
        <v>423</v>
      </c>
      <c r="E57" s="11">
        <f t="shared" si="1"/>
        <v>1</v>
      </c>
      <c r="F57" s="11">
        <f t="shared" si="2"/>
        <v>1268189758</v>
      </c>
      <c r="G57" s="11" t="s">
        <v>399</v>
      </c>
    </row>
    <row r="58" spans="1:7" x14ac:dyDescent="0.25">
      <c r="A58" s="11" t="s">
        <v>360</v>
      </c>
      <c r="B58" s="3">
        <v>2000000</v>
      </c>
      <c r="C58" s="11">
        <v>1</v>
      </c>
      <c r="D58" s="11">
        <f t="shared" si="0"/>
        <v>423</v>
      </c>
      <c r="E58" s="11">
        <f t="shared" si="1"/>
        <v>1</v>
      </c>
      <c r="F58" s="11">
        <f t="shared" si="2"/>
        <v>844000000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422</v>
      </c>
      <c r="E59" s="11">
        <f t="shared" si="1"/>
        <v>1</v>
      </c>
      <c r="F59" s="11">
        <f t="shared" si="2"/>
        <v>842000000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422</v>
      </c>
      <c r="E60" s="11">
        <f t="shared" si="1"/>
        <v>0</v>
      </c>
      <c r="F60" s="11">
        <f t="shared" si="2"/>
        <v>-2954633000</v>
      </c>
      <c r="G60" s="11"/>
    </row>
    <row r="61" spans="1:7" x14ac:dyDescent="0.25">
      <c r="A61" s="11" t="s">
        <v>359</v>
      </c>
      <c r="B61" s="3">
        <v>3000000</v>
      </c>
      <c r="C61" s="11">
        <v>1</v>
      </c>
      <c r="D61" s="11">
        <f t="shared" si="0"/>
        <v>398</v>
      </c>
      <c r="E61" s="11">
        <f t="shared" si="1"/>
        <v>1</v>
      </c>
      <c r="F61" s="11">
        <f t="shared" si="2"/>
        <v>1191000000</v>
      </c>
      <c r="G61" s="11"/>
    </row>
    <row r="62" spans="1:7" x14ac:dyDescent="0.25">
      <c r="A62" s="11" t="s">
        <v>358</v>
      </c>
      <c r="B62" s="3">
        <v>-27109</v>
      </c>
      <c r="C62" s="11">
        <v>0</v>
      </c>
      <c r="D62" s="11">
        <f t="shared" si="0"/>
        <v>397</v>
      </c>
      <c r="E62" s="11">
        <f t="shared" si="1"/>
        <v>0</v>
      </c>
      <c r="F62" s="11">
        <f t="shared" si="2"/>
        <v>-10762273</v>
      </c>
      <c r="G62" s="11"/>
    </row>
    <row r="63" spans="1:7" x14ac:dyDescent="0.25">
      <c r="A63" s="11" t="s">
        <v>358</v>
      </c>
      <c r="B63" s="3">
        <v>-32989</v>
      </c>
      <c r="C63" s="11">
        <v>0</v>
      </c>
      <c r="D63" s="11">
        <f t="shared" si="0"/>
        <v>397</v>
      </c>
      <c r="E63" s="11">
        <f t="shared" si="1"/>
        <v>0</v>
      </c>
      <c r="F63" s="11">
        <f t="shared" si="2"/>
        <v>-13096633</v>
      </c>
      <c r="G63" s="11"/>
    </row>
    <row r="64" spans="1:7" x14ac:dyDescent="0.25">
      <c r="A64" s="11" t="s">
        <v>358</v>
      </c>
      <c r="B64" s="3">
        <v>3000000</v>
      </c>
      <c r="C64" s="11">
        <v>0</v>
      </c>
      <c r="D64" s="11">
        <f t="shared" si="0"/>
        <v>397</v>
      </c>
      <c r="E64" s="11">
        <f t="shared" si="1"/>
        <v>1</v>
      </c>
      <c r="F64" s="11">
        <f t="shared" si="2"/>
        <v>1188000000</v>
      </c>
      <c r="G64" s="11"/>
    </row>
    <row r="65" spans="1:7" x14ac:dyDescent="0.25">
      <c r="A65" s="11" t="s">
        <v>358</v>
      </c>
      <c r="B65" s="3">
        <v>2970000</v>
      </c>
      <c r="C65" s="11">
        <v>0</v>
      </c>
      <c r="D65" s="11">
        <f t="shared" si="0"/>
        <v>397</v>
      </c>
      <c r="E65" s="11">
        <f t="shared" si="1"/>
        <v>1</v>
      </c>
      <c r="F65" s="11">
        <f t="shared" si="2"/>
        <v>1176120000</v>
      </c>
      <c r="G65" s="11"/>
    </row>
    <row r="66" spans="1:7" x14ac:dyDescent="0.25">
      <c r="A66" s="11" t="s">
        <v>358</v>
      </c>
      <c r="B66" s="3">
        <v>1000000</v>
      </c>
      <c r="C66" s="11">
        <v>0</v>
      </c>
      <c r="D66" s="11">
        <f t="shared" si="0"/>
        <v>397</v>
      </c>
      <c r="E66" s="11">
        <f t="shared" si="1"/>
        <v>1</v>
      </c>
      <c r="F66" s="11">
        <f t="shared" si="2"/>
        <v>396000000</v>
      </c>
      <c r="G66" s="11"/>
    </row>
    <row r="67" spans="1:7" x14ac:dyDescent="0.25">
      <c r="A67" s="11" t="s">
        <v>358</v>
      </c>
      <c r="B67" s="3">
        <v>30000</v>
      </c>
      <c r="C67" s="11">
        <v>1</v>
      </c>
      <c r="D67" s="11">
        <f t="shared" ref="D67:D130" si="3">D68+C67</f>
        <v>397</v>
      </c>
      <c r="E67" s="11">
        <f t="shared" ref="E67:E130" si="4">IF(B67&gt;0,1,0)</f>
        <v>1</v>
      </c>
      <c r="F67" s="11">
        <f t="shared" ref="F67:F185" si="5">B67*(D67-E67)</f>
        <v>11880000</v>
      </c>
      <c r="G67" s="11"/>
    </row>
    <row r="68" spans="1:7" x14ac:dyDescent="0.25">
      <c r="A68" s="11" t="s">
        <v>357</v>
      </c>
      <c r="B68" s="3">
        <v>30000000</v>
      </c>
      <c r="C68" s="11">
        <v>1</v>
      </c>
      <c r="D68" s="11">
        <f t="shared" si="3"/>
        <v>396</v>
      </c>
      <c r="E68" s="11">
        <f t="shared" si="4"/>
        <v>1</v>
      </c>
      <c r="F68" s="11">
        <f t="shared" si="5"/>
        <v>11850000000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395</v>
      </c>
      <c r="E69" s="11">
        <f t="shared" si="4"/>
        <v>0</v>
      </c>
      <c r="F69" s="11">
        <f t="shared" si="5"/>
        <v>-79000000</v>
      </c>
      <c r="G69" s="11"/>
    </row>
    <row r="70" spans="1:7" x14ac:dyDescent="0.25">
      <c r="A70" s="11" t="s">
        <v>356</v>
      </c>
      <c r="B70" s="3">
        <v>1400000</v>
      </c>
      <c r="C70" s="11">
        <v>0</v>
      </c>
      <c r="D70" s="11">
        <f t="shared" si="3"/>
        <v>395</v>
      </c>
      <c r="E70" s="11">
        <f t="shared" si="4"/>
        <v>1</v>
      </c>
      <c r="F70" s="11">
        <f t="shared" si="5"/>
        <v>551600000</v>
      </c>
      <c r="G70" s="11"/>
    </row>
    <row r="71" spans="1:7" x14ac:dyDescent="0.25">
      <c r="A71" s="11" t="s">
        <v>356</v>
      </c>
      <c r="B71" s="3">
        <v>2600000</v>
      </c>
      <c r="C71" s="11">
        <v>0</v>
      </c>
      <c r="D71" s="11">
        <f t="shared" si="3"/>
        <v>395</v>
      </c>
      <c r="E71" s="11">
        <f t="shared" si="4"/>
        <v>1</v>
      </c>
      <c r="F71" s="11">
        <f t="shared" si="5"/>
        <v>1024400000</v>
      </c>
      <c r="G71" s="11"/>
    </row>
    <row r="72" spans="1:7" x14ac:dyDescent="0.25">
      <c r="A72" s="11" t="s">
        <v>356</v>
      </c>
      <c r="B72" s="3">
        <v>-1000000</v>
      </c>
      <c r="C72" s="11">
        <v>2</v>
      </c>
      <c r="D72" s="11">
        <f t="shared" si="3"/>
        <v>395</v>
      </c>
      <c r="E72" s="11">
        <f t="shared" si="4"/>
        <v>0</v>
      </c>
      <c r="F72" s="11">
        <f t="shared" si="5"/>
        <v>-395000000</v>
      </c>
      <c r="G72" s="11"/>
    </row>
    <row r="73" spans="1:7" x14ac:dyDescent="0.25">
      <c r="A73" s="11" t="s">
        <v>355</v>
      </c>
      <c r="B73" s="3">
        <v>15000000</v>
      </c>
      <c r="C73" s="11">
        <v>5</v>
      </c>
      <c r="D73" s="11">
        <f t="shared" si="3"/>
        <v>393</v>
      </c>
      <c r="E73" s="11">
        <f t="shared" si="4"/>
        <v>1</v>
      </c>
      <c r="F73" s="11">
        <f t="shared" si="5"/>
        <v>5880000000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388</v>
      </c>
      <c r="E74" s="11">
        <f t="shared" si="4"/>
        <v>0</v>
      </c>
      <c r="F74" s="11">
        <f t="shared" si="5"/>
        <v>-5821629600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386</v>
      </c>
      <c r="E75" s="11">
        <f t="shared" si="4"/>
        <v>0</v>
      </c>
      <c r="F75" s="11">
        <f t="shared" si="5"/>
        <v>-1158000000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386</v>
      </c>
      <c r="E76" s="11">
        <f t="shared" si="4"/>
        <v>0</v>
      </c>
      <c r="F76" s="11">
        <f t="shared" si="5"/>
        <v>-77200000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386</v>
      </c>
      <c r="E77" s="11">
        <f t="shared" si="4"/>
        <v>0</v>
      </c>
      <c r="F77" s="11">
        <f t="shared" si="5"/>
        <v>-4633158000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382</v>
      </c>
      <c r="E78" s="11">
        <f t="shared" si="4"/>
        <v>0</v>
      </c>
      <c r="F78" s="11">
        <f t="shared" si="5"/>
        <v>-1146343800</v>
      </c>
      <c r="G78" s="11"/>
    </row>
    <row r="79" spans="1:7" x14ac:dyDescent="0.25">
      <c r="A79" s="11" t="s">
        <v>354</v>
      </c>
      <c r="B79" s="3">
        <v>23000000</v>
      </c>
      <c r="C79" s="11">
        <v>5</v>
      </c>
      <c r="D79" s="11">
        <f t="shared" si="3"/>
        <v>377</v>
      </c>
      <c r="E79" s="11">
        <f t="shared" si="4"/>
        <v>1</v>
      </c>
      <c r="F79" s="11">
        <f t="shared" si="5"/>
        <v>8648000000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372</v>
      </c>
      <c r="E80" s="11">
        <f t="shared" si="4"/>
        <v>0</v>
      </c>
      <c r="F80" s="11">
        <f t="shared" si="5"/>
        <v>-223386000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372</v>
      </c>
      <c r="E81" s="11">
        <f t="shared" si="4"/>
        <v>0</v>
      </c>
      <c r="F81" s="11">
        <f t="shared" si="5"/>
        <v>-74400000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371</v>
      </c>
      <c r="E82" s="11">
        <f t="shared" si="4"/>
        <v>1</v>
      </c>
      <c r="F82" s="11">
        <f t="shared" si="5"/>
        <v>104791770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371</v>
      </c>
      <c r="E83" s="11">
        <f t="shared" si="4"/>
        <v>0</v>
      </c>
      <c r="F83" s="11">
        <f t="shared" si="5"/>
        <v>-74200000</v>
      </c>
      <c r="G83" s="11"/>
    </row>
    <row r="84" spans="1:10" x14ac:dyDescent="0.25">
      <c r="A84" s="11" t="s">
        <v>353</v>
      </c>
      <c r="B84" s="3">
        <v>2000000</v>
      </c>
      <c r="C84" s="11">
        <v>3</v>
      </c>
      <c r="D84" s="11">
        <f t="shared" si="3"/>
        <v>369</v>
      </c>
      <c r="E84" s="11">
        <f t="shared" si="4"/>
        <v>1</v>
      </c>
      <c r="F84" s="11">
        <f t="shared" si="5"/>
        <v>736000000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366</v>
      </c>
      <c r="E85" s="11">
        <f t="shared" si="4"/>
        <v>0</v>
      </c>
      <c r="F85" s="11">
        <f t="shared" si="5"/>
        <v>-73200000</v>
      </c>
      <c r="G85" s="11"/>
    </row>
    <row r="86" spans="1:10" x14ac:dyDescent="0.25">
      <c r="A86" s="11" t="s">
        <v>352</v>
      </c>
      <c r="B86" s="3">
        <v>-200000</v>
      </c>
      <c r="C86" s="11">
        <v>2</v>
      </c>
      <c r="D86" s="11">
        <f t="shared" si="3"/>
        <v>360</v>
      </c>
      <c r="E86" s="11">
        <f t="shared" si="4"/>
        <v>0</v>
      </c>
      <c r="F86" s="11">
        <f t="shared" si="5"/>
        <v>-72000000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358</v>
      </c>
      <c r="E87" s="11">
        <f t="shared" si="4"/>
        <v>0</v>
      </c>
      <c r="F87" s="11">
        <f t="shared" si="5"/>
        <v>-474350000</v>
      </c>
      <c r="G87" s="11"/>
    </row>
    <row r="88" spans="1:10" x14ac:dyDescent="0.25">
      <c r="A88" s="11" t="s">
        <v>351</v>
      </c>
      <c r="B88" s="3">
        <v>-500000</v>
      </c>
      <c r="C88" s="11">
        <v>0</v>
      </c>
      <c r="D88" s="11">
        <f t="shared" si="3"/>
        <v>343</v>
      </c>
      <c r="E88" s="11">
        <f t="shared" si="4"/>
        <v>0</v>
      </c>
      <c r="F88" s="11">
        <f t="shared" si="5"/>
        <v>-171500000</v>
      </c>
      <c r="G88" s="11"/>
    </row>
    <row r="89" spans="1:10" x14ac:dyDescent="0.25">
      <c r="A89" s="11" t="s">
        <v>350</v>
      </c>
      <c r="B89" s="3">
        <v>-120000</v>
      </c>
      <c r="C89" s="11">
        <v>2</v>
      </c>
      <c r="D89" s="11">
        <f t="shared" si="3"/>
        <v>343</v>
      </c>
      <c r="E89" s="11">
        <f t="shared" si="4"/>
        <v>0</v>
      </c>
      <c r="F89" s="11">
        <f t="shared" si="5"/>
        <v>-41160000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341</v>
      </c>
      <c r="E90" s="11">
        <f t="shared" si="4"/>
        <v>1</v>
      </c>
      <c r="F90" s="11">
        <f t="shared" si="5"/>
        <v>145589700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338</v>
      </c>
      <c r="E91" s="11">
        <f t="shared" si="4"/>
        <v>0</v>
      </c>
      <c r="F91" s="11">
        <f t="shared" si="5"/>
        <v>-1014676000</v>
      </c>
      <c r="G91" s="11" t="s">
        <v>339</v>
      </c>
    </row>
    <row r="92" spans="1:10" x14ac:dyDescent="0.25">
      <c r="A92" s="23" t="s">
        <v>338</v>
      </c>
      <c r="B92" s="3">
        <v>-205000</v>
      </c>
      <c r="C92" s="11">
        <v>0</v>
      </c>
      <c r="D92" s="11">
        <f t="shared" si="3"/>
        <v>336</v>
      </c>
      <c r="E92" s="11">
        <f t="shared" si="4"/>
        <v>0</v>
      </c>
      <c r="F92" s="11">
        <f t="shared" si="5"/>
        <v>-68880000</v>
      </c>
      <c r="G92" s="11" t="s">
        <v>340</v>
      </c>
    </row>
    <row r="93" spans="1:10" x14ac:dyDescent="0.25">
      <c r="A93" s="11" t="s">
        <v>336</v>
      </c>
      <c r="B93" s="3">
        <v>-350500</v>
      </c>
      <c r="C93" s="11">
        <v>11</v>
      </c>
      <c r="D93" s="11">
        <f t="shared" si="3"/>
        <v>336</v>
      </c>
      <c r="E93" s="11">
        <f t="shared" si="4"/>
        <v>0</v>
      </c>
      <c r="F93" s="11">
        <f t="shared" si="5"/>
        <v>-117768000</v>
      </c>
      <c r="G93" s="11" t="s">
        <v>337</v>
      </c>
    </row>
    <row r="94" spans="1:10" x14ac:dyDescent="0.25">
      <c r="A94" s="11" t="s">
        <v>334</v>
      </c>
      <c r="B94" s="3">
        <v>1000000</v>
      </c>
      <c r="C94" s="11">
        <v>5</v>
      </c>
      <c r="D94" s="11">
        <f t="shared" si="3"/>
        <v>325</v>
      </c>
      <c r="E94" s="11">
        <f t="shared" si="4"/>
        <v>1</v>
      </c>
      <c r="F94" s="11">
        <f t="shared" si="5"/>
        <v>324000000</v>
      </c>
      <c r="G94" s="11" t="s">
        <v>335</v>
      </c>
    </row>
    <row r="95" spans="1:10" x14ac:dyDescent="0.25">
      <c r="A95" s="11" t="s">
        <v>345</v>
      </c>
      <c r="B95" s="3">
        <v>9000000</v>
      </c>
      <c r="C95" s="11">
        <v>2</v>
      </c>
      <c r="D95" s="11">
        <f t="shared" si="3"/>
        <v>320</v>
      </c>
      <c r="E95" s="11">
        <f t="shared" si="4"/>
        <v>1</v>
      </c>
      <c r="F95" s="11">
        <f t="shared" si="5"/>
        <v>2871000000</v>
      </c>
      <c r="G95" s="11" t="s">
        <v>347</v>
      </c>
      <c r="J95" s="26"/>
    </row>
    <row r="96" spans="1:10" x14ac:dyDescent="0.25">
      <c r="A96" s="11" t="s">
        <v>348</v>
      </c>
      <c r="B96" s="3">
        <v>-26000000</v>
      </c>
      <c r="C96" s="11">
        <v>0</v>
      </c>
      <c r="D96" s="11">
        <f t="shared" si="3"/>
        <v>318</v>
      </c>
      <c r="E96" s="11">
        <f t="shared" si="4"/>
        <v>0</v>
      </c>
      <c r="F96" s="11">
        <f t="shared" si="5"/>
        <v>-8268000000</v>
      </c>
      <c r="G96" s="11" t="s">
        <v>349</v>
      </c>
    </row>
    <row r="97" spans="1:9" x14ac:dyDescent="0.25">
      <c r="A97" s="11" t="s">
        <v>348</v>
      </c>
      <c r="B97" s="3">
        <v>-26000000</v>
      </c>
      <c r="C97" s="11">
        <v>0</v>
      </c>
      <c r="D97" s="11">
        <f t="shared" si="3"/>
        <v>318</v>
      </c>
      <c r="E97" s="11">
        <f t="shared" si="4"/>
        <v>0</v>
      </c>
      <c r="F97" s="11">
        <f t="shared" si="5"/>
        <v>-8268000000</v>
      </c>
      <c r="G97" s="11"/>
    </row>
    <row r="98" spans="1:9" x14ac:dyDescent="0.25">
      <c r="A98" s="11" t="s">
        <v>348</v>
      </c>
      <c r="B98" s="3">
        <v>26000000</v>
      </c>
      <c r="C98" s="11">
        <v>0</v>
      </c>
      <c r="D98" s="11">
        <f t="shared" si="3"/>
        <v>318</v>
      </c>
      <c r="E98" s="11">
        <f t="shared" si="4"/>
        <v>1</v>
      </c>
      <c r="F98" s="11">
        <f t="shared" si="5"/>
        <v>8242000000</v>
      </c>
      <c r="G98" s="11"/>
    </row>
    <row r="99" spans="1:9" x14ac:dyDescent="0.25">
      <c r="A99" s="11" t="s">
        <v>348</v>
      </c>
      <c r="B99" s="3">
        <v>-200000</v>
      </c>
      <c r="C99" s="11">
        <v>2</v>
      </c>
      <c r="D99" s="11">
        <f t="shared" si="3"/>
        <v>318</v>
      </c>
      <c r="E99" s="11">
        <f t="shared" si="4"/>
        <v>0</v>
      </c>
      <c r="F99" s="11">
        <f t="shared" si="5"/>
        <v>-63600000</v>
      </c>
      <c r="G99" s="11"/>
      <c r="I99" t="s">
        <v>25</v>
      </c>
    </row>
    <row r="100" spans="1:9" x14ac:dyDescent="0.25">
      <c r="A100" s="11" t="s">
        <v>400</v>
      </c>
      <c r="B100" s="3">
        <v>29200000</v>
      </c>
      <c r="C100" s="11">
        <v>5</v>
      </c>
      <c r="D100" s="11">
        <f t="shared" si="3"/>
        <v>316</v>
      </c>
      <c r="E100" s="11">
        <f t="shared" si="4"/>
        <v>1</v>
      </c>
      <c r="F100" s="11">
        <f t="shared" si="5"/>
        <v>9198000000</v>
      </c>
      <c r="G100" s="11"/>
    </row>
    <row r="101" spans="1:9" x14ac:dyDescent="0.25">
      <c r="A101" s="11" t="s">
        <v>401</v>
      </c>
      <c r="B101" s="3">
        <v>399945</v>
      </c>
      <c r="C101" s="11">
        <v>1</v>
      </c>
      <c r="D101" s="11">
        <f t="shared" si="3"/>
        <v>311</v>
      </c>
      <c r="E101" s="11">
        <f t="shared" si="4"/>
        <v>1</v>
      </c>
      <c r="F101" s="11">
        <f t="shared" si="5"/>
        <v>123982950</v>
      </c>
      <c r="G101" s="11" t="s">
        <v>402</v>
      </c>
    </row>
    <row r="102" spans="1:9" x14ac:dyDescent="0.25">
      <c r="A102" s="11" t="s">
        <v>403</v>
      </c>
      <c r="B102" s="3">
        <v>2000000</v>
      </c>
      <c r="C102" s="11">
        <v>1</v>
      </c>
      <c r="D102" s="11">
        <f t="shared" si="3"/>
        <v>310</v>
      </c>
      <c r="E102" s="11">
        <f t="shared" si="4"/>
        <v>1</v>
      </c>
      <c r="F102" s="11">
        <f t="shared" si="5"/>
        <v>618000000</v>
      </c>
      <c r="G102" s="11" t="s">
        <v>404</v>
      </c>
    </row>
    <row r="103" spans="1:9" x14ac:dyDescent="0.25">
      <c r="A103" s="11" t="s">
        <v>411</v>
      </c>
      <c r="B103" s="3">
        <v>7500000</v>
      </c>
      <c r="C103" s="11">
        <v>0</v>
      </c>
      <c r="D103" s="11">
        <f t="shared" si="3"/>
        <v>309</v>
      </c>
      <c r="E103" s="11">
        <f t="shared" si="4"/>
        <v>1</v>
      </c>
      <c r="F103" s="11">
        <f t="shared" si="5"/>
        <v>2310000000</v>
      </c>
      <c r="G103" s="11" t="s">
        <v>412</v>
      </c>
    </row>
    <row r="104" spans="1:9" x14ac:dyDescent="0.25">
      <c r="A104" s="11" t="s">
        <v>411</v>
      </c>
      <c r="B104" s="3">
        <v>-66000000</v>
      </c>
      <c r="C104" s="11">
        <v>0</v>
      </c>
      <c r="D104" s="11">
        <f t="shared" si="3"/>
        <v>309</v>
      </c>
      <c r="E104" s="11">
        <f t="shared" si="4"/>
        <v>0</v>
      </c>
      <c r="F104" s="11">
        <f t="shared" si="5"/>
        <v>-20394000000</v>
      </c>
      <c r="G104" s="11" t="s">
        <v>426</v>
      </c>
    </row>
    <row r="105" spans="1:9" x14ac:dyDescent="0.25">
      <c r="A105" s="11" t="s">
        <v>411</v>
      </c>
      <c r="B105" s="3">
        <v>-145000</v>
      </c>
      <c r="C105" s="11">
        <v>2</v>
      </c>
      <c r="D105" s="11">
        <f t="shared" si="3"/>
        <v>309</v>
      </c>
      <c r="E105" s="11">
        <f t="shared" si="4"/>
        <v>0</v>
      </c>
      <c r="F105" s="11">
        <f t="shared" si="5"/>
        <v>-44805000</v>
      </c>
      <c r="G105" s="11" t="s">
        <v>427</v>
      </c>
    </row>
    <row r="106" spans="1:9" x14ac:dyDescent="0.25">
      <c r="A106" s="11" t="s">
        <v>423</v>
      </c>
      <c r="B106" s="3">
        <v>6000000</v>
      </c>
      <c r="C106" s="11">
        <v>2</v>
      </c>
      <c r="D106" s="11">
        <f t="shared" si="3"/>
        <v>307</v>
      </c>
      <c r="E106" s="11">
        <f t="shared" si="4"/>
        <v>1</v>
      </c>
      <c r="F106" s="11">
        <f t="shared" si="5"/>
        <v>1836000000</v>
      </c>
      <c r="G106" s="11" t="s">
        <v>428</v>
      </c>
    </row>
    <row r="107" spans="1:9" x14ac:dyDescent="0.25">
      <c r="A107" s="11" t="s">
        <v>436</v>
      </c>
      <c r="B107" s="3">
        <v>-6005900</v>
      </c>
      <c r="C107" s="11">
        <v>3</v>
      </c>
      <c r="D107" s="11">
        <f t="shared" si="3"/>
        <v>305</v>
      </c>
      <c r="E107" s="11">
        <f t="shared" si="4"/>
        <v>0</v>
      </c>
      <c r="F107" s="11">
        <f t="shared" si="5"/>
        <v>-1831799500</v>
      </c>
      <c r="G107" s="11" t="s">
        <v>438</v>
      </c>
    </row>
    <row r="108" spans="1:9" x14ac:dyDescent="0.25">
      <c r="A108" s="11" t="s">
        <v>441</v>
      </c>
      <c r="B108" s="3">
        <v>6000000</v>
      </c>
      <c r="C108" s="11">
        <v>12</v>
      </c>
      <c r="D108" s="11">
        <f t="shared" si="3"/>
        <v>302</v>
      </c>
      <c r="E108" s="11">
        <f t="shared" si="4"/>
        <v>1</v>
      </c>
      <c r="F108" s="11">
        <f t="shared" si="5"/>
        <v>1806000000</v>
      </c>
      <c r="G108" s="11" t="s">
        <v>446</v>
      </c>
    </row>
    <row r="109" spans="1:9" x14ac:dyDescent="0.25">
      <c r="A109" s="11" t="s">
        <v>460</v>
      </c>
      <c r="B109" s="3">
        <v>-120000</v>
      </c>
      <c r="C109" s="11">
        <v>1</v>
      </c>
      <c r="D109" s="11">
        <f t="shared" si="3"/>
        <v>290</v>
      </c>
      <c r="E109" s="11">
        <f t="shared" si="4"/>
        <v>0</v>
      </c>
      <c r="F109" s="11">
        <f t="shared" si="5"/>
        <v>-34800000</v>
      </c>
      <c r="G109" s="11" t="s">
        <v>461</v>
      </c>
    </row>
    <row r="110" spans="1:9" x14ac:dyDescent="0.25">
      <c r="A110" s="11" t="s">
        <v>462</v>
      </c>
      <c r="B110" s="3">
        <v>4000000</v>
      </c>
      <c r="C110" s="11">
        <v>1</v>
      </c>
      <c r="D110" s="11">
        <f t="shared" si="3"/>
        <v>289</v>
      </c>
      <c r="E110" s="11">
        <f t="shared" si="4"/>
        <v>1</v>
      </c>
      <c r="F110" s="11">
        <f t="shared" si="5"/>
        <v>1152000000</v>
      </c>
      <c r="G110" s="11" t="s">
        <v>463</v>
      </c>
    </row>
    <row r="111" spans="1:9" x14ac:dyDescent="0.25">
      <c r="A111" s="11" t="s">
        <v>467</v>
      </c>
      <c r="B111" s="3">
        <v>2800000</v>
      </c>
      <c r="C111" s="11">
        <v>4</v>
      </c>
      <c r="D111" s="11">
        <f t="shared" si="3"/>
        <v>288</v>
      </c>
      <c r="E111" s="11">
        <f t="shared" si="4"/>
        <v>1</v>
      </c>
      <c r="F111" s="11">
        <f t="shared" si="5"/>
        <v>803600000</v>
      </c>
      <c r="G111" s="11" t="s">
        <v>468</v>
      </c>
    </row>
    <row r="112" spans="1:9" x14ac:dyDescent="0.25">
      <c r="A112" s="11" t="s">
        <v>472</v>
      </c>
      <c r="B112" s="3">
        <v>-200000</v>
      </c>
      <c r="C112" s="11">
        <v>1</v>
      </c>
      <c r="D112" s="11">
        <f t="shared" si="3"/>
        <v>284</v>
      </c>
      <c r="E112" s="11">
        <f t="shared" si="4"/>
        <v>0</v>
      </c>
      <c r="F112" s="11">
        <f t="shared" si="5"/>
        <v>-56800000</v>
      </c>
      <c r="G112" s="11" t="s">
        <v>474</v>
      </c>
    </row>
    <row r="113" spans="1:10" x14ac:dyDescent="0.25">
      <c r="A113" s="11" t="s">
        <v>473</v>
      </c>
      <c r="B113" s="3">
        <v>72310</v>
      </c>
      <c r="C113" s="11">
        <v>17</v>
      </c>
      <c r="D113" s="11">
        <f t="shared" si="3"/>
        <v>283</v>
      </c>
      <c r="E113" s="11">
        <f t="shared" si="4"/>
        <v>1</v>
      </c>
      <c r="F113" s="11">
        <f t="shared" si="5"/>
        <v>20391420</v>
      </c>
      <c r="G113" s="11" t="s">
        <v>500</v>
      </c>
    </row>
    <row r="114" spans="1:10" x14ac:dyDescent="0.25">
      <c r="A114" s="11" t="s">
        <v>496</v>
      </c>
      <c r="B114" s="3">
        <v>-200000</v>
      </c>
      <c r="C114" s="11">
        <v>1</v>
      </c>
      <c r="D114" s="11">
        <f t="shared" si="3"/>
        <v>266</v>
      </c>
      <c r="E114" s="11">
        <f t="shared" si="4"/>
        <v>0</v>
      </c>
      <c r="F114" s="11">
        <f t="shared" si="5"/>
        <v>-53200000</v>
      </c>
      <c r="G114" s="11" t="s">
        <v>461</v>
      </c>
      <c r="J114" t="s">
        <v>25</v>
      </c>
    </row>
    <row r="115" spans="1:10" x14ac:dyDescent="0.25">
      <c r="A115" s="23" t="s">
        <v>497</v>
      </c>
      <c r="B115" s="35">
        <v>-11000000</v>
      </c>
      <c r="C115" s="23">
        <v>0</v>
      </c>
      <c r="D115" s="11">
        <f t="shared" si="3"/>
        <v>265</v>
      </c>
      <c r="E115" s="11">
        <f t="shared" si="4"/>
        <v>0</v>
      </c>
      <c r="F115" s="23">
        <f t="shared" si="5"/>
        <v>-2915000000</v>
      </c>
      <c r="G115" s="23" t="s">
        <v>501</v>
      </c>
    </row>
    <row r="116" spans="1:10" x14ac:dyDescent="0.25">
      <c r="A116" s="11" t="s">
        <v>497</v>
      </c>
      <c r="B116" s="3">
        <v>-200000</v>
      </c>
      <c r="C116" s="11">
        <v>2</v>
      </c>
      <c r="D116" s="11">
        <f t="shared" si="3"/>
        <v>265</v>
      </c>
      <c r="E116" s="11">
        <f t="shared" si="4"/>
        <v>0</v>
      </c>
      <c r="F116" s="11">
        <f t="shared" si="5"/>
        <v>-53000000</v>
      </c>
      <c r="G116" s="11" t="s">
        <v>461</v>
      </c>
      <c r="I116" t="s">
        <v>25</v>
      </c>
    </row>
    <row r="117" spans="1:10" x14ac:dyDescent="0.25">
      <c r="A117" s="11" t="s">
        <v>502</v>
      </c>
      <c r="B117" s="3">
        <v>-450500</v>
      </c>
      <c r="C117" s="11">
        <v>0</v>
      </c>
      <c r="D117" s="11">
        <f t="shared" si="3"/>
        <v>263</v>
      </c>
      <c r="E117" s="11">
        <f t="shared" si="4"/>
        <v>0</v>
      </c>
      <c r="F117" s="11">
        <f t="shared" si="5"/>
        <v>-118481500</v>
      </c>
      <c r="G117" s="11" t="s">
        <v>503</v>
      </c>
    </row>
    <row r="118" spans="1:10" x14ac:dyDescent="0.25">
      <c r="A118" s="11" t="s">
        <v>502</v>
      </c>
      <c r="B118" s="3">
        <v>-200000</v>
      </c>
      <c r="C118" s="11">
        <v>6</v>
      </c>
      <c r="D118" s="11">
        <f t="shared" si="3"/>
        <v>263</v>
      </c>
      <c r="E118" s="11">
        <f t="shared" si="4"/>
        <v>0</v>
      </c>
      <c r="F118" s="11">
        <f t="shared" si="5"/>
        <v>-52600000</v>
      </c>
      <c r="G118" s="11" t="s">
        <v>504</v>
      </c>
      <c r="J118" t="s">
        <v>25</v>
      </c>
    </row>
    <row r="119" spans="1:10" x14ac:dyDescent="0.25">
      <c r="A119" s="11" t="s">
        <v>506</v>
      </c>
      <c r="B119" s="3">
        <v>-154550</v>
      </c>
      <c r="C119" s="11">
        <v>0</v>
      </c>
      <c r="D119" s="11">
        <f t="shared" si="3"/>
        <v>257</v>
      </c>
      <c r="E119" s="11">
        <f t="shared" si="4"/>
        <v>0</v>
      </c>
      <c r="F119" s="11">
        <f t="shared" si="5"/>
        <v>-39719350</v>
      </c>
      <c r="G119" s="11" t="s">
        <v>507</v>
      </c>
    </row>
    <row r="120" spans="1:10" x14ac:dyDescent="0.25">
      <c r="A120" s="11" t="s">
        <v>506</v>
      </c>
      <c r="B120" s="3">
        <v>-320</v>
      </c>
      <c r="C120" s="11">
        <v>1</v>
      </c>
      <c r="D120" s="11">
        <f t="shared" si="3"/>
        <v>257</v>
      </c>
      <c r="E120" s="11">
        <f t="shared" si="4"/>
        <v>0</v>
      </c>
      <c r="F120" s="11">
        <f t="shared" si="5"/>
        <v>-82240</v>
      </c>
      <c r="G120" s="11" t="s">
        <v>508</v>
      </c>
    </row>
    <row r="121" spans="1:10" x14ac:dyDescent="0.25">
      <c r="A121" s="11" t="s">
        <v>509</v>
      </c>
      <c r="B121" s="3">
        <v>-432000</v>
      </c>
      <c r="C121" s="11">
        <v>6</v>
      </c>
      <c r="D121" s="11">
        <f t="shared" si="3"/>
        <v>256</v>
      </c>
      <c r="E121" s="11">
        <f t="shared" si="4"/>
        <v>0</v>
      </c>
      <c r="F121" s="11">
        <f t="shared" si="5"/>
        <v>-110592000</v>
      </c>
      <c r="G121" s="11" t="s">
        <v>510</v>
      </c>
    </row>
    <row r="122" spans="1:10" x14ac:dyDescent="0.25">
      <c r="A122" s="11" t="s">
        <v>511</v>
      </c>
      <c r="B122" s="3">
        <v>74043</v>
      </c>
      <c r="C122" s="11">
        <v>21</v>
      </c>
      <c r="D122" s="11">
        <f t="shared" si="3"/>
        <v>250</v>
      </c>
      <c r="E122" s="11">
        <f t="shared" si="4"/>
        <v>1</v>
      </c>
      <c r="F122" s="11">
        <f t="shared" si="5"/>
        <v>18436707</v>
      </c>
      <c r="G122" s="11" t="s">
        <v>512</v>
      </c>
    </row>
    <row r="123" spans="1:10" x14ac:dyDescent="0.25">
      <c r="A123" s="11" t="s">
        <v>534</v>
      </c>
      <c r="B123" s="3">
        <v>-52000</v>
      </c>
      <c r="C123" s="11">
        <v>41</v>
      </c>
      <c r="D123" s="11">
        <f t="shared" si="3"/>
        <v>229</v>
      </c>
      <c r="E123" s="11">
        <f t="shared" si="4"/>
        <v>0</v>
      </c>
      <c r="F123" s="11">
        <f t="shared" si="5"/>
        <v>-11908000</v>
      </c>
      <c r="G123" s="11" t="s">
        <v>536</v>
      </c>
    </row>
    <row r="124" spans="1:10" x14ac:dyDescent="0.25">
      <c r="A124" s="11" t="s">
        <v>586</v>
      </c>
      <c r="B124" s="3">
        <v>1187</v>
      </c>
      <c r="C124" s="11">
        <v>1</v>
      </c>
      <c r="D124" s="11">
        <f t="shared" si="3"/>
        <v>188</v>
      </c>
      <c r="E124" s="11">
        <f t="shared" si="4"/>
        <v>1</v>
      </c>
      <c r="F124" s="11">
        <f t="shared" si="5"/>
        <v>221969</v>
      </c>
      <c r="G124" s="11" t="s">
        <v>587</v>
      </c>
    </row>
    <row r="125" spans="1:10" x14ac:dyDescent="0.25">
      <c r="A125" s="11" t="s">
        <v>584</v>
      </c>
      <c r="B125" s="3">
        <v>2400000</v>
      </c>
      <c r="C125" s="11">
        <v>2</v>
      </c>
      <c r="D125" s="11">
        <f t="shared" si="3"/>
        <v>187</v>
      </c>
      <c r="E125" s="11">
        <f t="shared" si="4"/>
        <v>1</v>
      </c>
      <c r="F125" s="11">
        <f t="shared" si="5"/>
        <v>446400000</v>
      </c>
      <c r="G125" s="11" t="s">
        <v>585</v>
      </c>
    </row>
    <row r="126" spans="1:10" x14ac:dyDescent="0.25">
      <c r="A126" s="11" t="s">
        <v>593</v>
      </c>
      <c r="B126" s="3">
        <v>1342800</v>
      </c>
      <c r="C126" s="11">
        <v>0</v>
      </c>
      <c r="D126" s="11">
        <f t="shared" si="3"/>
        <v>185</v>
      </c>
      <c r="E126" s="11">
        <f t="shared" si="4"/>
        <v>1</v>
      </c>
      <c r="F126" s="11">
        <f t="shared" si="5"/>
        <v>247075200</v>
      </c>
      <c r="G126" s="11" t="s">
        <v>594</v>
      </c>
    </row>
    <row r="127" spans="1:10" x14ac:dyDescent="0.25">
      <c r="A127" s="11" t="s">
        <v>593</v>
      </c>
      <c r="B127" s="3">
        <v>1342800</v>
      </c>
      <c r="C127" s="11">
        <v>12</v>
      </c>
      <c r="D127" s="11">
        <f t="shared" si="3"/>
        <v>185</v>
      </c>
      <c r="E127" s="11">
        <f t="shared" si="4"/>
        <v>1</v>
      </c>
      <c r="F127" s="11">
        <f t="shared" si="5"/>
        <v>247075200</v>
      </c>
      <c r="G127" s="11" t="s">
        <v>595</v>
      </c>
    </row>
    <row r="128" spans="1:10" x14ac:dyDescent="0.25">
      <c r="A128" s="11" t="s">
        <v>602</v>
      </c>
      <c r="B128" s="3">
        <v>-200000</v>
      </c>
      <c r="C128" s="11">
        <v>2</v>
      </c>
      <c r="D128" s="11">
        <f t="shared" si="3"/>
        <v>173</v>
      </c>
      <c r="E128" s="11">
        <f t="shared" si="4"/>
        <v>0</v>
      </c>
      <c r="F128" s="11">
        <f t="shared" si="5"/>
        <v>-34600000</v>
      </c>
      <c r="G128" s="11" t="s">
        <v>158</v>
      </c>
    </row>
    <row r="129" spans="1:11" x14ac:dyDescent="0.25">
      <c r="A129" s="11" t="s">
        <v>603</v>
      </c>
      <c r="B129" s="3">
        <v>-15618</v>
      </c>
      <c r="C129" s="11">
        <v>1</v>
      </c>
      <c r="D129" s="11">
        <f t="shared" si="3"/>
        <v>171</v>
      </c>
      <c r="E129" s="11">
        <f t="shared" si="4"/>
        <v>0</v>
      </c>
      <c r="F129" s="11">
        <f>B129*(D129-E129)</f>
        <v>-2670678</v>
      </c>
      <c r="G129" s="11" t="s">
        <v>604</v>
      </c>
      <c r="K129" t="s">
        <v>25</v>
      </c>
    </row>
    <row r="130" spans="1:11" x14ac:dyDescent="0.25">
      <c r="A130" s="11" t="s">
        <v>605</v>
      </c>
      <c r="B130" s="3">
        <v>-200000</v>
      </c>
      <c r="C130" s="11">
        <v>1</v>
      </c>
      <c r="D130" s="11">
        <f t="shared" si="3"/>
        <v>170</v>
      </c>
      <c r="E130" s="11">
        <f t="shared" si="4"/>
        <v>0</v>
      </c>
      <c r="F130" s="11">
        <f t="shared" si="5"/>
        <v>-34000000</v>
      </c>
      <c r="G130" s="11" t="s">
        <v>504</v>
      </c>
    </row>
    <row r="131" spans="1:11" x14ac:dyDescent="0.25">
      <c r="A131" s="11" t="s">
        <v>607</v>
      </c>
      <c r="B131" s="3">
        <v>-200000</v>
      </c>
      <c r="C131" s="11">
        <v>1</v>
      </c>
      <c r="D131" s="11">
        <f t="shared" ref="D131:D155" si="6">D132+C131</f>
        <v>169</v>
      </c>
      <c r="E131" s="11">
        <f t="shared" ref="E131:E186" si="7">IF(B131&gt;0,1,0)</f>
        <v>0</v>
      </c>
      <c r="F131" s="11">
        <f t="shared" si="5"/>
        <v>-33800000</v>
      </c>
      <c r="G131" s="11" t="s">
        <v>608</v>
      </c>
    </row>
    <row r="132" spans="1:11" x14ac:dyDescent="0.25">
      <c r="A132" s="11" t="s">
        <v>609</v>
      </c>
      <c r="B132" s="3">
        <v>-390000</v>
      </c>
      <c r="C132" s="11">
        <v>0</v>
      </c>
      <c r="D132" s="11">
        <f t="shared" si="6"/>
        <v>168</v>
      </c>
      <c r="E132" s="11">
        <f t="shared" si="7"/>
        <v>0</v>
      </c>
      <c r="F132" s="11">
        <f t="shared" si="5"/>
        <v>-65520000</v>
      </c>
      <c r="G132" s="11" t="s">
        <v>610</v>
      </c>
    </row>
    <row r="133" spans="1:11" x14ac:dyDescent="0.25">
      <c r="A133" s="11" t="s">
        <v>609</v>
      </c>
      <c r="B133" s="3">
        <v>-24500</v>
      </c>
      <c r="C133" s="11">
        <v>1</v>
      </c>
      <c r="D133" s="11">
        <f t="shared" si="6"/>
        <v>168</v>
      </c>
      <c r="E133" s="11">
        <f t="shared" si="7"/>
        <v>0</v>
      </c>
      <c r="F133" s="11">
        <f t="shared" si="5"/>
        <v>-4116000</v>
      </c>
      <c r="G133" s="11" t="s">
        <v>611</v>
      </c>
    </row>
    <row r="134" spans="1:11" x14ac:dyDescent="0.25">
      <c r="A134" s="11" t="s">
        <v>612</v>
      </c>
      <c r="B134" s="3">
        <v>-95000</v>
      </c>
      <c r="C134" s="11">
        <v>4</v>
      </c>
      <c r="D134" s="11">
        <f t="shared" si="6"/>
        <v>167</v>
      </c>
      <c r="E134" s="11">
        <f t="shared" si="7"/>
        <v>0</v>
      </c>
      <c r="F134" s="11">
        <f t="shared" si="5"/>
        <v>-15865000</v>
      </c>
      <c r="G134" s="11" t="s">
        <v>461</v>
      </c>
    </row>
    <row r="135" spans="1:11" x14ac:dyDescent="0.25">
      <c r="A135" s="11" t="s">
        <v>614</v>
      </c>
      <c r="B135" s="3">
        <v>-200000</v>
      </c>
      <c r="C135" s="11">
        <v>2</v>
      </c>
      <c r="D135" s="11">
        <f t="shared" si="6"/>
        <v>163</v>
      </c>
      <c r="E135" s="11">
        <f t="shared" si="7"/>
        <v>0</v>
      </c>
      <c r="F135" s="11">
        <f t="shared" si="5"/>
        <v>-32600000</v>
      </c>
      <c r="G135" s="11" t="s">
        <v>615</v>
      </c>
    </row>
    <row r="136" spans="1:11" x14ac:dyDescent="0.25">
      <c r="A136" s="11" t="s">
        <v>617</v>
      </c>
      <c r="B136" s="3">
        <v>50000000</v>
      </c>
      <c r="C136" s="11">
        <v>1</v>
      </c>
      <c r="D136" s="11">
        <f t="shared" si="6"/>
        <v>161</v>
      </c>
      <c r="E136" s="11">
        <f t="shared" si="7"/>
        <v>1</v>
      </c>
      <c r="F136" s="11">
        <f t="shared" si="5"/>
        <v>8000000000</v>
      </c>
      <c r="G136" s="11" t="s">
        <v>618</v>
      </c>
    </row>
    <row r="137" spans="1:11" x14ac:dyDescent="0.25">
      <c r="A137" s="11" t="s">
        <v>623</v>
      </c>
      <c r="B137" s="3">
        <v>12000000</v>
      </c>
      <c r="C137" s="11">
        <v>2</v>
      </c>
      <c r="D137" s="11">
        <f t="shared" si="6"/>
        <v>160</v>
      </c>
      <c r="E137" s="11">
        <f t="shared" si="7"/>
        <v>1</v>
      </c>
      <c r="F137" s="11">
        <f t="shared" si="5"/>
        <v>1908000000</v>
      </c>
      <c r="G137" s="11" t="s">
        <v>618</v>
      </c>
    </row>
    <row r="138" spans="1:11" x14ac:dyDescent="0.25">
      <c r="A138" s="11" t="s">
        <v>625</v>
      </c>
      <c r="B138" s="3">
        <v>2000000</v>
      </c>
      <c r="C138" s="11">
        <v>1</v>
      </c>
      <c r="D138" s="11">
        <f t="shared" si="6"/>
        <v>158</v>
      </c>
      <c r="E138" s="11">
        <f t="shared" si="7"/>
        <v>1</v>
      </c>
      <c r="F138" s="11">
        <f t="shared" si="5"/>
        <v>314000000</v>
      </c>
      <c r="G138" s="11" t="s">
        <v>627</v>
      </c>
    </row>
    <row r="139" spans="1:11" x14ac:dyDescent="0.25">
      <c r="A139" s="11" t="s">
        <v>629</v>
      </c>
      <c r="B139" s="3">
        <v>87538</v>
      </c>
      <c r="C139" s="11">
        <v>13</v>
      </c>
      <c r="D139" s="11">
        <f t="shared" si="6"/>
        <v>157</v>
      </c>
      <c r="E139" s="11">
        <f t="shared" si="7"/>
        <v>1</v>
      </c>
      <c r="F139" s="11">
        <f t="shared" si="5"/>
        <v>13655928</v>
      </c>
      <c r="G139" s="11" t="s">
        <v>377</v>
      </c>
    </row>
    <row r="140" spans="1:11" x14ac:dyDescent="0.25">
      <c r="A140" s="11" t="s">
        <v>651</v>
      </c>
      <c r="B140" s="3">
        <v>-3000900</v>
      </c>
      <c r="C140" s="11">
        <v>1</v>
      </c>
      <c r="D140" s="11">
        <f t="shared" si="6"/>
        <v>144</v>
      </c>
      <c r="E140" s="11">
        <f t="shared" si="7"/>
        <v>0</v>
      </c>
      <c r="F140" s="11">
        <f t="shared" si="5"/>
        <v>-432129600</v>
      </c>
      <c r="G140" s="11" t="s">
        <v>652</v>
      </c>
    </row>
    <row r="141" spans="1:11" x14ac:dyDescent="0.25">
      <c r="A141" s="11" t="s">
        <v>669</v>
      </c>
      <c r="B141" s="3">
        <v>-3000900</v>
      </c>
      <c r="C141" s="11">
        <v>17</v>
      </c>
      <c r="D141" s="11">
        <f t="shared" si="6"/>
        <v>143</v>
      </c>
      <c r="E141" s="11">
        <f t="shared" si="7"/>
        <v>0</v>
      </c>
      <c r="F141" s="11">
        <f t="shared" si="5"/>
        <v>-429128700</v>
      </c>
      <c r="G141" s="11" t="s">
        <v>652</v>
      </c>
      <c r="K141" t="s">
        <v>25</v>
      </c>
    </row>
    <row r="142" spans="1:11" x14ac:dyDescent="0.25">
      <c r="A142" s="11" t="s">
        <v>632</v>
      </c>
      <c r="B142" s="3">
        <v>602025</v>
      </c>
      <c r="C142" s="11">
        <v>0</v>
      </c>
      <c r="D142" s="11">
        <f t="shared" si="6"/>
        <v>126</v>
      </c>
      <c r="E142" s="11">
        <f t="shared" si="7"/>
        <v>1</v>
      </c>
      <c r="F142" s="11">
        <f t="shared" si="5"/>
        <v>75253125</v>
      </c>
      <c r="G142" s="11" t="s">
        <v>671</v>
      </c>
    </row>
    <row r="143" spans="1:11" x14ac:dyDescent="0.25">
      <c r="A143" s="11" t="s">
        <v>632</v>
      </c>
      <c r="B143" s="3">
        <v>-46000000</v>
      </c>
      <c r="C143" s="11">
        <v>31</v>
      </c>
      <c r="D143" s="11">
        <f t="shared" si="6"/>
        <v>126</v>
      </c>
      <c r="E143" s="11">
        <f t="shared" si="7"/>
        <v>0</v>
      </c>
      <c r="F143" s="11">
        <f t="shared" si="5"/>
        <v>-5796000000</v>
      </c>
      <c r="G143" s="11" t="s">
        <v>674</v>
      </c>
    </row>
    <row r="144" spans="1:11" x14ac:dyDescent="0.25">
      <c r="A144" s="11" t="s">
        <v>633</v>
      </c>
      <c r="B144" s="3">
        <v>154107</v>
      </c>
      <c r="C144" s="11">
        <v>1</v>
      </c>
      <c r="D144" s="11">
        <f t="shared" si="6"/>
        <v>95</v>
      </c>
      <c r="E144" s="11">
        <f t="shared" si="7"/>
        <v>1</v>
      </c>
      <c r="F144" s="11">
        <f t="shared" si="5"/>
        <v>14486058</v>
      </c>
      <c r="G144" s="11" t="s">
        <v>697</v>
      </c>
    </row>
    <row r="145" spans="1:11" x14ac:dyDescent="0.25">
      <c r="A145" s="11" t="s">
        <v>703</v>
      </c>
      <c r="B145" s="3">
        <v>3000000</v>
      </c>
      <c r="C145" s="11">
        <v>3</v>
      </c>
      <c r="D145" s="11">
        <f t="shared" si="6"/>
        <v>94</v>
      </c>
      <c r="E145" s="11">
        <f t="shared" si="7"/>
        <v>1</v>
      </c>
      <c r="F145" s="11">
        <f t="shared" si="5"/>
        <v>279000000</v>
      </c>
      <c r="G145" s="11" t="s">
        <v>704</v>
      </c>
    </row>
    <row r="146" spans="1:11" x14ac:dyDescent="0.25">
      <c r="A146" s="11" t="s">
        <v>705</v>
      </c>
      <c r="B146" s="3">
        <v>-200000</v>
      </c>
      <c r="C146" s="11">
        <v>5</v>
      </c>
      <c r="D146" s="11">
        <f t="shared" si="6"/>
        <v>91</v>
      </c>
      <c r="E146" s="11">
        <f t="shared" si="7"/>
        <v>0</v>
      </c>
      <c r="F146" s="11">
        <f t="shared" si="5"/>
        <v>-18200000</v>
      </c>
      <c r="G146" s="11" t="s">
        <v>158</v>
      </c>
    </row>
    <row r="147" spans="1:11" x14ac:dyDescent="0.25">
      <c r="A147" s="11" t="s">
        <v>706</v>
      </c>
      <c r="B147" s="3">
        <v>-200000</v>
      </c>
      <c r="C147" s="11">
        <v>1</v>
      </c>
      <c r="D147" s="11">
        <f t="shared" si="6"/>
        <v>86</v>
      </c>
      <c r="E147" s="11">
        <f t="shared" si="7"/>
        <v>0</v>
      </c>
      <c r="F147" s="11">
        <f t="shared" si="5"/>
        <v>-17200000</v>
      </c>
      <c r="G147" s="11" t="s">
        <v>158</v>
      </c>
      <c r="K147" t="s">
        <v>25</v>
      </c>
    </row>
    <row r="148" spans="1:11" x14ac:dyDescent="0.25">
      <c r="A148" s="11" t="s">
        <v>707</v>
      </c>
      <c r="B148" s="3">
        <v>-200000</v>
      </c>
      <c r="C148" s="11">
        <v>4</v>
      </c>
      <c r="D148" s="11">
        <f t="shared" si="6"/>
        <v>85</v>
      </c>
      <c r="E148" s="11">
        <f t="shared" si="7"/>
        <v>0</v>
      </c>
      <c r="F148" s="11">
        <f t="shared" si="5"/>
        <v>-17000000</v>
      </c>
      <c r="G148" s="11" t="s">
        <v>158</v>
      </c>
    </row>
    <row r="149" spans="1:11" x14ac:dyDescent="0.25">
      <c r="A149" s="11" t="s">
        <v>636</v>
      </c>
      <c r="B149" s="3">
        <v>-200000</v>
      </c>
      <c r="C149" s="11">
        <v>1</v>
      </c>
      <c r="D149" s="11">
        <f t="shared" si="6"/>
        <v>81</v>
      </c>
      <c r="E149" s="11">
        <f t="shared" si="7"/>
        <v>0</v>
      </c>
      <c r="F149" s="11">
        <f t="shared" si="5"/>
        <v>-16200000</v>
      </c>
      <c r="G149" s="11" t="s">
        <v>158</v>
      </c>
    </row>
    <row r="150" spans="1:11" x14ac:dyDescent="0.25">
      <c r="A150" s="11" t="s">
        <v>714</v>
      </c>
      <c r="B150" s="3">
        <v>24073400</v>
      </c>
      <c r="C150" s="11">
        <v>2</v>
      </c>
      <c r="D150" s="11">
        <f t="shared" si="6"/>
        <v>80</v>
      </c>
      <c r="E150" s="11">
        <f t="shared" si="7"/>
        <v>1</v>
      </c>
      <c r="F150" s="11">
        <f t="shared" si="5"/>
        <v>1901798600</v>
      </c>
      <c r="G150" s="11" t="s">
        <v>715</v>
      </c>
    </row>
    <row r="151" spans="1:11" x14ac:dyDescent="0.25">
      <c r="A151" s="11" t="s">
        <v>724</v>
      </c>
      <c r="B151" s="3">
        <v>-200000</v>
      </c>
      <c r="C151" s="11">
        <v>6</v>
      </c>
      <c r="D151" s="11">
        <f t="shared" si="6"/>
        <v>78</v>
      </c>
      <c r="E151" s="11">
        <f t="shared" si="7"/>
        <v>0</v>
      </c>
      <c r="F151" s="11">
        <f t="shared" si="5"/>
        <v>-15600000</v>
      </c>
      <c r="G151" s="11" t="s">
        <v>158</v>
      </c>
    </row>
    <row r="152" spans="1:11" x14ac:dyDescent="0.25">
      <c r="A152" s="11" t="s">
        <v>726</v>
      </c>
      <c r="B152" s="3">
        <v>-30000000</v>
      </c>
      <c r="C152" s="11">
        <v>1</v>
      </c>
      <c r="D152" s="11">
        <f t="shared" si="6"/>
        <v>72</v>
      </c>
      <c r="E152" s="11">
        <f t="shared" si="7"/>
        <v>0</v>
      </c>
      <c r="F152" s="11">
        <f t="shared" si="5"/>
        <v>-2160000000</v>
      </c>
      <c r="G152" s="11" t="s">
        <v>727</v>
      </c>
    </row>
    <row r="153" spans="1:11" x14ac:dyDescent="0.25">
      <c r="A153" s="11" t="s">
        <v>734</v>
      </c>
      <c r="B153" s="3">
        <v>-52000</v>
      </c>
      <c r="C153" s="11">
        <v>0</v>
      </c>
      <c r="D153" s="11">
        <f t="shared" si="6"/>
        <v>71</v>
      </c>
      <c r="E153" s="11">
        <f t="shared" si="7"/>
        <v>0</v>
      </c>
      <c r="F153" s="11">
        <f t="shared" si="5"/>
        <v>-3692000</v>
      </c>
      <c r="G153" s="11" t="s">
        <v>735</v>
      </c>
    </row>
    <row r="154" spans="1:11" x14ac:dyDescent="0.25">
      <c r="A154" s="11" t="s">
        <v>734</v>
      </c>
      <c r="B154" s="3">
        <v>-136000</v>
      </c>
      <c r="C154" s="11">
        <v>5</v>
      </c>
      <c r="D154" s="11">
        <f t="shared" si="6"/>
        <v>71</v>
      </c>
      <c r="E154" s="11">
        <f t="shared" si="7"/>
        <v>0</v>
      </c>
      <c r="F154" s="11">
        <f t="shared" si="5"/>
        <v>-9656000</v>
      </c>
      <c r="G154" s="11" t="s">
        <v>736</v>
      </c>
    </row>
    <row r="155" spans="1:11" x14ac:dyDescent="0.25">
      <c r="A155" s="11" t="s">
        <v>740</v>
      </c>
      <c r="B155" s="3">
        <v>3000000</v>
      </c>
      <c r="C155" s="11">
        <v>1</v>
      </c>
      <c r="D155" s="11">
        <f t="shared" si="6"/>
        <v>66</v>
      </c>
      <c r="E155" s="11">
        <f t="shared" si="7"/>
        <v>1</v>
      </c>
      <c r="F155" s="11">
        <f t="shared" si="5"/>
        <v>195000000</v>
      </c>
      <c r="G155" s="11" t="s">
        <v>741</v>
      </c>
    </row>
    <row r="156" spans="1:11" x14ac:dyDescent="0.25">
      <c r="A156" s="11" t="s">
        <v>634</v>
      </c>
      <c r="B156" s="3">
        <v>189103</v>
      </c>
      <c r="C156" s="11">
        <v>0</v>
      </c>
      <c r="D156" s="11">
        <f>D157+C156</f>
        <v>65</v>
      </c>
      <c r="E156" s="11">
        <f t="shared" si="7"/>
        <v>1</v>
      </c>
      <c r="F156" s="11">
        <f t="shared" si="5"/>
        <v>12102592</v>
      </c>
      <c r="G156" s="11" t="s">
        <v>742</v>
      </c>
    </row>
    <row r="157" spans="1:11" x14ac:dyDescent="0.25">
      <c r="A157" s="11" t="s">
        <v>634</v>
      </c>
      <c r="B157" s="3">
        <v>24227700</v>
      </c>
      <c r="C157" s="11">
        <v>8</v>
      </c>
      <c r="D157" s="11">
        <f t="shared" ref="D157:D186" si="8">D158+C157</f>
        <v>65</v>
      </c>
      <c r="E157" s="11">
        <f t="shared" si="7"/>
        <v>1</v>
      </c>
      <c r="F157" s="11">
        <f t="shared" si="5"/>
        <v>1550572800</v>
      </c>
      <c r="G157" s="11" t="s">
        <v>743</v>
      </c>
    </row>
    <row r="158" spans="1:11" x14ac:dyDescent="0.25">
      <c r="A158" s="11" t="s">
        <v>763</v>
      </c>
      <c r="B158" s="3">
        <v>24295200</v>
      </c>
      <c r="C158" s="11">
        <v>0</v>
      </c>
      <c r="D158" s="11">
        <f t="shared" si="8"/>
        <v>57</v>
      </c>
      <c r="E158" s="11">
        <f t="shared" si="7"/>
        <v>1</v>
      </c>
      <c r="F158" s="11">
        <f t="shared" si="5"/>
        <v>1360531200</v>
      </c>
      <c r="G158" s="11" t="s">
        <v>757</v>
      </c>
    </row>
    <row r="159" spans="1:11" x14ac:dyDescent="0.25">
      <c r="A159" s="11" t="s">
        <v>763</v>
      </c>
      <c r="B159" s="3">
        <v>-201000</v>
      </c>
      <c r="C159" s="11">
        <v>5</v>
      </c>
      <c r="D159" s="11">
        <f t="shared" si="8"/>
        <v>57</v>
      </c>
      <c r="E159" s="11">
        <f t="shared" si="7"/>
        <v>0</v>
      </c>
      <c r="F159" s="11">
        <f t="shared" si="5"/>
        <v>-11457000</v>
      </c>
      <c r="G159" s="11" t="s">
        <v>770</v>
      </c>
    </row>
    <row r="160" spans="1:11" x14ac:dyDescent="0.25">
      <c r="A160" s="11" t="s">
        <v>771</v>
      </c>
      <c r="B160" s="3">
        <v>-200000</v>
      </c>
      <c r="C160" s="11">
        <v>3</v>
      </c>
      <c r="D160" s="11">
        <f t="shared" si="8"/>
        <v>52</v>
      </c>
      <c r="E160" s="11">
        <f t="shared" si="7"/>
        <v>0</v>
      </c>
      <c r="F160" s="11">
        <f t="shared" si="5"/>
        <v>-10400000</v>
      </c>
      <c r="G160" s="11" t="s">
        <v>772</v>
      </c>
    </row>
    <row r="161" spans="1:7" x14ac:dyDescent="0.25">
      <c r="A161" s="11" t="s">
        <v>778</v>
      </c>
      <c r="B161" s="3">
        <v>-200000</v>
      </c>
      <c r="C161" s="11">
        <v>4</v>
      </c>
      <c r="D161" s="11">
        <f t="shared" si="8"/>
        <v>49</v>
      </c>
      <c r="E161" s="11">
        <f t="shared" si="7"/>
        <v>0</v>
      </c>
      <c r="F161" s="11">
        <f t="shared" si="5"/>
        <v>-9800000</v>
      </c>
      <c r="G161" s="11" t="s">
        <v>772</v>
      </c>
    </row>
    <row r="162" spans="1:7" x14ac:dyDescent="0.25">
      <c r="A162" s="11" t="s">
        <v>780</v>
      </c>
      <c r="B162" s="3">
        <v>-200000</v>
      </c>
      <c r="C162" s="11">
        <v>3</v>
      </c>
      <c r="D162" s="11">
        <f t="shared" si="8"/>
        <v>45</v>
      </c>
      <c r="E162" s="11">
        <f t="shared" si="7"/>
        <v>0</v>
      </c>
      <c r="F162" s="11">
        <f t="shared" si="5"/>
        <v>-9000000</v>
      </c>
      <c r="G162" s="11" t="s">
        <v>772</v>
      </c>
    </row>
    <row r="163" spans="1:7" x14ac:dyDescent="0.25">
      <c r="A163" s="11" t="s">
        <v>781</v>
      </c>
      <c r="B163" s="3">
        <v>-200000</v>
      </c>
      <c r="C163" s="11">
        <v>7</v>
      </c>
      <c r="D163" s="11">
        <f t="shared" si="8"/>
        <v>42</v>
      </c>
      <c r="E163" s="11">
        <f t="shared" si="7"/>
        <v>0</v>
      </c>
      <c r="F163" s="11">
        <f t="shared" si="5"/>
        <v>-8400000</v>
      </c>
      <c r="G163" s="11" t="s">
        <v>772</v>
      </c>
    </row>
    <row r="164" spans="1:7" x14ac:dyDescent="0.25">
      <c r="A164" s="11" t="s">
        <v>635</v>
      </c>
      <c r="B164" s="3">
        <v>457674</v>
      </c>
      <c r="C164" s="11">
        <v>3</v>
      </c>
      <c r="D164" s="11">
        <f t="shared" si="8"/>
        <v>35</v>
      </c>
      <c r="E164" s="11">
        <f t="shared" si="7"/>
        <v>1</v>
      </c>
      <c r="F164" s="11">
        <f t="shared" si="5"/>
        <v>15560916</v>
      </c>
      <c r="G164" s="11" t="s">
        <v>785</v>
      </c>
    </row>
    <row r="165" spans="1:7" x14ac:dyDescent="0.25">
      <c r="A165" s="11" t="s">
        <v>790</v>
      </c>
      <c r="B165" s="3">
        <v>2700000</v>
      </c>
      <c r="C165" s="11">
        <v>0</v>
      </c>
      <c r="D165" s="11">
        <f t="shared" si="8"/>
        <v>32</v>
      </c>
      <c r="E165" s="11">
        <f t="shared" si="7"/>
        <v>1</v>
      </c>
      <c r="F165" s="11">
        <f t="shared" si="5"/>
        <v>83700000</v>
      </c>
      <c r="G165" s="11" t="s">
        <v>791</v>
      </c>
    </row>
    <row r="166" spans="1:7" x14ac:dyDescent="0.25">
      <c r="A166" s="11" t="s">
        <v>790</v>
      </c>
      <c r="B166" s="3">
        <v>2500000</v>
      </c>
      <c r="C166" s="11">
        <v>7</v>
      </c>
      <c r="D166" s="11">
        <f t="shared" si="8"/>
        <v>32</v>
      </c>
      <c r="E166" s="11">
        <f t="shared" si="7"/>
        <v>1</v>
      </c>
      <c r="F166" s="11">
        <f t="shared" si="5"/>
        <v>77500000</v>
      </c>
      <c r="G166" s="11" t="s">
        <v>792</v>
      </c>
    </row>
    <row r="167" spans="1:7" x14ac:dyDescent="0.25">
      <c r="A167" s="11" t="s">
        <v>806</v>
      </c>
      <c r="B167" s="3">
        <v>-200000</v>
      </c>
      <c r="C167" s="11">
        <v>2</v>
      </c>
      <c r="D167" s="11">
        <f t="shared" si="8"/>
        <v>25</v>
      </c>
      <c r="E167" s="11">
        <f t="shared" si="7"/>
        <v>0</v>
      </c>
      <c r="F167" s="11">
        <f t="shared" si="5"/>
        <v>-5000000</v>
      </c>
      <c r="G167" s="11" t="s">
        <v>504</v>
      </c>
    </row>
    <row r="168" spans="1:7" x14ac:dyDescent="0.25">
      <c r="A168" s="11" t="s">
        <v>808</v>
      </c>
      <c r="B168" s="3">
        <v>-200000</v>
      </c>
      <c r="C168" s="11">
        <v>6</v>
      </c>
      <c r="D168" s="11">
        <f t="shared" si="8"/>
        <v>23</v>
      </c>
      <c r="E168" s="11">
        <f t="shared" si="7"/>
        <v>0</v>
      </c>
      <c r="F168" s="11">
        <f t="shared" si="5"/>
        <v>-4600000</v>
      </c>
      <c r="G168" s="11" t="s">
        <v>504</v>
      </c>
    </row>
    <row r="169" spans="1:7" x14ac:dyDescent="0.25">
      <c r="A169" s="11" t="s">
        <v>810</v>
      </c>
      <c r="B169" s="3">
        <v>-200000</v>
      </c>
      <c r="C169" s="11">
        <v>3</v>
      </c>
      <c r="D169" s="11">
        <f t="shared" si="8"/>
        <v>17</v>
      </c>
      <c r="E169" s="11">
        <f t="shared" si="7"/>
        <v>0</v>
      </c>
      <c r="F169" s="11">
        <f t="shared" si="5"/>
        <v>-3400000</v>
      </c>
      <c r="G169" s="11" t="s">
        <v>504</v>
      </c>
    </row>
    <row r="170" spans="1:7" x14ac:dyDescent="0.25">
      <c r="A170" s="11" t="s">
        <v>815</v>
      </c>
      <c r="B170" s="3">
        <v>-200000</v>
      </c>
      <c r="C170" s="11">
        <v>0</v>
      </c>
      <c r="D170" s="11">
        <f t="shared" si="8"/>
        <v>14</v>
      </c>
      <c r="E170" s="11">
        <f t="shared" si="7"/>
        <v>0</v>
      </c>
      <c r="F170" s="11">
        <f t="shared" si="5"/>
        <v>-2800000</v>
      </c>
      <c r="G170" s="11" t="s">
        <v>504</v>
      </c>
    </row>
    <row r="171" spans="1:7" x14ac:dyDescent="0.25">
      <c r="A171" s="11" t="s">
        <v>815</v>
      </c>
      <c r="B171" s="3">
        <v>3000000</v>
      </c>
      <c r="C171" s="11">
        <v>3</v>
      </c>
      <c r="D171" s="11">
        <f t="shared" si="8"/>
        <v>14</v>
      </c>
      <c r="E171" s="11">
        <f t="shared" si="7"/>
        <v>1</v>
      </c>
      <c r="F171" s="11">
        <f t="shared" si="5"/>
        <v>39000000</v>
      </c>
      <c r="G171" s="11" t="s">
        <v>816</v>
      </c>
    </row>
    <row r="172" spans="1:7" x14ac:dyDescent="0.25">
      <c r="A172" s="11" t="s">
        <v>818</v>
      </c>
      <c r="B172" s="3">
        <v>-200000</v>
      </c>
      <c r="C172" s="11">
        <v>1</v>
      </c>
      <c r="D172" s="11">
        <f t="shared" si="8"/>
        <v>11</v>
      </c>
      <c r="E172" s="11">
        <f t="shared" si="7"/>
        <v>0</v>
      </c>
      <c r="F172" s="11">
        <f t="shared" si="5"/>
        <v>-2200000</v>
      </c>
      <c r="G172" s="11" t="s">
        <v>158</v>
      </c>
    </row>
    <row r="173" spans="1:7" x14ac:dyDescent="0.25">
      <c r="A173" s="11" t="s">
        <v>818</v>
      </c>
      <c r="B173" s="3">
        <v>3000000</v>
      </c>
      <c r="C173" s="11">
        <v>1</v>
      </c>
      <c r="D173" s="11">
        <f t="shared" si="8"/>
        <v>10</v>
      </c>
      <c r="E173" s="11">
        <f t="shared" si="7"/>
        <v>1</v>
      </c>
      <c r="F173" s="11">
        <f t="shared" si="5"/>
        <v>27000000</v>
      </c>
      <c r="G173" s="11" t="s">
        <v>821</v>
      </c>
    </row>
    <row r="174" spans="1:7" x14ac:dyDescent="0.25">
      <c r="A174" s="11" t="s">
        <v>819</v>
      </c>
      <c r="B174" s="3">
        <v>2000000</v>
      </c>
      <c r="C174" s="11">
        <v>1</v>
      </c>
      <c r="D174" s="11">
        <f t="shared" si="8"/>
        <v>9</v>
      </c>
      <c r="E174" s="11">
        <f t="shared" si="7"/>
        <v>1</v>
      </c>
      <c r="F174" s="11">
        <f t="shared" si="5"/>
        <v>16000000</v>
      </c>
      <c r="G174" s="11" t="s">
        <v>822</v>
      </c>
    </row>
    <row r="175" spans="1:7" x14ac:dyDescent="0.25">
      <c r="A175" s="11" t="s">
        <v>819</v>
      </c>
      <c r="B175" s="3">
        <v>1300000</v>
      </c>
      <c r="C175" s="11">
        <v>2</v>
      </c>
      <c r="D175" s="11">
        <f t="shared" si="8"/>
        <v>8</v>
      </c>
      <c r="E175" s="11">
        <f t="shared" si="7"/>
        <v>1</v>
      </c>
      <c r="F175" s="11">
        <f t="shared" si="5"/>
        <v>9100000</v>
      </c>
      <c r="G175" s="11" t="s">
        <v>823</v>
      </c>
    </row>
    <row r="176" spans="1:7" x14ac:dyDescent="0.25">
      <c r="A176" s="11" t="s">
        <v>827</v>
      </c>
      <c r="B176" s="3">
        <v>-200000</v>
      </c>
      <c r="C176" s="11">
        <v>0</v>
      </c>
      <c r="D176" s="11">
        <f t="shared" si="8"/>
        <v>6</v>
      </c>
      <c r="E176" s="11">
        <f t="shared" si="7"/>
        <v>0</v>
      </c>
      <c r="F176" s="11">
        <f t="shared" si="5"/>
        <v>-1200000</v>
      </c>
      <c r="G176" s="11" t="s">
        <v>772</v>
      </c>
    </row>
    <row r="177" spans="1:7" x14ac:dyDescent="0.25">
      <c r="A177" s="11" t="s">
        <v>827</v>
      </c>
      <c r="B177" s="3">
        <v>1700000</v>
      </c>
      <c r="C177" s="11">
        <v>1</v>
      </c>
      <c r="D177" s="11">
        <f t="shared" si="8"/>
        <v>6</v>
      </c>
      <c r="E177" s="11">
        <f t="shared" si="7"/>
        <v>1</v>
      </c>
      <c r="F177" s="11">
        <f t="shared" si="5"/>
        <v>8500000</v>
      </c>
      <c r="G177" s="11" t="s">
        <v>828</v>
      </c>
    </row>
    <row r="178" spans="1:7" x14ac:dyDescent="0.25">
      <c r="A178" s="11" t="s">
        <v>829</v>
      </c>
      <c r="B178" s="3">
        <v>-200000</v>
      </c>
      <c r="C178" s="11">
        <v>1</v>
      </c>
      <c r="D178" s="11">
        <f t="shared" si="8"/>
        <v>5</v>
      </c>
      <c r="E178" s="11">
        <f t="shared" si="7"/>
        <v>0</v>
      </c>
      <c r="F178" s="11">
        <f t="shared" si="5"/>
        <v>-1000000</v>
      </c>
      <c r="G178" s="11" t="s">
        <v>504</v>
      </c>
    </row>
    <row r="179" spans="1:7" x14ac:dyDescent="0.25">
      <c r="A179" s="11" t="s">
        <v>832</v>
      </c>
      <c r="B179" s="3">
        <v>571492</v>
      </c>
      <c r="C179" s="11">
        <v>3</v>
      </c>
      <c r="D179" s="11">
        <f t="shared" si="8"/>
        <v>4</v>
      </c>
      <c r="E179" s="11">
        <f t="shared" si="7"/>
        <v>1</v>
      </c>
      <c r="F179" s="11">
        <f t="shared" si="5"/>
        <v>1714476</v>
      </c>
      <c r="G179" s="11" t="s">
        <v>242</v>
      </c>
    </row>
    <row r="180" spans="1:7" x14ac:dyDescent="0.25">
      <c r="A180" s="11" t="s">
        <v>837</v>
      </c>
      <c r="B180" s="3">
        <v>3000000</v>
      </c>
      <c r="C180" s="11">
        <v>1</v>
      </c>
      <c r="D180" s="11">
        <f t="shared" si="8"/>
        <v>1</v>
      </c>
      <c r="E180" s="11">
        <f t="shared" si="7"/>
        <v>1</v>
      </c>
      <c r="F180" s="11">
        <f t="shared" si="5"/>
        <v>0</v>
      </c>
      <c r="G180" s="11" t="s">
        <v>841</v>
      </c>
    </row>
    <row r="181" spans="1:7" x14ac:dyDescent="0.25">
      <c r="A181" s="11"/>
      <c r="B181" s="3"/>
      <c r="C181" s="11"/>
      <c r="D181" s="11">
        <f t="shared" si="8"/>
        <v>0</v>
      </c>
      <c r="E181" s="11">
        <f t="shared" si="7"/>
        <v>0</v>
      </c>
      <c r="F181" s="11">
        <f t="shared" si="5"/>
        <v>0</v>
      </c>
      <c r="G181" s="11"/>
    </row>
    <row r="182" spans="1:7" x14ac:dyDescent="0.25">
      <c r="A182" s="11"/>
      <c r="B182" s="3"/>
      <c r="C182" s="11"/>
      <c r="D182" s="11">
        <f t="shared" si="8"/>
        <v>0</v>
      </c>
      <c r="E182" s="11">
        <f t="shared" si="7"/>
        <v>0</v>
      </c>
      <c r="F182" s="11">
        <f t="shared" si="5"/>
        <v>0</v>
      </c>
      <c r="G182" s="11"/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82075012</v>
      </c>
      <c r="C187" s="11"/>
      <c r="D187" s="11"/>
      <c r="E187" s="11"/>
      <c r="F187" s="29">
        <f>SUM(F2:F185)</f>
        <v>11953060328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20824146.912891988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4:5" x14ac:dyDescent="0.25">
      <c r="D196" t="s">
        <v>25</v>
      </c>
    </row>
    <row r="199" spans="4:5" ht="75" x14ac:dyDescent="0.25">
      <c r="E199" s="22" t="s">
        <v>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E1" zoomScaleNormal="100" workbookViewId="0">
      <selection activeCell="K12" sqref="K1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8.7109375" customWidth="1"/>
    <col min="18" max="19" width="16.140625" bestFit="1" customWidth="1"/>
    <col min="20" max="20" width="46.5703125" bestFit="1" customWidth="1"/>
    <col min="21" max="21" width="16.140625" bestFit="1" customWidth="1"/>
  </cols>
  <sheetData>
    <row r="1" spans="1:20" x14ac:dyDescent="0.25">
      <c r="A1" s="11" t="s">
        <v>450</v>
      </c>
      <c r="B1" s="11" t="s">
        <v>448</v>
      </c>
      <c r="C1" s="11" t="s">
        <v>716</v>
      </c>
      <c r="D1" s="11" t="s">
        <v>449</v>
      </c>
      <c r="E1" s="11" t="s">
        <v>549</v>
      </c>
      <c r="F1" s="11" t="s">
        <v>456</v>
      </c>
      <c r="G1" s="11" t="s">
        <v>457</v>
      </c>
      <c r="H1" s="11" t="s">
        <v>8</v>
      </c>
      <c r="K1" s="11" t="s">
        <v>451</v>
      </c>
      <c r="L1" s="11" t="s">
        <v>452</v>
      </c>
      <c r="M1" s="11" t="s">
        <v>738</v>
      </c>
      <c r="N1" s="11" t="s">
        <v>454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2" si="0">E2-F2</f>
        <v>0</v>
      </c>
      <c r="H2" s="11" t="s">
        <v>516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520</v>
      </c>
      <c r="M3" s="11" t="s">
        <v>717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548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592</v>
      </c>
      <c r="J5" s="2"/>
      <c r="K5" s="2" t="s">
        <v>453</v>
      </c>
      <c r="M5" s="11" t="s">
        <v>718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628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723</v>
      </c>
      <c r="J7" s="19" t="s">
        <v>300</v>
      </c>
      <c r="K7" s="43">
        <f>'مسکن ایلیا'!B187</f>
        <v>82075012</v>
      </c>
      <c r="M7" s="11" t="s">
        <v>719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710</v>
      </c>
      <c r="J8" s="2" t="s">
        <v>455</v>
      </c>
      <c r="K8" s="43">
        <f>'مسکن علی سید الشهدا'!B27</f>
        <v>320259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739</v>
      </c>
      <c r="J9" s="2" t="s">
        <v>685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789</v>
      </c>
      <c r="J10" s="2" t="s">
        <v>85</v>
      </c>
      <c r="K10" s="43">
        <v>-16000000</v>
      </c>
      <c r="M10" s="11" t="s">
        <v>721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836</v>
      </c>
      <c r="J11" s="2" t="s">
        <v>458</v>
      </c>
      <c r="K11" s="43">
        <v>220000</v>
      </c>
      <c r="M11" s="11" t="s">
        <v>722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f>K16</f>
        <v>67615271</v>
      </c>
      <c r="G12" s="29">
        <f t="shared" si="0"/>
        <v>1491053.5689050108</v>
      </c>
      <c r="H12" s="11"/>
      <c r="J12" s="2" t="s">
        <v>737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758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600</v>
      </c>
      <c r="K16" s="3">
        <f>SUM(K7:K13)</f>
        <v>67615271</v>
      </c>
      <c r="L16" s="25"/>
      <c r="M16" s="11" t="s">
        <v>759</v>
      </c>
      <c r="N16" s="29">
        <f>'مسکن مریم یاران'!B105</f>
        <v>33393108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601</v>
      </c>
      <c r="K17" s="3">
        <f>K7+K8+K11</f>
        <v>82615271</v>
      </c>
      <c r="L17" s="25"/>
      <c r="M17" s="11" t="s">
        <v>659</v>
      </c>
      <c r="N17" s="29">
        <f>سارا!D156</f>
        <v>25246747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720</v>
      </c>
      <c r="K18" s="1">
        <f>K16+N7</f>
        <v>124615271</v>
      </c>
      <c r="M18" s="11" t="s">
        <v>760</v>
      </c>
      <c r="N18" s="29">
        <v>54000000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767</v>
      </c>
      <c r="N19" s="29">
        <v>5500000</v>
      </c>
      <c r="P19" s="29" t="s">
        <v>726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764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768</v>
      </c>
      <c r="N20" s="29">
        <v>3300000</v>
      </c>
      <c r="P20" s="29" t="s">
        <v>763</v>
      </c>
      <c r="Q20" s="29">
        <v>6000000</v>
      </c>
      <c r="R20" s="11">
        <v>25</v>
      </c>
      <c r="S20" s="29">
        <f t="shared" si="4"/>
        <v>150000000</v>
      </c>
      <c r="T20" s="11" t="s">
        <v>765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769</v>
      </c>
      <c r="N21" s="29">
        <v>16000000</v>
      </c>
      <c r="P21" s="29" t="s">
        <v>790</v>
      </c>
      <c r="Q21" s="29">
        <v>3500000</v>
      </c>
      <c r="R21" s="11">
        <v>19</v>
      </c>
      <c r="S21" s="29">
        <f t="shared" si="4"/>
        <v>66500000</v>
      </c>
      <c r="T21" s="11" t="s">
        <v>793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761</v>
      </c>
      <c r="N22" s="29">
        <v>2850000</v>
      </c>
      <c r="P22" s="29" t="s">
        <v>817</v>
      </c>
      <c r="Q22" s="29">
        <v>500000</v>
      </c>
      <c r="R22" s="11">
        <v>3</v>
      </c>
      <c r="S22" s="29">
        <f t="shared" si="4"/>
        <v>1500000</v>
      </c>
      <c r="T22" s="11" t="s">
        <v>820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322</v>
      </c>
      <c r="L23" s="1">
        <v>100000</v>
      </c>
      <c r="M23" s="11" t="s">
        <v>773</v>
      </c>
      <c r="N23" s="29">
        <v>1200000</v>
      </c>
      <c r="P23" s="29" t="s">
        <v>819</v>
      </c>
      <c r="Q23" s="29">
        <v>-2500000</v>
      </c>
      <c r="R23" s="11">
        <v>1</v>
      </c>
      <c r="S23" s="29">
        <f t="shared" si="4"/>
        <v>-2500000</v>
      </c>
      <c r="T23" s="11" t="s">
        <v>824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825</v>
      </c>
      <c r="Q24" s="29">
        <v>-5800000</v>
      </c>
      <c r="R24" s="11">
        <v>2</v>
      </c>
      <c r="S24" s="29">
        <f t="shared" si="4"/>
        <v>-11600000</v>
      </c>
      <c r="T24" s="11" t="s">
        <v>826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141489855</v>
      </c>
      <c r="P25" s="29" t="s">
        <v>829</v>
      </c>
      <c r="Q25" s="29">
        <v>-7500000</v>
      </c>
      <c r="R25" s="11">
        <v>4</v>
      </c>
      <c r="S25" s="29">
        <f t="shared" si="4"/>
        <v>-30000000</v>
      </c>
      <c r="T25" s="11" t="s">
        <v>830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 t="s">
        <v>837</v>
      </c>
      <c r="Q26" s="29">
        <v>-8500000</v>
      </c>
      <c r="R26" s="11">
        <v>1</v>
      </c>
      <c r="S26" s="29">
        <f>Q26*R26</f>
        <v>-8500000</v>
      </c>
      <c r="T26" s="11" t="s">
        <v>839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25</v>
      </c>
      <c r="Q27" s="29"/>
      <c r="R27" s="11"/>
      <c r="S27" s="29">
        <f t="shared" ref="S27:S30" si="5">Q27*R27</f>
        <v>0</v>
      </c>
      <c r="T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/>
      <c r="Q28" s="29"/>
      <c r="R28" s="11"/>
      <c r="S28" s="29">
        <f t="shared" si="5"/>
        <v>0</v>
      </c>
      <c r="T28" s="11"/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29" t="s">
        <v>25</v>
      </c>
      <c r="Q29" s="29"/>
      <c r="R29" s="11"/>
      <c r="S29" s="29">
        <f t="shared" si="5"/>
        <v>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29"/>
      <c r="Q30" s="29">
        <v>0</v>
      </c>
      <c r="R30" s="11"/>
      <c r="S30" s="29">
        <f t="shared" si="5"/>
        <v>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803</v>
      </c>
      <c r="O31" s="48" t="s">
        <v>478</v>
      </c>
      <c r="P31" s="11"/>
      <c r="Q31" s="29"/>
      <c r="R31" s="29"/>
      <c r="S31" s="29">
        <f>SUM(S19:S29)</f>
        <v>645400000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481</v>
      </c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560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798</v>
      </c>
      <c r="P34" s="29"/>
      <c r="Q34" s="11"/>
      <c r="R34" s="11"/>
      <c r="S34" s="11"/>
      <c r="T34" s="11" t="s">
        <v>725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329</v>
      </c>
      <c r="L35" s="1">
        <v>150000</v>
      </c>
      <c r="N35" s="47">
        <v>500000</v>
      </c>
      <c r="O35" s="48" t="s">
        <v>799</v>
      </c>
      <c r="P35" s="11"/>
      <c r="Q35" s="11"/>
      <c r="R35" s="11"/>
      <c r="S35" s="11"/>
      <c r="T35" s="11" t="s">
        <v>762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800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801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802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804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566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482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480</v>
      </c>
      <c r="L42" s="3">
        <v>500000</v>
      </c>
      <c r="N42" s="47">
        <v>50000</v>
      </c>
      <c r="O42" s="48" t="s">
        <v>807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330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613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332</v>
      </c>
      <c r="B3" s="3">
        <v>15000000</v>
      </c>
      <c r="C3" t="s">
        <v>333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345</v>
      </c>
      <c r="B4" s="3">
        <v>-3000000</v>
      </c>
      <c r="C4" t="s">
        <v>346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411</v>
      </c>
      <c r="B5" s="3">
        <v>-3200900</v>
      </c>
      <c r="C5" t="s">
        <v>413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423</v>
      </c>
      <c r="B6" s="3">
        <v>-3000900</v>
      </c>
      <c r="C6" t="s">
        <v>424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436</v>
      </c>
      <c r="B7" s="3">
        <v>-5805900</v>
      </c>
      <c r="C7" t="s">
        <v>437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473</v>
      </c>
      <c r="B8" s="3">
        <v>54417</v>
      </c>
      <c r="C8" s="9" t="s">
        <v>477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819</v>
      </c>
      <c r="B9" s="3">
        <v>-80000</v>
      </c>
      <c r="C9" t="s">
        <v>831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462</v>
      </c>
      <c r="B7" s="18">
        <v>-4000000</v>
      </c>
      <c r="C7" s="18">
        <f t="shared" si="1"/>
        <v>500000</v>
      </c>
      <c r="D7" s="18" t="s">
        <v>464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574</v>
      </c>
      <c r="H28" s="11" t="s">
        <v>180</v>
      </c>
      <c r="I28" s="11" t="s">
        <v>573</v>
      </c>
      <c r="J28" s="11" t="s">
        <v>565</v>
      </c>
    </row>
    <row r="29" spans="2:21" x14ac:dyDescent="0.25">
      <c r="G29" s="11">
        <f t="shared" ref="G29:G41" si="6">$I$47-I29</f>
        <v>62000</v>
      </c>
      <c r="H29" s="11" t="s">
        <v>571</v>
      </c>
      <c r="I29" s="11">
        <v>165000</v>
      </c>
      <c r="J29" s="11" t="s">
        <v>566</v>
      </c>
    </row>
    <row r="30" spans="2:21" x14ac:dyDescent="0.25">
      <c r="G30" s="11">
        <f t="shared" si="6"/>
        <v>27000</v>
      </c>
      <c r="H30" s="11" t="s">
        <v>572</v>
      </c>
      <c r="I30" s="11">
        <v>200000</v>
      </c>
      <c r="J30" s="11" t="s">
        <v>567</v>
      </c>
    </row>
    <row r="31" spans="2:21" x14ac:dyDescent="0.25">
      <c r="G31" s="11">
        <f t="shared" si="6"/>
        <v>2500</v>
      </c>
      <c r="H31" s="11" t="s">
        <v>713</v>
      </c>
      <c r="I31" s="11">
        <v>224500</v>
      </c>
      <c r="J31" s="11" t="s">
        <v>479</v>
      </c>
    </row>
    <row r="32" spans="2:21" x14ac:dyDescent="0.25">
      <c r="G32" s="11">
        <f t="shared" si="6"/>
        <v>42000</v>
      </c>
      <c r="H32" s="59" t="s">
        <v>809</v>
      </c>
      <c r="I32" s="11">
        <v>185000</v>
      </c>
      <c r="J32" s="11" t="s">
        <v>560</v>
      </c>
    </row>
    <row r="33" spans="6:23" x14ac:dyDescent="0.25">
      <c r="G33" s="11">
        <f t="shared" si="6"/>
        <v>2500</v>
      </c>
      <c r="H33" s="11" t="s">
        <v>713</v>
      </c>
      <c r="I33" s="11">
        <v>224500</v>
      </c>
      <c r="J33" s="11" t="s">
        <v>568</v>
      </c>
    </row>
    <row r="34" spans="6:23" x14ac:dyDescent="0.25">
      <c r="G34" s="11">
        <f t="shared" si="6"/>
        <v>2500</v>
      </c>
      <c r="H34" s="11" t="s">
        <v>713</v>
      </c>
      <c r="I34" s="11">
        <v>224500</v>
      </c>
      <c r="J34" s="11" t="s">
        <v>569</v>
      </c>
    </row>
    <row r="35" spans="6:23" x14ac:dyDescent="0.25">
      <c r="G35" s="11">
        <f t="shared" si="6"/>
        <v>2500</v>
      </c>
      <c r="H35" s="11" t="s">
        <v>713</v>
      </c>
      <c r="I35" s="11">
        <v>224500</v>
      </c>
      <c r="J35" s="11" t="s">
        <v>570</v>
      </c>
    </row>
    <row r="36" spans="6:23" x14ac:dyDescent="0.25">
      <c r="F36" t="s">
        <v>25</v>
      </c>
      <c r="G36" s="11">
        <f t="shared" si="6"/>
        <v>8000</v>
      </c>
      <c r="H36" s="11" t="s">
        <v>644</v>
      </c>
      <c r="I36" s="11">
        <v>219000</v>
      </c>
      <c r="J36" s="11" t="s">
        <v>643</v>
      </c>
      <c r="O36" s="22"/>
    </row>
    <row r="37" spans="6:23" x14ac:dyDescent="0.25">
      <c r="G37" s="11">
        <f t="shared" si="6"/>
        <v>9000</v>
      </c>
      <c r="H37" s="11" t="s">
        <v>653</v>
      </c>
      <c r="I37" s="11">
        <v>218000</v>
      </c>
      <c r="J37" s="11" t="s">
        <v>654</v>
      </c>
    </row>
    <row r="38" spans="6:23" x14ac:dyDescent="0.25">
      <c r="G38" s="11">
        <f t="shared" si="6"/>
        <v>2500</v>
      </c>
      <c r="H38" s="11" t="s">
        <v>712</v>
      </c>
      <c r="I38" s="11">
        <v>224500</v>
      </c>
      <c r="J38" s="11" t="s">
        <v>711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751</v>
      </c>
      <c r="I39" s="11">
        <v>190000</v>
      </c>
      <c r="J39" s="11" t="s">
        <v>750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749</v>
      </c>
      <c r="I40" s="11">
        <v>225000</v>
      </c>
      <c r="J40" s="11" t="s">
        <v>748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796</v>
      </c>
      <c r="I41" s="11">
        <v>216000</v>
      </c>
      <c r="J41" s="11" t="s">
        <v>795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796</v>
      </c>
      <c r="I42" s="11">
        <v>216000</v>
      </c>
      <c r="J42" s="11" t="s">
        <v>797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832</v>
      </c>
      <c r="I43" s="11">
        <v>227000</v>
      </c>
      <c r="J43" s="11" t="s">
        <v>833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575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دی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2017-12-29T13:26:51Z</dcterms:modified>
</cp:coreProperties>
</file>