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L33" i="18" l="1"/>
  <c r="M31" i="18"/>
  <c r="L31" i="18"/>
  <c r="U14" i="10" l="1"/>
  <c r="U15" i="10"/>
  <c r="U16" i="10"/>
  <c r="U17" i="10"/>
  <c r="U18" i="10"/>
  <c r="U19" i="10"/>
  <c r="U13" i="10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E55" i="13" l="1"/>
  <c r="G56" i="13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E136" i="15"/>
  <c r="F136" i="15" s="1"/>
  <c r="E137" i="15"/>
  <c r="F137" i="15" s="1"/>
  <c r="E2" i="15"/>
  <c r="F130" i="15"/>
  <c r="F131" i="15"/>
  <c r="F133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<sst xmlns="http://schemas.openxmlformats.org/spreadsheetml/2006/main" count="1519" uniqueCount="641">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</sst>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614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611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615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624</v>
      </c>
      <c r="B4" s="18">
        <v>2000000</v>
      </c>
      <c r="C4" s="18">
        <v>0</v>
      </c>
      <c r="D4" s="3">
        <f t="shared" si="0"/>
        <v>2000000</v>
      </c>
      <c r="E4" s="20" t="s">
        <v>625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626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634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8211102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503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510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515</v>
      </c>
      <c r="B112" s="18">
        <v>-28400000</v>
      </c>
      <c r="C112" s="18">
        <v>0</v>
      </c>
      <c r="D112" s="3">
        <f t="shared" si="12"/>
        <v>-28400000</v>
      </c>
      <c r="E112" s="20" t="s">
        <v>516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529</v>
      </c>
      <c r="B113" s="42">
        <v>163040</v>
      </c>
      <c r="C113" s="42">
        <v>122511</v>
      </c>
      <c r="D113" s="38">
        <f t="shared" si="12"/>
        <v>40529</v>
      </c>
      <c r="E113" s="5" t="s">
        <v>530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529</v>
      </c>
      <c r="B114" s="18">
        <v>-5700</v>
      </c>
      <c r="C114" s="18">
        <v>-2500</v>
      </c>
      <c r="D114" s="3">
        <f t="shared" si="12"/>
        <v>-3200</v>
      </c>
      <c r="E114" s="19" t="s">
        <v>532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549</v>
      </c>
      <c r="B115" s="18">
        <v>0</v>
      </c>
      <c r="C115" s="18">
        <v>500000</v>
      </c>
      <c r="D115" s="3">
        <f t="shared" si="12"/>
        <v>-500000</v>
      </c>
      <c r="E115" s="19" t="s">
        <v>550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555</v>
      </c>
      <c r="B116" s="18">
        <v>-160000</v>
      </c>
      <c r="C116" s="18">
        <v>0</v>
      </c>
      <c r="D116" s="18">
        <f t="shared" si="12"/>
        <v>-160000</v>
      </c>
      <c r="E116" s="11" t="s">
        <v>556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573</v>
      </c>
      <c r="B117" s="42">
        <v>1480</v>
      </c>
      <c r="C117" s="42">
        <v>106941</v>
      </c>
      <c r="D117" s="42">
        <f t="shared" si="12"/>
        <v>-105461</v>
      </c>
      <c r="E117" s="25" t="s">
        <v>574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605</v>
      </c>
      <c r="B118" s="18">
        <v>39399500</v>
      </c>
      <c r="C118" s="18">
        <v>0</v>
      </c>
      <c r="D118" s="18">
        <f t="shared" si="12"/>
        <v>39399500</v>
      </c>
      <c r="E118" s="11" t="s">
        <v>607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611</v>
      </c>
      <c r="B119" s="42">
        <v>95521</v>
      </c>
      <c r="C119" s="42">
        <v>110054</v>
      </c>
      <c r="D119" s="42">
        <f t="shared" si="12"/>
        <v>-14533</v>
      </c>
      <c r="E119" s="25" t="s">
        <v>616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624</v>
      </c>
      <c r="B120" s="18">
        <v>2000000</v>
      </c>
      <c r="C120" s="18">
        <v>0</v>
      </c>
      <c r="D120" s="18">
        <f t="shared" si="12"/>
        <v>2000000</v>
      </c>
      <c r="E120" s="11" t="s">
        <v>625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508</v>
      </c>
      <c r="D130" s="11" t="s">
        <v>509</v>
      </c>
      <c r="E130" s="11"/>
      <c r="F130" s="11"/>
      <c r="G130" s="11"/>
      <c r="H130" s="11"/>
      <c r="I130" s="11" t="s">
        <v>505</v>
      </c>
      <c r="J130" s="11" t="s">
        <v>506</v>
      </c>
      <c r="K130" s="11" t="s">
        <v>507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511</v>
      </c>
      <c r="J133" s="11" t="s">
        <v>512</v>
      </c>
      <c r="K133" s="11" t="s">
        <v>513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515</v>
      </c>
      <c r="B4" s="18">
        <v>-28400000</v>
      </c>
      <c r="C4" s="18">
        <v>0</v>
      </c>
      <c r="D4" s="3">
        <f t="shared" si="0"/>
        <v>-28400000</v>
      </c>
      <c r="E4" s="20" t="s">
        <v>516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501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523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529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529</v>
      </c>
      <c r="B4" s="18">
        <v>-5700</v>
      </c>
      <c r="C4" s="18">
        <v>-2500</v>
      </c>
      <c r="D4" s="3">
        <f t="shared" si="0"/>
        <v>-3200</v>
      </c>
      <c r="E4" s="19" t="s">
        <v>532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549</v>
      </c>
      <c r="B5" s="18">
        <v>0</v>
      </c>
      <c r="C5" s="18">
        <v>500000</v>
      </c>
      <c r="D5" s="3">
        <f t="shared" si="0"/>
        <v>-500000</v>
      </c>
      <c r="E5" s="20" t="s">
        <v>550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555</v>
      </c>
      <c r="B6" s="18">
        <v>-160000</v>
      </c>
      <c r="C6" s="18">
        <v>0</v>
      </c>
      <c r="D6" s="3">
        <f t="shared" si="0"/>
        <v>-160000</v>
      </c>
      <c r="E6" s="20" t="s">
        <v>556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551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552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553</v>
      </c>
    </row>
    <row r="35" spans="2:17" x14ac:dyDescent="0.25">
      <c r="D35" s="45">
        <v>5000</v>
      </c>
      <c r="E35" s="44" t="s">
        <v>552</v>
      </c>
    </row>
    <row r="36" spans="2:17" x14ac:dyDescent="0.25">
      <c r="D36" s="45">
        <v>-800000</v>
      </c>
      <c r="E36" s="44" t="s">
        <v>554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558</v>
      </c>
    </row>
    <row r="39" spans="2:17" x14ac:dyDescent="0.25">
      <c r="D39" s="7">
        <v>200000</v>
      </c>
      <c r="E39" s="44" t="s">
        <v>559</v>
      </c>
    </row>
    <row r="40" spans="2:17" x14ac:dyDescent="0.25">
      <c r="D40" s="7">
        <v>255000</v>
      </c>
      <c r="E40" s="44" t="s">
        <v>564</v>
      </c>
    </row>
    <row r="41" spans="2:17" x14ac:dyDescent="0.25">
      <c r="D41" s="7">
        <v>-200000</v>
      </c>
      <c r="E41" s="44" t="s">
        <v>565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573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604</v>
      </c>
      <c r="B4" s="18">
        <v>39399500</v>
      </c>
      <c r="C4" s="18">
        <v>0</v>
      </c>
      <c r="D4" s="3">
        <f t="shared" si="0"/>
        <v>39399500</v>
      </c>
      <c r="E4" s="20" t="s">
        <v>607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578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579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580</v>
      </c>
    </row>
    <row r="35" spans="4:17" x14ac:dyDescent="0.25">
      <c r="D35" s="45">
        <v>200000</v>
      </c>
      <c r="E35" s="44" t="s">
        <v>586</v>
      </c>
    </row>
    <row r="36" spans="4:17" x14ac:dyDescent="0.25">
      <c r="D36" s="45">
        <v>1000000</v>
      </c>
      <c r="E36" s="44" t="s">
        <v>603</v>
      </c>
    </row>
    <row r="37" spans="4:17" x14ac:dyDescent="0.25">
      <c r="D37" s="7">
        <v>600000</v>
      </c>
      <c r="E37" s="44" t="s">
        <v>608</v>
      </c>
    </row>
    <row r="38" spans="4:17" x14ac:dyDescent="0.25">
      <c r="D38" s="7">
        <v>-40000</v>
      </c>
      <c r="E38" s="44" t="s">
        <v>613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223</v>
      </c>
      <c r="F2" s="11">
        <f>IF(B2&gt;0,1,0)</f>
        <v>1</v>
      </c>
      <c r="G2" s="11">
        <f>B2*(E2-F2)</f>
        <v>11100000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219</v>
      </c>
      <c r="F3" s="11">
        <f t="shared" ref="F3:F38" si="1">IF(B3&gt;0,1,0)</f>
        <v>1</v>
      </c>
      <c r="G3" s="11">
        <f t="shared" ref="G3:G23" si="2">B3*(E3-F3)</f>
        <v>654000000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218</v>
      </c>
      <c r="F4" s="11">
        <f t="shared" si="1"/>
        <v>1</v>
      </c>
      <c r="G4" s="11">
        <f t="shared" si="2"/>
        <v>651000000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218</v>
      </c>
      <c r="F5" s="11">
        <f t="shared" si="1"/>
        <v>1</v>
      </c>
      <c r="G5" s="11">
        <f t="shared" si="2"/>
        <v>3255000000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217</v>
      </c>
      <c r="F6" s="11">
        <f t="shared" si="1"/>
        <v>1</v>
      </c>
      <c r="G6" s="11">
        <f t="shared" si="2"/>
        <v>648000000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216</v>
      </c>
      <c r="F7" s="11">
        <f t="shared" si="1"/>
        <v>0</v>
      </c>
      <c r="G7" s="11">
        <f t="shared" si="2"/>
        <v>-648000000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216</v>
      </c>
      <c r="F8" s="11">
        <f t="shared" si="1"/>
        <v>0</v>
      </c>
      <c r="G8" s="11">
        <f t="shared" si="2"/>
        <v>-43200000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216</v>
      </c>
      <c r="F9" s="11">
        <f t="shared" si="1"/>
        <v>1</v>
      </c>
      <c r="G9" s="11">
        <f>B9*(E9-F9)</f>
        <v>645000000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215</v>
      </c>
      <c r="F10" s="11">
        <f t="shared" si="1"/>
        <v>1</v>
      </c>
      <c r="G10" s="11">
        <f t="shared" si="2"/>
        <v>642000000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215</v>
      </c>
      <c r="F11" s="11">
        <f t="shared" si="1"/>
        <v>1</v>
      </c>
      <c r="G11" s="11">
        <f t="shared" si="2"/>
        <v>5350000000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212</v>
      </c>
      <c r="F12" s="11">
        <f t="shared" si="1"/>
        <v>1</v>
      </c>
      <c r="G12" s="11">
        <f t="shared" si="2"/>
        <v>210647630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212</v>
      </c>
      <c r="F13" s="11">
        <f t="shared" si="1"/>
        <v>1</v>
      </c>
      <c r="G13" s="11">
        <f t="shared" si="2"/>
        <v>633000000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212</v>
      </c>
      <c r="F14" s="11">
        <f t="shared" si="1"/>
        <v>1</v>
      </c>
      <c r="G14" s="11">
        <f t="shared" si="2"/>
        <v>251321256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200</v>
      </c>
      <c r="F15" s="11">
        <f t="shared" si="1"/>
        <v>1</v>
      </c>
      <c r="G15" s="11">
        <f t="shared" si="2"/>
        <v>398000000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188</v>
      </c>
      <c r="F16" s="11">
        <f t="shared" si="1"/>
        <v>1</v>
      </c>
      <c r="G16" s="11">
        <f t="shared" si="2"/>
        <v>561000000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187</v>
      </c>
      <c r="F17" s="11">
        <f t="shared" si="1"/>
        <v>1</v>
      </c>
      <c r="G17" s="11">
        <f t="shared" si="2"/>
        <v>558000000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186</v>
      </c>
      <c r="F18" s="11">
        <f t="shared" si="1"/>
        <v>1</v>
      </c>
      <c r="G18" s="11">
        <f t="shared" si="2"/>
        <v>351500000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171</v>
      </c>
      <c r="F19" s="11">
        <f t="shared" si="1"/>
        <v>1</v>
      </c>
      <c r="G19" s="11">
        <f t="shared" si="2"/>
        <v>136767210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170</v>
      </c>
      <c r="F20" s="11">
        <f t="shared" si="1"/>
        <v>1</v>
      </c>
      <c r="G20" s="11">
        <f t="shared" si="2"/>
        <v>507000000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164</v>
      </c>
      <c r="F21" s="11">
        <f t="shared" si="1"/>
        <v>1</v>
      </c>
      <c r="G21" s="11">
        <f t="shared" si="2"/>
        <v>81500000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150</v>
      </c>
      <c r="F22" s="11">
        <f t="shared" si="1"/>
        <v>0</v>
      </c>
      <c r="G22" s="11">
        <f t="shared" si="2"/>
        <v>-450000000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142</v>
      </c>
      <c r="F23" s="11">
        <f t="shared" si="1"/>
        <v>1</v>
      </c>
      <c r="G23" s="11">
        <f t="shared" si="2"/>
        <v>423000000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142</v>
      </c>
      <c r="F24" s="11">
        <f t="shared" si="1"/>
        <v>1</v>
      </c>
      <c r="G24" s="11">
        <f>B24*(E24-F24)</f>
        <v>88948863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140</v>
      </c>
      <c r="F25" s="11">
        <f t="shared" si="1"/>
        <v>0</v>
      </c>
      <c r="G25" s="11">
        <f t="shared" ref="G25:G30" si="3">B25*(E25-F25)</f>
        <v>-448126000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138</v>
      </c>
      <c r="F26" s="11">
        <f t="shared" si="1"/>
        <v>0</v>
      </c>
      <c r="G26" s="11">
        <f t="shared" si="3"/>
        <v>-414124200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136</v>
      </c>
      <c r="F27" s="11">
        <f t="shared" si="1"/>
        <v>1</v>
      </c>
      <c r="G27" s="11">
        <f t="shared" si="3"/>
        <v>135000000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136</v>
      </c>
      <c r="F28" s="11">
        <f t="shared" si="1"/>
        <v>1</v>
      </c>
      <c r="G28" s="11">
        <f t="shared" si="3"/>
        <v>810000000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136</v>
      </c>
      <c r="F29" s="11">
        <f t="shared" si="1"/>
        <v>1</v>
      </c>
      <c r="G29" s="11">
        <f t="shared" si="3"/>
        <v>783000000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136</v>
      </c>
      <c r="F30" s="11">
        <f t="shared" si="1"/>
        <v>0</v>
      </c>
      <c r="G30" s="11">
        <f t="shared" si="3"/>
        <v>-680000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135</v>
      </c>
      <c r="F31" s="11">
        <f t="shared" si="1"/>
        <v>0</v>
      </c>
      <c r="G31" s="11">
        <f>B31*(E31-F31)</f>
        <v>-3510000000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133</v>
      </c>
      <c r="F32" s="11">
        <f t="shared" si="1"/>
        <v>0</v>
      </c>
      <c r="G32" s="11">
        <f>B32*(E32-F32)</f>
        <v>-3484600000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502</v>
      </c>
      <c r="D33" s="11">
        <v>18</v>
      </c>
      <c r="E33" s="11">
        <f t="shared" si="0"/>
        <v>114</v>
      </c>
      <c r="F33" s="11">
        <f t="shared" si="1"/>
        <v>1</v>
      </c>
      <c r="G33" s="11">
        <f>B33*(E33-F33)</f>
        <v>36951565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515</v>
      </c>
      <c r="B34" s="41">
        <v>28400000</v>
      </c>
      <c r="C34" s="11" t="s">
        <v>575</v>
      </c>
      <c r="D34" s="11">
        <v>0</v>
      </c>
      <c r="E34" s="11">
        <f t="shared" si="0"/>
        <v>96</v>
      </c>
      <c r="F34" s="11">
        <f t="shared" si="1"/>
        <v>1</v>
      </c>
      <c r="G34" s="11">
        <f t="shared" ref="G34:G67" si="4">B34*(E34-F34)</f>
        <v>2698000000</v>
      </c>
      <c r="V34" s="27"/>
      <c r="W34" s="28"/>
      <c r="X34" s="27"/>
    </row>
    <row r="35" spans="1:27" x14ac:dyDescent="0.25">
      <c r="A35" s="12" t="s">
        <v>515</v>
      </c>
      <c r="B35" s="66">
        <v>11000000</v>
      </c>
      <c r="C35" s="12" t="s">
        <v>517</v>
      </c>
      <c r="D35" s="11">
        <v>15</v>
      </c>
      <c r="E35" s="11">
        <f t="shared" si="0"/>
        <v>96</v>
      </c>
      <c r="F35" s="11">
        <f t="shared" si="1"/>
        <v>1</v>
      </c>
      <c r="G35" s="12">
        <f t="shared" si="4"/>
        <v>1045000000</v>
      </c>
    </row>
    <row r="36" spans="1:27" x14ac:dyDescent="0.25">
      <c r="A36" s="11" t="s">
        <v>529</v>
      </c>
      <c r="B36" s="41">
        <v>418701</v>
      </c>
      <c r="C36" s="11" t="s">
        <v>530</v>
      </c>
      <c r="D36" s="11">
        <v>0</v>
      </c>
      <c r="E36" s="11">
        <f t="shared" si="0"/>
        <v>81</v>
      </c>
      <c r="F36" s="11">
        <f t="shared" si="1"/>
        <v>1</v>
      </c>
      <c r="G36" s="11">
        <f t="shared" si="4"/>
        <v>33496080</v>
      </c>
    </row>
    <row r="37" spans="1:27" x14ac:dyDescent="0.25">
      <c r="A37" s="11" t="s">
        <v>529</v>
      </c>
      <c r="B37" s="41">
        <v>-900</v>
      </c>
      <c r="C37" s="11" t="s">
        <v>531</v>
      </c>
      <c r="D37" s="11">
        <v>1</v>
      </c>
      <c r="E37" s="11">
        <f t="shared" si="0"/>
        <v>81</v>
      </c>
      <c r="F37" s="11">
        <f t="shared" si="1"/>
        <v>0</v>
      </c>
      <c r="G37" s="11">
        <f t="shared" si="4"/>
        <v>-72900</v>
      </c>
      <c r="J37" s="67"/>
    </row>
    <row r="38" spans="1:27" x14ac:dyDescent="0.25">
      <c r="A38" s="12" t="s">
        <v>535</v>
      </c>
      <c r="B38" s="66">
        <v>2000000</v>
      </c>
      <c r="C38" s="12" t="s">
        <v>536</v>
      </c>
      <c r="D38" s="11">
        <v>0</v>
      </c>
      <c r="E38" s="11">
        <f t="shared" si="0"/>
        <v>80</v>
      </c>
      <c r="F38" s="11">
        <f t="shared" si="1"/>
        <v>1</v>
      </c>
      <c r="G38" s="12">
        <f t="shared" si="4"/>
        <v>158000000</v>
      </c>
      <c r="J38" s="7"/>
      <c r="K38" s="7"/>
    </row>
    <row r="39" spans="1:27" x14ac:dyDescent="0.25">
      <c r="A39" s="11" t="s">
        <v>535</v>
      </c>
      <c r="B39" s="41">
        <v>2000000</v>
      </c>
      <c r="C39" s="11" t="s">
        <v>537</v>
      </c>
      <c r="D39" s="11">
        <v>14</v>
      </c>
      <c r="E39" s="11">
        <f t="shared" si="0"/>
        <v>80</v>
      </c>
      <c r="F39" s="11">
        <f>IF(B39&gt;0,1,0)</f>
        <v>1</v>
      </c>
      <c r="G39" s="11">
        <f t="shared" si="4"/>
        <v>158000000</v>
      </c>
    </row>
    <row r="40" spans="1:27" x14ac:dyDescent="0.25">
      <c r="A40" s="11" t="s">
        <v>542</v>
      </c>
      <c r="B40" s="41">
        <v>-200000</v>
      </c>
      <c r="C40" s="11" t="s">
        <v>543</v>
      </c>
      <c r="D40" s="11">
        <v>0</v>
      </c>
      <c r="E40" s="11">
        <f t="shared" si="0"/>
        <v>66</v>
      </c>
      <c r="F40" s="11">
        <f>IF(B40&gt;0,1,0)</f>
        <v>0</v>
      </c>
      <c r="G40" s="11">
        <f t="shared" si="4"/>
        <v>-13200000</v>
      </c>
    </row>
    <row r="41" spans="1:27" x14ac:dyDescent="0.25">
      <c r="A41" s="11" t="s">
        <v>542</v>
      </c>
      <c r="B41" s="41">
        <v>-620000</v>
      </c>
      <c r="C41" s="11" t="s">
        <v>544</v>
      </c>
      <c r="D41" s="11">
        <v>0</v>
      </c>
      <c r="E41" s="11">
        <f t="shared" si="0"/>
        <v>66</v>
      </c>
      <c r="F41" s="11">
        <f>IF(B41&gt;0,1,0)</f>
        <v>0</v>
      </c>
      <c r="G41" s="11">
        <f t="shared" si="4"/>
        <v>-40920000</v>
      </c>
    </row>
    <row r="42" spans="1:27" x14ac:dyDescent="0.25">
      <c r="A42" s="11" t="s">
        <v>542</v>
      </c>
      <c r="B42" s="41">
        <v>-120000</v>
      </c>
      <c r="C42" s="11" t="s">
        <v>545</v>
      </c>
      <c r="D42" s="11">
        <v>2</v>
      </c>
      <c r="E42" s="11">
        <f t="shared" si="0"/>
        <v>66</v>
      </c>
      <c r="F42" s="11">
        <f t="shared" ref="F42:F67" si="5">IF(B42&gt;0,1,0)</f>
        <v>0</v>
      </c>
      <c r="G42" s="11">
        <f t="shared" si="4"/>
        <v>-7920000</v>
      </c>
      <c r="J42" s="7"/>
    </row>
    <row r="43" spans="1:27" x14ac:dyDescent="0.25">
      <c r="A43" s="11" t="s">
        <v>546</v>
      </c>
      <c r="B43" s="41">
        <v>650000</v>
      </c>
      <c r="C43" s="11" t="s">
        <v>547</v>
      </c>
      <c r="D43" s="11">
        <v>0</v>
      </c>
      <c r="E43" s="11">
        <f t="shared" si="0"/>
        <v>64</v>
      </c>
      <c r="F43" s="11">
        <f t="shared" si="5"/>
        <v>1</v>
      </c>
      <c r="G43" s="11">
        <f t="shared" si="4"/>
        <v>40950000</v>
      </c>
    </row>
    <row r="44" spans="1:27" x14ac:dyDescent="0.25">
      <c r="A44" s="11" t="s">
        <v>546</v>
      </c>
      <c r="B44" s="41">
        <v>-5000</v>
      </c>
      <c r="C44" s="11" t="s">
        <v>26</v>
      </c>
      <c r="D44" s="11">
        <v>0</v>
      </c>
      <c r="E44" s="11">
        <f t="shared" si="0"/>
        <v>64</v>
      </c>
      <c r="F44" s="11">
        <f t="shared" si="5"/>
        <v>0</v>
      </c>
      <c r="G44" s="11">
        <f t="shared" si="4"/>
        <v>-320000</v>
      </c>
    </row>
    <row r="45" spans="1:27" x14ac:dyDescent="0.25">
      <c r="A45" s="11" t="s">
        <v>546</v>
      </c>
      <c r="B45" s="41">
        <v>29000000</v>
      </c>
      <c r="C45" s="11" t="s">
        <v>548</v>
      </c>
      <c r="D45" s="11">
        <v>4</v>
      </c>
      <c r="E45" s="11">
        <f t="shared" si="0"/>
        <v>64</v>
      </c>
      <c r="F45" s="11">
        <f t="shared" si="5"/>
        <v>1</v>
      </c>
      <c r="G45" s="11">
        <f t="shared" si="4"/>
        <v>1827000000</v>
      </c>
    </row>
    <row r="46" spans="1:27" x14ac:dyDescent="0.25">
      <c r="A46" s="11" t="s">
        <v>555</v>
      </c>
      <c r="B46" s="41">
        <v>-200000</v>
      </c>
      <c r="C46" s="11" t="s">
        <v>560</v>
      </c>
      <c r="D46" s="11">
        <v>3</v>
      </c>
      <c r="E46" s="11">
        <f t="shared" si="0"/>
        <v>60</v>
      </c>
      <c r="F46" s="11">
        <f t="shared" si="5"/>
        <v>0</v>
      </c>
      <c r="G46" s="11">
        <f t="shared" si="4"/>
        <v>-12000000</v>
      </c>
    </row>
    <row r="47" spans="1:27" x14ac:dyDescent="0.25">
      <c r="A47" s="11" t="s">
        <v>561</v>
      </c>
      <c r="B47" s="41">
        <v>-200000</v>
      </c>
      <c r="C47" s="11" t="s">
        <v>563</v>
      </c>
      <c r="D47" s="11">
        <v>1</v>
      </c>
      <c r="E47" s="11">
        <f t="shared" si="0"/>
        <v>57</v>
      </c>
      <c r="F47" s="11">
        <f t="shared" si="5"/>
        <v>0</v>
      </c>
      <c r="G47" s="11">
        <f t="shared" si="4"/>
        <v>-11400000</v>
      </c>
    </row>
    <row r="48" spans="1:27" x14ac:dyDescent="0.25">
      <c r="A48" s="11" t="s">
        <v>562</v>
      </c>
      <c r="B48" s="41">
        <v>-200000</v>
      </c>
      <c r="C48" s="11" t="s">
        <v>158</v>
      </c>
      <c r="D48" s="11">
        <v>5</v>
      </c>
      <c r="E48" s="11">
        <f t="shared" si="0"/>
        <v>56</v>
      </c>
      <c r="F48" s="11">
        <f t="shared" si="5"/>
        <v>0</v>
      </c>
      <c r="G48" s="11">
        <f t="shared" si="4"/>
        <v>-11200000</v>
      </c>
    </row>
    <row r="49" spans="1:7" x14ac:dyDescent="0.25">
      <c r="A49" s="11" t="s">
        <v>566</v>
      </c>
      <c r="B49" s="41">
        <v>3000000</v>
      </c>
      <c r="C49" s="11" t="s">
        <v>567</v>
      </c>
      <c r="D49" s="11">
        <v>0</v>
      </c>
      <c r="E49" s="11">
        <f t="shared" si="0"/>
        <v>51</v>
      </c>
      <c r="F49" s="11">
        <f t="shared" si="5"/>
        <v>1</v>
      </c>
      <c r="G49" s="11">
        <f t="shared" si="4"/>
        <v>150000000</v>
      </c>
    </row>
    <row r="50" spans="1:7" x14ac:dyDescent="0.25">
      <c r="A50" s="12" t="s">
        <v>566</v>
      </c>
      <c r="B50" s="66">
        <v>3000000</v>
      </c>
      <c r="C50" s="12" t="s">
        <v>568</v>
      </c>
      <c r="D50" s="11">
        <v>1</v>
      </c>
      <c r="E50" s="11">
        <f t="shared" si="0"/>
        <v>51</v>
      </c>
      <c r="F50" s="11">
        <f t="shared" si="5"/>
        <v>1</v>
      </c>
      <c r="G50" s="12">
        <f t="shared" si="4"/>
        <v>150000000</v>
      </c>
    </row>
    <row r="51" spans="1:7" x14ac:dyDescent="0.25">
      <c r="A51" s="11" t="s">
        <v>571</v>
      </c>
      <c r="B51" s="41">
        <v>765797</v>
      </c>
      <c r="C51" s="11" t="s">
        <v>572</v>
      </c>
      <c r="D51" s="11">
        <v>0</v>
      </c>
      <c r="E51" s="11">
        <f t="shared" si="0"/>
        <v>50</v>
      </c>
      <c r="F51" s="11">
        <f t="shared" si="5"/>
        <v>1</v>
      </c>
      <c r="G51" s="11">
        <f t="shared" si="4"/>
        <v>37524053</v>
      </c>
    </row>
    <row r="52" spans="1:7" x14ac:dyDescent="0.25">
      <c r="A52" s="11" t="s">
        <v>571</v>
      </c>
      <c r="B52" s="41">
        <v>-200000</v>
      </c>
      <c r="C52" s="11" t="s">
        <v>158</v>
      </c>
      <c r="D52" s="11">
        <v>7</v>
      </c>
      <c r="E52" s="11">
        <f t="shared" si="0"/>
        <v>50</v>
      </c>
      <c r="F52" s="11">
        <f t="shared" si="5"/>
        <v>0</v>
      </c>
      <c r="G52" s="11">
        <f t="shared" si="4"/>
        <v>-10000000</v>
      </c>
    </row>
    <row r="53" spans="1:7" x14ac:dyDescent="0.25">
      <c r="A53" s="11" t="s">
        <v>584</v>
      </c>
      <c r="B53" s="41">
        <v>-400500</v>
      </c>
      <c r="C53" s="11" t="s">
        <v>585</v>
      </c>
      <c r="D53" s="11">
        <v>9</v>
      </c>
      <c r="E53" s="11">
        <f t="shared" si="0"/>
        <v>43</v>
      </c>
      <c r="F53" s="11">
        <f t="shared" si="5"/>
        <v>0</v>
      </c>
      <c r="G53" s="11">
        <f t="shared" si="4"/>
        <v>-17221500</v>
      </c>
    </row>
    <row r="54" spans="1:7" x14ac:dyDescent="0.25">
      <c r="A54" s="11" t="s">
        <v>601</v>
      </c>
      <c r="B54" s="41">
        <v>-1000500</v>
      </c>
      <c r="C54" s="11" t="s">
        <v>602</v>
      </c>
      <c r="D54" s="11">
        <v>6</v>
      </c>
      <c r="E54" s="11">
        <f t="shared" si="0"/>
        <v>34</v>
      </c>
      <c r="F54" s="11">
        <f t="shared" si="5"/>
        <v>0</v>
      </c>
      <c r="G54" s="11">
        <f t="shared" si="4"/>
        <v>-34017000</v>
      </c>
    </row>
    <row r="55" spans="1:7" x14ac:dyDescent="0.25">
      <c r="A55" s="11" t="s">
        <v>605</v>
      </c>
      <c r="B55" s="41">
        <v>-40000000</v>
      </c>
      <c r="C55" s="11" t="s">
        <v>606</v>
      </c>
      <c r="D55" s="11">
        <v>9</v>
      </c>
      <c r="E55" s="11">
        <f t="shared" si="0"/>
        <v>28</v>
      </c>
      <c r="F55" s="11">
        <f t="shared" si="5"/>
        <v>0</v>
      </c>
      <c r="G55" s="11">
        <f t="shared" si="4"/>
        <v>-1120000000</v>
      </c>
    </row>
    <row r="56" spans="1:7" x14ac:dyDescent="0.25">
      <c r="A56" s="11" t="s">
        <v>611</v>
      </c>
      <c r="B56" s="41">
        <v>865652</v>
      </c>
      <c r="C56" s="11" t="s">
        <v>612</v>
      </c>
      <c r="D56" s="11">
        <v>19</v>
      </c>
      <c r="E56" s="11">
        <f t="shared" si="0"/>
        <v>19</v>
      </c>
      <c r="F56" s="11">
        <f t="shared" si="5"/>
        <v>1</v>
      </c>
      <c r="G56" s="11">
        <f t="shared" si="4"/>
        <v>15581736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13858286793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62144783.825112104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600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9" activePane="bottomLeft" state="frozen"/>
      <selection pane="bottomLeft" activeCell="G135" sqref="G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376</v>
      </c>
      <c r="E2" s="11">
        <f>IF(B2&gt;0,1,0)</f>
        <v>1</v>
      </c>
      <c r="F2" s="11">
        <f>B2*(D2-E2)</f>
        <v>36262500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374</v>
      </c>
      <c r="E3" s="11">
        <f t="shared" ref="E3:E66" si="1">IF(B3&gt;0,1,0)</f>
        <v>1</v>
      </c>
      <c r="F3" s="11">
        <f t="shared" ref="F3:F66" si="2">B3*(D3-E3)</f>
        <v>1119000000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371</v>
      </c>
      <c r="E4" s="11">
        <f t="shared" si="1"/>
        <v>0</v>
      </c>
      <c r="F4" s="11">
        <f t="shared" si="2"/>
        <v>-74200000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369</v>
      </c>
      <c r="E5" s="11">
        <f t="shared" si="1"/>
        <v>0</v>
      </c>
      <c r="F5" s="11">
        <f t="shared" si="2"/>
        <v>-36900000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368</v>
      </c>
      <c r="E6" s="11">
        <f t="shared" si="1"/>
        <v>0</v>
      </c>
      <c r="F6" s="11">
        <f t="shared" si="2"/>
        <v>-20240000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367</v>
      </c>
      <c r="E7" s="11">
        <f t="shared" si="1"/>
        <v>0</v>
      </c>
      <c r="F7" s="11">
        <f t="shared" si="2"/>
        <v>-73400000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363</v>
      </c>
      <c r="E8" s="11">
        <f t="shared" si="1"/>
        <v>0</v>
      </c>
      <c r="F8" s="11">
        <f t="shared" si="2"/>
        <v>-72600000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354</v>
      </c>
      <c r="E9" s="11">
        <f t="shared" si="1"/>
        <v>0</v>
      </c>
      <c r="F9" s="11">
        <f t="shared" si="2"/>
        <v>-336477000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353</v>
      </c>
      <c r="E10" s="11">
        <f t="shared" si="1"/>
        <v>1</v>
      </c>
      <c r="F10" s="11">
        <f t="shared" si="2"/>
        <v>704000000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351</v>
      </c>
      <c r="E11" s="11">
        <f t="shared" si="1"/>
        <v>0</v>
      </c>
      <c r="F11" s="11">
        <f t="shared" si="2"/>
        <v>-373815000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348</v>
      </c>
      <c r="E12" s="11">
        <f t="shared" si="1"/>
        <v>0</v>
      </c>
      <c r="F12" s="11">
        <f t="shared" si="2"/>
        <v>-15660000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347</v>
      </c>
      <c r="E13" s="11">
        <f t="shared" si="1"/>
        <v>0</v>
      </c>
      <c r="F13" s="11">
        <f t="shared" si="2"/>
        <v>-694242900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343</v>
      </c>
      <c r="E14" s="11">
        <f t="shared" si="1"/>
        <v>0</v>
      </c>
      <c r="F14" s="11">
        <f t="shared" si="2"/>
        <v>-68600000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341</v>
      </c>
      <c r="E15" s="11">
        <f t="shared" si="1"/>
        <v>1</v>
      </c>
      <c r="F15" s="11">
        <f t="shared" si="2"/>
        <v>680000000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341</v>
      </c>
      <c r="E16" s="11">
        <f t="shared" si="1"/>
        <v>1</v>
      </c>
      <c r="F16" s="11">
        <f t="shared" si="2"/>
        <v>680000000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341</v>
      </c>
      <c r="E17" s="11">
        <f t="shared" si="1"/>
        <v>1</v>
      </c>
      <c r="F17" s="11">
        <f t="shared" si="2"/>
        <v>408000000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341</v>
      </c>
      <c r="E18" s="11">
        <f t="shared" si="1"/>
        <v>1</v>
      </c>
      <c r="F18" s="11">
        <f t="shared" si="2"/>
        <v>340000000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340</v>
      </c>
      <c r="E19" s="11">
        <f t="shared" si="1"/>
        <v>1</v>
      </c>
      <c r="F19" s="11">
        <f t="shared" si="2"/>
        <v>1017000000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340</v>
      </c>
      <c r="E20" s="11">
        <f t="shared" si="1"/>
        <v>0</v>
      </c>
      <c r="F20" s="11">
        <f t="shared" si="2"/>
        <v>-147118000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340</v>
      </c>
      <c r="E21" s="11">
        <f t="shared" si="1"/>
        <v>0</v>
      </c>
      <c r="F21" s="11">
        <f t="shared" si="2"/>
        <v>-147118000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340</v>
      </c>
      <c r="E22" s="11">
        <f t="shared" si="1"/>
        <v>0</v>
      </c>
      <c r="F22" s="11">
        <f t="shared" si="2"/>
        <v>-147118000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340</v>
      </c>
      <c r="E23" s="11">
        <f t="shared" si="1"/>
        <v>0</v>
      </c>
      <c r="F23" s="11">
        <f t="shared" si="2"/>
        <v>-147118000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340</v>
      </c>
      <c r="E24" s="11">
        <f t="shared" si="1"/>
        <v>0</v>
      </c>
      <c r="F24" s="11">
        <f t="shared" si="2"/>
        <v>-147118000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340</v>
      </c>
      <c r="E25" s="11">
        <f t="shared" si="1"/>
        <v>0</v>
      </c>
      <c r="F25" s="11">
        <f t="shared" si="2"/>
        <v>-68000000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339</v>
      </c>
      <c r="E26" s="11">
        <f t="shared" si="1"/>
        <v>1</v>
      </c>
      <c r="F26" s="11">
        <f t="shared" si="2"/>
        <v>1014000000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337</v>
      </c>
      <c r="E27" s="11">
        <f t="shared" si="1"/>
        <v>0</v>
      </c>
      <c r="F27" s="11">
        <f t="shared" si="2"/>
        <v>-67400000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336</v>
      </c>
      <c r="E28" s="11">
        <f t="shared" si="1"/>
        <v>1</v>
      </c>
      <c r="F28" s="11">
        <f t="shared" si="2"/>
        <v>670000000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335</v>
      </c>
      <c r="E29" s="11">
        <f t="shared" si="1"/>
        <v>0</v>
      </c>
      <c r="F29" s="11">
        <f t="shared" si="2"/>
        <v>-2345268000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334</v>
      </c>
      <c r="E30" s="11">
        <f t="shared" si="1"/>
        <v>0</v>
      </c>
      <c r="F30" s="11">
        <f t="shared" si="2"/>
        <v>-1002300600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333</v>
      </c>
      <c r="E31" s="11">
        <f t="shared" si="1"/>
        <v>0</v>
      </c>
      <c r="F31" s="11">
        <f t="shared" si="2"/>
        <v>-564734700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330</v>
      </c>
      <c r="E32" s="11">
        <f t="shared" si="1"/>
        <v>1</v>
      </c>
      <c r="F32" s="11">
        <f t="shared" si="2"/>
        <v>327124700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325</v>
      </c>
      <c r="E33" s="11">
        <f t="shared" si="1"/>
        <v>1</v>
      </c>
      <c r="F33" s="11">
        <f t="shared" si="2"/>
        <v>11369484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324</v>
      </c>
      <c r="E34" s="11">
        <f t="shared" si="1"/>
        <v>0</v>
      </c>
      <c r="F34" s="11">
        <f t="shared" si="2"/>
        <v>-275400000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316</v>
      </c>
      <c r="E35" s="11">
        <f t="shared" si="1"/>
        <v>0</v>
      </c>
      <c r="F35" s="11">
        <f t="shared" si="2"/>
        <v>-60198000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315</v>
      </c>
      <c r="E36" s="11">
        <f t="shared" si="1"/>
        <v>1</v>
      </c>
      <c r="F36" s="11">
        <f t="shared" si="2"/>
        <v>62800000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315</v>
      </c>
      <c r="E37" s="11">
        <f t="shared" si="1"/>
        <v>0</v>
      </c>
      <c r="F37" s="11">
        <f t="shared" si="2"/>
        <v>-63000000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293</v>
      </c>
      <c r="E38" s="11">
        <f t="shared" si="1"/>
        <v>1</v>
      </c>
      <c r="F38" s="11">
        <f t="shared" si="2"/>
        <v>87835352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292</v>
      </c>
      <c r="E39" s="11">
        <f t="shared" si="1"/>
        <v>0</v>
      </c>
      <c r="F39" s="11">
        <f t="shared" si="2"/>
        <v>-27740000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292</v>
      </c>
      <c r="E40" s="11">
        <f t="shared" si="1"/>
        <v>0</v>
      </c>
      <c r="F40" s="11">
        <f t="shared" si="2"/>
        <v>-25726076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287</v>
      </c>
      <c r="E41" s="11">
        <f t="shared" si="1"/>
        <v>0</v>
      </c>
      <c r="F41" s="11">
        <f t="shared" si="2"/>
        <v>-34440000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265</v>
      </c>
      <c r="E42" s="11">
        <f t="shared" si="1"/>
        <v>1</v>
      </c>
      <c r="F42" s="11">
        <f t="shared" si="2"/>
        <v>264053856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261</v>
      </c>
      <c r="E43" s="11">
        <f t="shared" si="1"/>
        <v>0</v>
      </c>
      <c r="F43" s="11">
        <f t="shared" si="2"/>
        <v>-20880000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257</v>
      </c>
      <c r="E44" s="11">
        <f t="shared" si="1"/>
        <v>0</v>
      </c>
      <c r="F44" s="11">
        <f t="shared" si="2"/>
        <v>-54234453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256</v>
      </c>
      <c r="E45" s="11">
        <f t="shared" si="1"/>
        <v>0</v>
      </c>
      <c r="F45" s="11">
        <f t="shared" si="2"/>
        <v>-51200000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255</v>
      </c>
      <c r="E46" s="11">
        <f t="shared" si="1"/>
        <v>0</v>
      </c>
      <c r="F46" s="11">
        <f t="shared" si="2"/>
        <v>-24225000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253</v>
      </c>
      <c r="E47" s="11">
        <f t="shared" si="1"/>
        <v>0</v>
      </c>
      <c r="F47" s="11">
        <f t="shared" si="2"/>
        <v>-11385000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253</v>
      </c>
      <c r="E48" s="11">
        <f t="shared" si="1"/>
        <v>0</v>
      </c>
      <c r="F48" s="11">
        <f t="shared" si="2"/>
        <v>-16237540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250</v>
      </c>
      <c r="E49" s="11">
        <f t="shared" si="1"/>
        <v>0</v>
      </c>
      <c r="F49" s="11">
        <f t="shared" si="2"/>
        <v>-6871000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249</v>
      </c>
      <c r="E50" s="11">
        <f t="shared" si="1"/>
        <v>0</v>
      </c>
      <c r="F50" s="11">
        <f t="shared" si="2"/>
        <v>-35109000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249</v>
      </c>
      <c r="E51" s="11">
        <f t="shared" si="1"/>
        <v>0</v>
      </c>
      <c r="F51" s="11">
        <f t="shared" si="2"/>
        <v>-6659754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248</v>
      </c>
      <c r="E52" s="11">
        <f t="shared" si="1"/>
        <v>0</v>
      </c>
      <c r="F52" s="11">
        <f t="shared" si="2"/>
        <v>-13218400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247</v>
      </c>
      <c r="E53" s="11">
        <f t="shared" si="1"/>
        <v>1</v>
      </c>
      <c r="F53" s="11">
        <f t="shared" si="2"/>
        <v>246000000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241</v>
      </c>
      <c r="E54" s="11">
        <f t="shared" si="1"/>
        <v>0</v>
      </c>
      <c r="F54" s="11">
        <f t="shared" si="2"/>
        <v>-5061000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240</v>
      </c>
      <c r="E55" s="11">
        <f t="shared" si="1"/>
        <v>0</v>
      </c>
      <c r="F55" s="11">
        <f t="shared" si="2"/>
        <v>-235320000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240</v>
      </c>
      <c r="E56" s="11">
        <f t="shared" si="1"/>
        <v>0</v>
      </c>
      <c r="F56" s="11">
        <f t="shared" si="2"/>
        <v>-10800000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227</v>
      </c>
      <c r="E57" s="11">
        <f t="shared" si="1"/>
        <v>1</v>
      </c>
      <c r="F57" s="11">
        <f t="shared" si="2"/>
        <v>679172714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227</v>
      </c>
      <c r="E58" s="11">
        <f t="shared" si="1"/>
        <v>1</v>
      </c>
      <c r="F58" s="11">
        <f t="shared" si="2"/>
        <v>452000000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226</v>
      </c>
      <c r="E59" s="11">
        <f t="shared" si="1"/>
        <v>1</v>
      </c>
      <c r="F59" s="11">
        <f t="shared" si="2"/>
        <v>450000000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226</v>
      </c>
      <c r="E60" s="11">
        <f t="shared" si="1"/>
        <v>0</v>
      </c>
      <c r="F60" s="11">
        <f t="shared" si="2"/>
        <v>-1582339000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202</v>
      </c>
      <c r="E61" s="11">
        <f t="shared" si="1"/>
        <v>1</v>
      </c>
      <c r="F61" s="11">
        <f t="shared" si="2"/>
        <v>603000000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201</v>
      </c>
      <c r="E62" s="11">
        <f t="shared" si="1"/>
        <v>0</v>
      </c>
      <c r="F62" s="11">
        <f t="shared" si="2"/>
        <v>-5448909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201</v>
      </c>
      <c r="E63" s="11">
        <f t="shared" si="1"/>
        <v>0</v>
      </c>
      <c r="F63" s="11">
        <f t="shared" si="2"/>
        <v>-6630789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201</v>
      </c>
      <c r="E64" s="11">
        <f t="shared" si="1"/>
        <v>1</v>
      </c>
      <c r="F64" s="11">
        <f t="shared" si="2"/>
        <v>600000000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201</v>
      </c>
      <c r="E65" s="11">
        <f t="shared" si="1"/>
        <v>1</v>
      </c>
      <c r="F65" s="11">
        <f t="shared" si="2"/>
        <v>594000000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201</v>
      </c>
      <c r="E66" s="11">
        <f t="shared" si="1"/>
        <v>1</v>
      </c>
      <c r="F66" s="11">
        <f t="shared" si="2"/>
        <v>200000000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201</v>
      </c>
      <c r="E67" s="11">
        <f t="shared" ref="E67:E130" si="4">IF(B67&gt;0,1,0)</f>
        <v>1</v>
      </c>
      <c r="F67" s="11">
        <f t="shared" ref="F67:F137" si="5">B67*(D67-E67)</f>
        <v>6000000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200</v>
      </c>
      <c r="E68" s="11">
        <f t="shared" si="4"/>
        <v>1</v>
      </c>
      <c r="F68" s="11">
        <f t="shared" si="5"/>
        <v>5970000000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199</v>
      </c>
      <c r="E69" s="11">
        <f t="shared" si="4"/>
        <v>0</v>
      </c>
      <c r="F69" s="11">
        <f t="shared" si="5"/>
        <v>-39800000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199</v>
      </c>
      <c r="E70" s="11">
        <f t="shared" si="4"/>
        <v>1</v>
      </c>
      <c r="F70" s="11">
        <f t="shared" si="5"/>
        <v>277200000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199</v>
      </c>
      <c r="E71" s="11">
        <f t="shared" si="4"/>
        <v>1</v>
      </c>
      <c r="F71" s="11">
        <f t="shared" si="5"/>
        <v>514800000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199</v>
      </c>
      <c r="E72" s="11">
        <f t="shared" si="4"/>
        <v>0</v>
      </c>
      <c r="F72" s="11">
        <f t="shared" si="5"/>
        <v>-199000000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197</v>
      </c>
      <c r="E73" s="11">
        <f t="shared" si="4"/>
        <v>1</v>
      </c>
      <c r="F73" s="11">
        <f t="shared" si="5"/>
        <v>2940000000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192</v>
      </c>
      <c r="E74" s="11">
        <f t="shared" si="4"/>
        <v>0</v>
      </c>
      <c r="F74" s="11">
        <f t="shared" si="5"/>
        <v>-2880806400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190</v>
      </c>
      <c r="E75" s="11">
        <f t="shared" si="4"/>
        <v>0</v>
      </c>
      <c r="F75" s="11">
        <f t="shared" si="5"/>
        <v>-570000000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190</v>
      </c>
      <c r="E76" s="11">
        <f t="shared" si="4"/>
        <v>0</v>
      </c>
      <c r="F76" s="11">
        <f t="shared" si="5"/>
        <v>-38000000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190</v>
      </c>
      <c r="E77" s="11">
        <f t="shared" si="4"/>
        <v>0</v>
      </c>
      <c r="F77" s="11">
        <f t="shared" si="5"/>
        <v>-2280570000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186</v>
      </c>
      <c r="E78" s="11">
        <f t="shared" si="4"/>
        <v>0</v>
      </c>
      <c r="F78" s="11">
        <f t="shared" si="5"/>
        <v>-558167400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181</v>
      </c>
      <c r="E79" s="11">
        <f t="shared" si="4"/>
        <v>1</v>
      </c>
      <c r="F79" s="11">
        <f t="shared" si="5"/>
        <v>4140000000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176</v>
      </c>
      <c r="E80" s="11">
        <f t="shared" si="4"/>
        <v>0</v>
      </c>
      <c r="F80" s="11">
        <f t="shared" si="5"/>
        <v>-105688000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176</v>
      </c>
      <c r="E81" s="11">
        <f t="shared" si="4"/>
        <v>0</v>
      </c>
      <c r="F81" s="11">
        <f t="shared" si="5"/>
        <v>-35200000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175</v>
      </c>
      <c r="E82" s="11">
        <f t="shared" si="4"/>
        <v>1</v>
      </c>
      <c r="F82" s="11">
        <f t="shared" si="5"/>
        <v>49280454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175</v>
      </c>
      <c r="E83" s="11">
        <f t="shared" si="4"/>
        <v>0</v>
      </c>
      <c r="F83" s="11">
        <f t="shared" si="5"/>
        <v>-35000000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173</v>
      </c>
      <c r="E84" s="11">
        <f t="shared" si="4"/>
        <v>1</v>
      </c>
      <c r="F84" s="11">
        <f t="shared" si="5"/>
        <v>344000000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170</v>
      </c>
      <c r="E85" s="11">
        <f t="shared" si="4"/>
        <v>0</v>
      </c>
      <c r="F85" s="11">
        <f t="shared" si="5"/>
        <v>-34000000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164</v>
      </c>
      <c r="E86" s="11">
        <f t="shared" si="4"/>
        <v>0</v>
      </c>
      <c r="F86" s="11">
        <f t="shared" si="5"/>
        <v>-32800000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162</v>
      </c>
      <c r="E87" s="11">
        <f t="shared" si="4"/>
        <v>0</v>
      </c>
      <c r="F87" s="11">
        <f t="shared" si="5"/>
        <v>-214650000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147</v>
      </c>
      <c r="E88" s="11">
        <f t="shared" si="4"/>
        <v>0</v>
      </c>
      <c r="F88" s="11">
        <f t="shared" si="5"/>
        <v>-73500000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147</v>
      </c>
      <c r="E89" s="11">
        <f t="shared" si="4"/>
        <v>0</v>
      </c>
      <c r="F89" s="11">
        <f t="shared" si="5"/>
        <v>-17640000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145</v>
      </c>
      <c r="E90" s="11">
        <f t="shared" si="4"/>
        <v>1</v>
      </c>
      <c r="F90" s="11">
        <f t="shared" si="5"/>
        <v>61661520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142</v>
      </c>
      <c r="E91" s="11">
        <f t="shared" si="4"/>
        <v>0</v>
      </c>
      <c r="F91" s="11">
        <f t="shared" si="5"/>
        <v>-426284000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140</v>
      </c>
      <c r="E92" s="11">
        <f t="shared" si="4"/>
        <v>0</v>
      </c>
      <c r="F92" s="11">
        <f t="shared" si="5"/>
        <v>-28700000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140</v>
      </c>
      <c r="E93" s="11">
        <f t="shared" si="4"/>
        <v>0</v>
      </c>
      <c r="F93" s="11">
        <f t="shared" si="5"/>
        <v>-49070000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129</v>
      </c>
      <c r="E94" s="11">
        <f t="shared" si="4"/>
        <v>1</v>
      </c>
      <c r="F94" s="11">
        <f t="shared" si="5"/>
        <v>128000000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124</v>
      </c>
      <c r="E95" s="11">
        <f t="shared" si="4"/>
        <v>1</v>
      </c>
      <c r="F95" s="11">
        <f t="shared" si="5"/>
        <v>1107000000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122</v>
      </c>
      <c r="E96" s="11">
        <f t="shared" si="4"/>
        <v>0</v>
      </c>
      <c r="F96" s="11">
        <f t="shared" si="5"/>
        <v>-3172000000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122</v>
      </c>
      <c r="E97" s="11">
        <f t="shared" si="4"/>
        <v>0</v>
      </c>
      <c r="F97" s="11">
        <f t="shared" si="5"/>
        <v>-3172000000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122</v>
      </c>
      <c r="E98" s="11">
        <f t="shared" si="4"/>
        <v>1</v>
      </c>
      <c r="F98" s="11">
        <f t="shared" si="5"/>
        <v>3146000000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122</v>
      </c>
      <c r="E99" s="11">
        <f t="shared" si="4"/>
        <v>0</v>
      </c>
      <c r="F99" s="11">
        <f t="shared" si="5"/>
        <v>-24400000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120</v>
      </c>
      <c r="E100" s="11">
        <f t="shared" si="4"/>
        <v>1</v>
      </c>
      <c r="F100" s="11">
        <f t="shared" si="5"/>
        <v>3474800000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115</v>
      </c>
      <c r="E101" s="11">
        <f t="shared" si="4"/>
        <v>1</v>
      </c>
      <c r="F101" s="11">
        <f t="shared" si="5"/>
        <v>45593730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114</v>
      </c>
      <c r="E102" s="11">
        <f t="shared" si="4"/>
        <v>1</v>
      </c>
      <c r="F102" s="11">
        <f t="shared" si="5"/>
        <v>226000000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113</v>
      </c>
      <c r="E103" s="11">
        <f t="shared" si="4"/>
        <v>1</v>
      </c>
      <c r="F103" s="11">
        <f t="shared" si="5"/>
        <v>840000000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113</v>
      </c>
      <c r="E104" s="11">
        <f t="shared" si="4"/>
        <v>0</v>
      </c>
      <c r="F104" s="11">
        <f t="shared" si="5"/>
        <v>-7458000000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113</v>
      </c>
      <c r="E105" s="11">
        <f t="shared" si="4"/>
        <v>0</v>
      </c>
      <c r="F105" s="11">
        <f t="shared" si="5"/>
        <v>-16385000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111</v>
      </c>
      <c r="E106" s="11">
        <f t="shared" si="4"/>
        <v>1</v>
      </c>
      <c r="F106" s="11">
        <f t="shared" si="5"/>
        <v>660000000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109</v>
      </c>
      <c r="E107" s="11">
        <f t="shared" si="4"/>
        <v>0</v>
      </c>
      <c r="F107" s="11">
        <f t="shared" si="5"/>
        <v>-654643100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106</v>
      </c>
      <c r="E108" s="11">
        <f t="shared" si="4"/>
        <v>1</v>
      </c>
      <c r="F108" s="11">
        <f t="shared" si="5"/>
        <v>630000000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94</v>
      </c>
      <c r="E109" s="11">
        <f t="shared" si="4"/>
        <v>0</v>
      </c>
      <c r="F109" s="11">
        <f t="shared" si="5"/>
        <v>-11280000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93</v>
      </c>
      <c r="E110" s="11">
        <f t="shared" si="4"/>
        <v>1</v>
      </c>
      <c r="F110" s="11">
        <f t="shared" si="5"/>
        <v>368000000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92</v>
      </c>
      <c r="E111" s="11">
        <f t="shared" si="4"/>
        <v>1</v>
      </c>
      <c r="F111" s="11">
        <f t="shared" si="5"/>
        <v>254800000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88</v>
      </c>
      <c r="E112" s="11">
        <f t="shared" si="4"/>
        <v>0</v>
      </c>
      <c r="F112" s="11">
        <f t="shared" si="5"/>
        <v>-17600000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87</v>
      </c>
      <c r="E113" s="11">
        <f t="shared" si="4"/>
        <v>1</v>
      </c>
      <c r="F113" s="11">
        <f t="shared" si="5"/>
        <v>6218660</v>
      </c>
      <c r="G113" s="11" t="s">
        <v>518</v>
      </c>
    </row>
    <row r="114" spans="1:10" x14ac:dyDescent="0.25">
      <c r="A114" s="11" t="s">
        <v>514</v>
      </c>
      <c r="B114" s="3">
        <v>-200000</v>
      </c>
      <c r="C114" s="11">
        <v>1</v>
      </c>
      <c r="D114" s="11">
        <f t="shared" si="3"/>
        <v>70</v>
      </c>
      <c r="E114" s="11">
        <f t="shared" si="4"/>
        <v>0</v>
      </c>
      <c r="F114" s="11">
        <f t="shared" si="5"/>
        <v>-14000000</v>
      </c>
      <c r="G114" s="11" t="s">
        <v>472</v>
      </c>
      <c r="J114" t="s">
        <v>25</v>
      </c>
    </row>
    <row r="115" spans="1:10" x14ac:dyDescent="0.25">
      <c r="A115" s="25" t="s">
        <v>515</v>
      </c>
      <c r="B115" s="38">
        <v>-11000000</v>
      </c>
      <c r="C115" s="25">
        <v>0</v>
      </c>
      <c r="D115" s="11">
        <f t="shared" si="3"/>
        <v>69</v>
      </c>
      <c r="E115" s="11">
        <f t="shared" si="4"/>
        <v>0</v>
      </c>
      <c r="F115" s="25">
        <f t="shared" si="5"/>
        <v>-759000000</v>
      </c>
      <c r="G115" s="25" t="s">
        <v>519</v>
      </c>
    </row>
    <row r="116" spans="1:10" x14ac:dyDescent="0.25">
      <c r="A116" s="11" t="s">
        <v>515</v>
      </c>
      <c r="B116" s="3">
        <v>-200000</v>
      </c>
      <c r="C116" s="11">
        <v>2</v>
      </c>
      <c r="D116" s="11">
        <f t="shared" si="3"/>
        <v>69</v>
      </c>
      <c r="E116" s="11">
        <f t="shared" si="4"/>
        <v>0</v>
      </c>
      <c r="F116" s="11">
        <f t="shared" si="5"/>
        <v>-13800000</v>
      </c>
      <c r="G116" s="11" t="s">
        <v>472</v>
      </c>
      <c r="I116" t="s">
        <v>25</v>
      </c>
    </row>
    <row r="117" spans="1:10" x14ac:dyDescent="0.25">
      <c r="A117" s="11" t="s">
        <v>520</v>
      </c>
      <c r="B117" s="3">
        <v>-450500</v>
      </c>
      <c r="C117" s="11">
        <v>0</v>
      </c>
      <c r="D117" s="11">
        <f t="shared" si="3"/>
        <v>67</v>
      </c>
      <c r="E117" s="11">
        <f t="shared" si="4"/>
        <v>0</v>
      </c>
      <c r="F117" s="11">
        <f t="shared" si="5"/>
        <v>-30183500</v>
      </c>
      <c r="G117" s="11" t="s">
        <v>521</v>
      </c>
    </row>
    <row r="118" spans="1:10" x14ac:dyDescent="0.25">
      <c r="A118" s="11" t="s">
        <v>520</v>
      </c>
      <c r="B118" s="3">
        <v>-200000</v>
      </c>
      <c r="C118" s="11">
        <v>6</v>
      </c>
      <c r="D118" s="11">
        <f t="shared" si="3"/>
        <v>67</v>
      </c>
      <c r="E118" s="11">
        <f t="shared" si="4"/>
        <v>0</v>
      </c>
      <c r="F118" s="11">
        <f t="shared" si="5"/>
        <v>-13400000</v>
      </c>
      <c r="G118" s="11" t="s">
        <v>522</v>
      </c>
      <c r="J118" t="s">
        <v>25</v>
      </c>
    </row>
    <row r="119" spans="1:10" x14ac:dyDescent="0.25">
      <c r="A119" s="11" t="s">
        <v>524</v>
      </c>
      <c r="B119" s="3">
        <v>-154550</v>
      </c>
      <c r="C119" s="11">
        <v>0</v>
      </c>
      <c r="D119" s="11">
        <f t="shared" si="3"/>
        <v>61</v>
      </c>
      <c r="E119" s="11">
        <f t="shared" si="4"/>
        <v>0</v>
      </c>
      <c r="F119" s="11">
        <f t="shared" si="5"/>
        <v>-9427550</v>
      </c>
      <c r="G119" s="11" t="s">
        <v>525</v>
      </c>
    </row>
    <row r="120" spans="1:10" x14ac:dyDescent="0.25">
      <c r="A120" s="11" t="s">
        <v>524</v>
      </c>
      <c r="B120" s="3">
        <v>-320</v>
      </c>
      <c r="C120" s="11">
        <v>1</v>
      </c>
      <c r="D120" s="11">
        <f t="shared" si="3"/>
        <v>61</v>
      </c>
      <c r="E120" s="11">
        <f t="shared" si="4"/>
        <v>0</v>
      </c>
      <c r="F120" s="11">
        <f t="shared" si="5"/>
        <v>-19520</v>
      </c>
      <c r="G120" s="11" t="s">
        <v>526</v>
      </c>
    </row>
    <row r="121" spans="1:10" x14ac:dyDescent="0.25">
      <c r="A121" s="11" t="s">
        <v>527</v>
      </c>
      <c r="B121" s="3">
        <v>-432000</v>
      </c>
      <c r="C121" s="11">
        <v>6</v>
      </c>
      <c r="D121" s="11">
        <f t="shared" si="3"/>
        <v>60</v>
      </c>
      <c r="E121" s="11">
        <f t="shared" si="4"/>
        <v>0</v>
      </c>
      <c r="F121" s="11">
        <f t="shared" si="5"/>
        <v>-25920000</v>
      </c>
      <c r="G121" s="11" t="s">
        <v>528</v>
      </c>
    </row>
    <row r="122" spans="1:10" x14ac:dyDescent="0.25">
      <c r="A122" s="11" t="s">
        <v>529</v>
      </c>
      <c r="B122" s="3">
        <v>74043</v>
      </c>
      <c r="C122" s="11">
        <v>21</v>
      </c>
      <c r="D122" s="11">
        <f t="shared" si="3"/>
        <v>54</v>
      </c>
      <c r="E122" s="11">
        <f t="shared" si="4"/>
        <v>1</v>
      </c>
      <c r="F122" s="11">
        <f t="shared" si="5"/>
        <v>3924279</v>
      </c>
      <c r="G122" s="11" t="s">
        <v>530</v>
      </c>
    </row>
    <row r="123" spans="1:10" x14ac:dyDescent="0.25">
      <c r="A123" s="11" t="s">
        <v>555</v>
      </c>
      <c r="B123" s="3">
        <v>-52000</v>
      </c>
      <c r="C123" s="11">
        <v>11</v>
      </c>
      <c r="D123" s="11">
        <f t="shared" si="3"/>
        <v>33</v>
      </c>
      <c r="E123" s="11">
        <f t="shared" si="4"/>
        <v>0</v>
      </c>
      <c r="F123" s="11">
        <f t="shared" si="5"/>
        <v>-1716000</v>
      </c>
      <c r="G123" s="11" t="s">
        <v>557</v>
      </c>
    </row>
    <row r="124" spans="1:10" x14ac:dyDescent="0.25">
      <c r="A124" s="11" t="s">
        <v>611</v>
      </c>
      <c r="B124" s="3">
        <v>1187</v>
      </c>
      <c r="C124" s="11">
        <v>1</v>
      </c>
      <c r="D124" s="11">
        <f t="shared" si="3"/>
        <v>22</v>
      </c>
      <c r="E124" s="11">
        <f t="shared" si="4"/>
        <v>1</v>
      </c>
      <c r="F124" s="11">
        <f t="shared" si="5"/>
        <v>24927</v>
      </c>
      <c r="G124" s="11" t="s">
        <v>612</v>
      </c>
    </row>
    <row r="125" spans="1:10" x14ac:dyDescent="0.25">
      <c r="A125" s="11" t="s">
        <v>609</v>
      </c>
      <c r="B125" s="3">
        <v>2400000</v>
      </c>
      <c r="C125" s="11">
        <v>2</v>
      </c>
      <c r="D125" s="11">
        <f t="shared" si="3"/>
        <v>21</v>
      </c>
      <c r="E125" s="11">
        <f t="shared" si="4"/>
        <v>1</v>
      </c>
      <c r="F125" s="11">
        <f t="shared" si="5"/>
        <v>48000000</v>
      </c>
      <c r="G125" s="11" t="s">
        <v>610</v>
      </c>
    </row>
    <row r="126" spans="1:10" x14ac:dyDescent="0.25">
      <c r="A126" s="11" t="s">
        <v>620</v>
      </c>
      <c r="B126" s="3">
        <v>1342800</v>
      </c>
      <c r="C126" s="11">
        <v>0</v>
      </c>
      <c r="D126" s="11">
        <f t="shared" si="3"/>
        <v>19</v>
      </c>
      <c r="E126" s="11">
        <f t="shared" si="4"/>
        <v>1</v>
      </c>
      <c r="F126" s="11">
        <f t="shared" si="5"/>
        <v>24170400</v>
      </c>
      <c r="G126" s="11" t="s">
        <v>621</v>
      </c>
    </row>
    <row r="127" spans="1:10" x14ac:dyDescent="0.25">
      <c r="A127" s="11" t="s">
        <v>620</v>
      </c>
      <c r="B127" s="3">
        <v>1342800</v>
      </c>
      <c r="C127" s="11">
        <v>12</v>
      </c>
      <c r="D127" s="11">
        <f t="shared" si="3"/>
        <v>19</v>
      </c>
      <c r="E127" s="11">
        <f t="shared" si="4"/>
        <v>1</v>
      </c>
      <c r="F127" s="11">
        <f t="shared" si="5"/>
        <v>24170400</v>
      </c>
      <c r="G127" s="11" t="s">
        <v>622</v>
      </c>
    </row>
    <row r="128" spans="1:10" x14ac:dyDescent="0.25">
      <c r="A128" s="11" t="s">
        <v>629</v>
      </c>
      <c r="B128" s="3">
        <v>-200000</v>
      </c>
      <c r="C128" s="11">
        <v>2</v>
      </c>
      <c r="D128" s="11">
        <f t="shared" si="3"/>
        <v>7</v>
      </c>
      <c r="E128" s="11">
        <f t="shared" si="4"/>
        <v>0</v>
      </c>
      <c r="F128" s="11">
        <f t="shared" si="5"/>
        <v>-1400000</v>
      </c>
      <c r="G128" s="11" t="s">
        <v>158</v>
      </c>
    </row>
    <row r="129" spans="1:11" x14ac:dyDescent="0.25">
      <c r="A129" s="11" t="s">
        <v>630</v>
      </c>
      <c r="B129" s="3">
        <v>-15618</v>
      </c>
      <c r="C129" s="11">
        <v>1</v>
      </c>
      <c r="D129" s="11">
        <f t="shared" si="3"/>
        <v>5</v>
      </c>
      <c r="E129" s="11">
        <f t="shared" si="4"/>
        <v>0</v>
      </c>
      <c r="F129" s="11">
        <f>B129*(D129-E129)</f>
        <v>-78090</v>
      </c>
      <c r="G129" s="11" t="s">
        <v>631</v>
      </c>
      <c r="K129" t="s">
        <v>25</v>
      </c>
    </row>
    <row r="130" spans="1:11" x14ac:dyDescent="0.25">
      <c r="A130" s="11" t="s">
        <v>632</v>
      </c>
      <c r="B130" s="3">
        <v>-200000</v>
      </c>
      <c r="C130" s="11">
        <v>1</v>
      </c>
      <c r="D130" s="11">
        <f t="shared" si="3"/>
        <v>4</v>
      </c>
      <c r="E130" s="11">
        <f t="shared" si="4"/>
        <v>0</v>
      </c>
      <c r="F130" s="11">
        <f t="shared" si="5"/>
        <v>-800000</v>
      </c>
      <c r="G130" s="11" t="s">
        <v>522</v>
      </c>
    </row>
    <row r="131" spans="1:11" x14ac:dyDescent="0.25">
      <c r="A131" s="11" t="s">
        <v>635</v>
      </c>
      <c r="B131" s="3">
        <v>-200000</v>
      </c>
      <c r="C131" s="11">
        <v>1</v>
      </c>
      <c r="D131" s="11">
        <f t="shared" ref="D131:D137" si="6">D132+C131</f>
        <v>3</v>
      </c>
      <c r="E131" s="11">
        <f t="shared" ref="E131:E137" si="7">IF(B131&gt;0,1,0)</f>
        <v>0</v>
      </c>
      <c r="F131" s="11">
        <f t="shared" si="5"/>
        <v>-600000</v>
      </c>
      <c r="G131" s="11" t="s">
        <v>636</v>
      </c>
    </row>
    <row r="132" spans="1:11" x14ac:dyDescent="0.25">
      <c r="A132" s="11" t="s">
        <v>637</v>
      </c>
      <c r="B132" s="3">
        <v>-390000</v>
      </c>
      <c r="C132" s="11">
        <v>0</v>
      </c>
      <c r="D132" s="11">
        <f t="shared" si="6"/>
        <v>2</v>
      </c>
      <c r="E132" s="11">
        <f t="shared" si="7"/>
        <v>0</v>
      </c>
      <c r="F132" s="11">
        <f t="shared" si="5"/>
        <v>-780000</v>
      </c>
      <c r="G132" s="11" t="s">
        <v>638</v>
      </c>
    </row>
    <row r="133" spans="1:11" x14ac:dyDescent="0.25">
      <c r="A133" s="11" t="s">
        <v>637</v>
      </c>
      <c r="B133" s="3">
        <v>-24500</v>
      </c>
      <c r="C133" s="11">
        <v>1</v>
      </c>
      <c r="D133" s="11">
        <f t="shared" si="6"/>
        <v>2</v>
      </c>
      <c r="E133" s="11">
        <f t="shared" si="7"/>
        <v>0</v>
      </c>
      <c r="F133" s="11">
        <f t="shared" si="5"/>
        <v>-49000</v>
      </c>
      <c r="G133" s="11" t="s">
        <v>639</v>
      </c>
    </row>
    <row r="134" spans="1:11" x14ac:dyDescent="0.25">
      <c r="A134" s="11" t="s">
        <v>640</v>
      </c>
      <c r="B134" s="3">
        <v>-95000</v>
      </c>
      <c r="C134" s="11">
        <v>1</v>
      </c>
      <c r="D134" s="11">
        <f t="shared" si="6"/>
        <v>1</v>
      </c>
      <c r="E134" s="11">
        <f t="shared" si="7"/>
        <v>0</v>
      </c>
      <c r="F134" s="11">
        <f t="shared" si="5"/>
        <v>-95000</v>
      </c>
      <c r="G134" s="11" t="s">
        <v>472</v>
      </c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4007573</v>
      </c>
      <c r="C139" s="11"/>
      <c r="D139" s="11"/>
      <c r="E139" s="11"/>
      <c r="F139" s="31">
        <f>SUM(F2:F137)</f>
        <v>4397258295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11694835.890957447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L33" sqref="L3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570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534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538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569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617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170828047.78082192</v>
      </c>
      <c r="G6" s="31">
        <f>E6-F6</f>
        <v>1858129.7891781032</v>
      </c>
      <c r="H6" s="11"/>
      <c r="J6" s="2" t="s">
        <v>8</v>
      </c>
      <c r="K6" s="2" t="s">
        <v>267</v>
      </c>
      <c r="L6" s="2" t="s">
        <v>459</v>
      </c>
      <c r="M6" s="63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618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619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4007573</v>
      </c>
      <c r="L9" s="3">
        <f>K9</f>
        <v>4007573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633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468</v>
      </c>
      <c r="K16" s="46">
        <v>115000</v>
      </c>
      <c r="L16" s="3">
        <f>K16</f>
        <v>115000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-48162000</v>
      </c>
      <c r="Q20" s="31">
        <v>-24480000</v>
      </c>
      <c r="R20" s="31">
        <f t="shared" si="5"/>
        <v>-23682000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627</v>
      </c>
      <c r="K23" s="3">
        <f>SUM(K7:K22)</f>
        <v>170828047.78082192</v>
      </c>
      <c r="L23" s="3">
        <f>SUM(L7:L22)</f>
        <v>60377367.520547941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628</v>
      </c>
      <c r="K24" s="3">
        <f>K9+K11+K12+K13+K10+K16+K17</f>
        <v>98795856</v>
      </c>
      <c r="L24" s="3">
        <f>L9+L16+L12</f>
        <v>20122573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220318000</v>
      </c>
      <c r="Q25" s="31">
        <f>SUM(Q16:Q23)</f>
        <v>70000000</v>
      </c>
      <c r="R25" s="31">
        <f>SUM(R16:R23)</f>
        <v>150318000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539</v>
      </c>
      <c r="K30" s="11" t="s">
        <v>183</v>
      </c>
      <c r="L30" s="11" t="s">
        <v>540</v>
      </c>
      <c r="M30" s="11" t="s">
        <v>541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494</v>
      </c>
      <c r="T33" s="51" t="s">
        <v>489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0">
        <v>400000</v>
      </c>
      <c r="T34" s="51" t="s">
        <v>490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6">
        <v>150000</v>
      </c>
      <c r="T35" s="57" t="s">
        <v>491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1320000</v>
      </c>
      <c r="T36" s="51" t="s">
        <v>492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316</v>
      </c>
      <c r="Q37" s="50">
        <f>S45/12</f>
        <v>298500</v>
      </c>
      <c r="S37" s="56">
        <v>170000</v>
      </c>
      <c r="T37" s="57" t="s">
        <v>493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6">
        <v>152000</v>
      </c>
      <c r="T38" s="57" t="s">
        <v>495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30000</v>
      </c>
      <c r="T39" s="51" t="s">
        <v>482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v>500000</v>
      </c>
      <c r="T40" s="51" t="s">
        <v>497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  <c r="S41" s="50">
        <v>130000</v>
      </c>
      <c r="T41" s="51" t="s">
        <v>581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 s="50">
        <v>250000</v>
      </c>
      <c r="T42" s="51" t="s">
        <v>498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  <c r="S43" s="61">
        <v>230000</v>
      </c>
      <c r="T43" s="62" t="s">
        <v>500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  <c r="S44" s="50">
        <v>250000</v>
      </c>
      <c r="T44" s="51" t="s">
        <v>319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  <c r="S45" s="50">
        <f>SUM(S34:S44)</f>
        <v>3582000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329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496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499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4013500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133783.33333333334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B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598</v>
      </c>
      <c r="H28" s="11" t="s">
        <v>180</v>
      </c>
      <c r="I28" s="11" t="s">
        <v>597</v>
      </c>
      <c r="J28" s="11" t="s">
        <v>587</v>
      </c>
    </row>
    <row r="29" spans="2:21" x14ac:dyDescent="0.25">
      <c r="G29" s="11">
        <f>$I$41-I29</f>
        <v>53500</v>
      </c>
      <c r="H29" s="11" t="s">
        <v>595</v>
      </c>
      <c r="I29" s="11">
        <v>165000</v>
      </c>
      <c r="J29" s="11" t="s">
        <v>588</v>
      </c>
    </row>
    <row r="30" spans="2:21" x14ac:dyDescent="0.25">
      <c r="G30" s="11">
        <f t="shared" ref="G30:G35" si="6">$I$41-I30</f>
        <v>18500</v>
      </c>
      <c r="H30" s="11" t="s">
        <v>596</v>
      </c>
      <c r="I30" s="11">
        <v>200000</v>
      </c>
      <c r="J30" s="11" t="s">
        <v>589</v>
      </c>
    </row>
    <row r="31" spans="2:21" x14ac:dyDescent="0.25">
      <c r="G31" s="11">
        <f t="shared" si="6"/>
        <v>1000</v>
      </c>
      <c r="H31" s="11" t="s">
        <v>590</v>
      </c>
      <c r="I31" s="11">
        <v>217500</v>
      </c>
      <c r="J31" s="11" t="s">
        <v>495</v>
      </c>
    </row>
    <row r="32" spans="2:21" x14ac:dyDescent="0.25">
      <c r="G32" s="11">
        <f t="shared" si="6"/>
        <v>33500</v>
      </c>
      <c r="H32" s="68">
        <v>34617</v>
      </c>
      <c r="I32" s="11">
        <v>185000</v>
      </c>
      <c r="J32" s="11" t="s">
        <v>581</v>
      </c>
    </row>
    <row r="33" spans="6:10" x14ac:dyDescent="0.25">
      <c r="G33" s="11">
        <f t="shared" si="6"/>
        <v>1500</v>
      </c>
      <c r="H33" s="11" t="s">
        <v>594</v>
      </c>
      <c r="I33" s="11">
        <v>217000</v>
      </c>
      <c r="J33" s="11" t="s">
        <v>591</v>
      </c>
    </row>
    <row r="34" spans="6:10" x14ac:dyDescent="0.25">
      <c r="G34" s="11">
        <f t="shared" si="6"/>
        <v>1500</v>
      </c>
      <c r="H34" s="11" t="s">
        <v>594</v>
      </c>
      <c r="I34" s="11">
        <v>217000</v>
      </c>
      <c r="J34" s="11" t="s">
        <v>592</v>
      </c>
    </row>
    <row r="35" spans="6:10" x14ac:dyDescent="0.25">
      <c r="G35" s="11">
        <f t="shared" si="6"/>
        <v>1000</v>
      </c>
      <c r="H35" s="11" t="s">
        <v>590</v>
      </c>
      <c r="I35" s="11">
        <v>217500</v>
      </c>
      <c r="J35" s="11" t="s">
        <v>593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599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2017-07-13T12:12:00Z</dcterms:modified>
</cp:coreProperties>
</file>