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29" i="18" l="1"/>
  <c r="B196" i="13"/>
  <c r="F105" i="13" l="1"/>
  <c r="B105" i="13"/>
  <c r="Q45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2" i="18" s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59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<sst xmlns="http://schemas.openxmlformats.org/spreadsheetml/2006/main" count="8485" uniqueCount="4041">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</sst>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0" workbookViewId="0">
      <selection activeCell="E38" sqref="E3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8200</v>
      </c>
      <c r="E37" s="41" t="s">
        <v>4039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2807046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86" activePane="bottomLeft" state="frozen"/>
      <selection pane="bottomLeft" activeCell="M7" sqref="M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602</v>
      </c>
      <c r="F2" s="11">
        <f>IF(B2&gt;0,1,0)</f>
        <v>1</v>
      </c>
      <c r="G2" s="11">
        <f>B2*(E2-F2)</f>
        <v>30050000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598</v>
      </c>
      <c r="F3" s="11">
        <f t="shared" ref="F3:F38" si="1">IF(B3&gt;0,1,0)</f>
        <v>1</v>
      </c>
      <c r="G3" s="11">
        <f t="shared" ref="G3:G23" si="2">B3*(E3-F3)</f>
        <v>1791000000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597</v>
      </c>
      <c r="F4" s="11">
        <f t="shared" si="1"/>
        <v>1</v>
      </c>
      <c r="G4" s="11">
        <f t="shared" si="2"/>
        <v>1788000000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597</v>
      </c>
      <c r="F5" s="11">
        <f t="shared" si="1"/>
        <v>1</v>
      </c>
      <c r="G5" s="11">
        <f t="shared" si="2"/>
        <v>8940000000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596</v>
      </c>
      <c r="F6" s="11">
        <f t="shared" si="1"/>
        <v>1</v>
      </c>
      <c r="G6" s="11">
        <f t="shared" si="2"/>
        <v>1785000000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595</v>
      </c>
      <c r="F7" s="11">
        <f t="shared" si="1"/>
        <v>0</v>
      </c>
      <c r="G7" s="11">
        <f t="shared" si="2"/>
        <v>-1785000000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595</v>
      </c>
      <c r="F8" s="11">
        <f t="shared" si="1"/>
        <v>0</v>
      </c>
      <c r="G8" s="11">
        <f t="shared" si="2"/>
        <v>-119000000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595</v>
      </c>
      <c r="F9" s="11">
        <f t="shared" si="1"/>
        <v>1</v>
      </c>
      <c r="G9" s="11">
        <f>B9*(E9-F9)</f>
        <v>1782000000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594</v>
      </c>
      <c r="F10" s="11">
        <f t="shared" si="1"/>
        <v>1</v>
      </c>
      <c r="G10" s="11">
        <f t="shared" si="2"/>
        <v>1779000000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594</v>
      </c>
      <c r="F11" s="11">
        <f t="shared" si="1"/>
        <v>1</v>
      </c>
      <c r="G11" s="11">
        <f t="shared" si="2"/>
        <v>14825000000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591</v>
      </c>
      <c r="F12" s="11">
        <f t="shared" si="1"/>
        <v>1</v>
      </c>
      <c r="G12" s="11">
        <f t="shared" si="2"/>
        <v>589014700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591</v>
      </c>
      <c r="F13" s="11">
        <f t="shared" si="1"/>
        <v>1</v>
      </c>
      <c r="G13" s="11">
        <f t="shared" si="2"/>
        <v>1770000000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591</v>
      </c>
      <c r="F14" s="11">
        <f t="shared" si="1"/>
        <v>1</v>
      </c>
      <c r="G14" s="11">
        <f t="shared" si="2"/>
        <v>702746640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579</v>
      </c>
      <c r="F15" s="11">
        <f t="shared" si="1"/>
        <v>1</v>
      </c>
      <c r="G15" s="11">
        <f t="shared" si="2"/>
        <v>1156000000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567</v>
      </c>
      <c r="F16" s="11">
        <f t="shared" si="1"/>
        <v>1</v>
      </c>
      <c r="G16" s="11">
        <f t="shared" si="2"/>
        <v>1698000000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566</v>
      </c>
      <c r="F17" s="11">
        <f t="shared" si="1"/>
        <v>1</v>
      </c>
      <c r="G17" s="11">
        <f t="shared" si="2"/>
        <v>1695000000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565</v>
      </c>
      <c r="F18" s="11">
        <f t="shared" si="1"/>
        <v>1</v>
      </c>
      <c r="G18" s="11">
        <f t="shared" si="2"/>
        <v>1071600000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550</v>
      </c>
      <c r="F19" s="11">
        <f t="shared" si="1"/>
        <v>1</v>
      </c>
      <c r="G19" s="11">
        <f t="shared" si="2"/>
        <v>441677637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549</v>
      </c>
      <c r="F20" s="11">
        <f t="shared" si="1"/>
        <v>1</v>
      </c>
      <c r="G20" s="11">
        <f t="shared" si="2"/>
        <v>1644000000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543</v>
      </c>
      <c r="F21" s="11">
        <f t="shared" si="1"/>
        <v>1</v>
      </c>
      <c r="G21" s="11">
        <f t="shared" si="2"/>
        <v>271000000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529</v>
      </c>
      <c r="F22" s="11">
        <f t="shared" si="1"/>
        <v>0</v>
      </c>
      <c r="G22" s="11">
        <f t="shared" si="2"/>
        <v>-1587000000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521</v>
      </c>
      <c r="F23" s="11">
        <f t="shared" si="1"/>
        <v>1</v>
      </c>
      <c r="G23" s="11">
        <f t="shared" si="2"/>
        <v>1560000000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521</v>
      </c>
      <c r="F24" s="11">
        <f t="shared" si="1"/>
        <v>1</v>
      </c>
      <c r="G24" s="11">
        <f>B24*(E24-F24)</f>
        <v>328038360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519</v>
      </c>
      <c r="F25" s="11">
        <f t="shared" si="1"/>
        <v>0</v>
      </c>
      <c r="G25" s="11">
        <f t="shared" ref="G25:G30" si="3">B25*(E25-F25)</f>
        <v>-1661267100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517</v>
      </c>
      <c r="F26" s="11">
        <f t="shared" si="1"/>
        <v>0</v>
      </c>
      <c r="G26" s="11">
        <f t="shared" si="3"/>
        <v>-1551465300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515</v>
      </c>
      <c r="F27" s="11">
        <f t="shared" si="1"/>
        <v>1</v>
      </c>
      <c r="G27" s="11">
        <f t="shared" si="3"/>
        <v>514000000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515</v>
      </c>
      <c r="F28" s="11">
        <f t="shared" si="1"/>
        <v>1</v>
      </c>
      <c r="G28" s="11">
        <f t="shared" si="3"/>
        <v>3084000000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515</v>
      </c>
      <c r="F29" s="11">
        <f t="shared" si="1"/>
        <v>1</v>
      </c>
      <c r="G29" s="11">
        <f t="shared" si="3"/>
        <v>2981200000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515</v>
      </c>
      <c r="F30" s="11">
        <f t="shared" si="1"/>
        <v>0</v>
      </c>
      <c r="G30" s="11">
        <f t="shared" si="3"/>
        <v>-2575000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514</v>
      </c>
      <c r="F31" s="11">
        <f t="shared" si="1"/>
        <v>0</v>
      </c>
      <c r="G31" s="11">
        <f>B31*(E31-F31)</f>
        <v>-13364000000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512</v>
      </c>
      <c r="F32" s="11">
        <f t="shared" si="1"/>
        <v>0</v>
      </c>
      <c r="G32" s="11">
        <f>B32*(E32-F32)</f>
        <v>-13414400000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493</v>
      </c>
      <c r="F33" s="11">
        <f t="shared" si="1"/>
        <v>1</v>
      </c>
      <c r="G33" s="11">
        <f>B33*(E33-F33)</f>
        <v>160886460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475</v>
      </c>
      <c r="F34" s="11">
        <f t="shared" si="1"/>
        <v>1</v>
      </c>
      <c r="G34" s="11">
        <f t="shared" ref="G34:G195" si="4">B34*(E34-F34)</f>
        <v>13461600000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475</v>
      </c>
      <c r="F35" s="11">
        <f t="shared" si="1"/>
        <v>1</v>
      </c>
      <c r="G35" s="12">
        <f t="shared" si="4"/>
        <v>5214000000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460</v>
      </c>
      <c r="F36" s="11">
        <f t="shared" si="1"/>
        <v>1</v>
      </c>
      <c r="G36" s="11">
        <f t="shared" si="4"/>
        <v>192183759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460</v>
      </c>
      <c r="F37" s="11">
        <f t="shared" si="1"/>
        <v>0</v>
      </c>
      <c r="G37" s="11">
        <f t="shared" si="4"/>
        <v>-414000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459</v>
      </c>
      <c r="F38" s="11">
        <f t="shared" si="1"/>
        <v>1</v>
      </c>
      <c r="G38" s="12">
        <f t="shared" si="4"/>
        <v>916000000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459</v>
      </c>
      <c r="F39" s="11">
        <f>IF(B39&gt;0,1,0)</f>
        <v>1</v>
      </c>
      <c r="G39" s="11">
        <f t="shared" si="4"/>
        <v>916000000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445</v>
      </c>
      <c r="F40" s="11">
        <f>IF(B40&gt;0,1,0)</f>
        <v>0</v>
      </c>
      <c r="G40" s="11">
        <f t="shared" si="4"/>
        <v>-89000000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445</v>
      </c>
      <c r="F41" s="11">
        <f>IF(B41&gt;0,1,0)</f>
        <v>0</v>
      </c>
      <c r="G41" s="11">
        <f t="shared" si="4"/>
        <v>-275900000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445</v>
      </c>
      <c r="F42" s="11">
        <f t="shared" ref="F42:F195" si="5">IF(B42&gt;0,1,0)</f>
        <v>0</v>
      </c>
      <c r="G42" s="11">
        <f t="shared" si="4"/>
        <v>-53400000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443</v>
      </c>
      <c r="F43" s="11">
        <f t="shared" si="5"/>
        <v>1</v>
      </c>
      <c r="G43" s="11">
        <f t="shared" si="4"/>
        <v>287300000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443</v>
      </c>
      <c r="F44" s="11">
        <f t="shared" si="5"/>
        <v>0</v>
      </c>
      <c r="G44" s="11">
        <f t="shared" si="4"/>
        <v>-2215000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443</v>
      </c>
      <c r="F45" s="11">
        <f t="shared" si="5"/>
        <v>1</v>
      </c>
      <c r="G45" s="11">
        <f t="shared" si="4"/>
        <v>12818000000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439</v>
      </c>
      <c r="F46" s="11">
        <f t="shared" si="5"/>
        <v>0</v>
      </c>
      <c r="G46" s="11">
        <f t="shared" si="4"/>
        <v>-87800000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436</v>
      </c>
      <c r="F47" s="11">
        <f t="shared" si="5"/>
        <v>0</v>
      </c>
      <c r="G47" s="11">
        <f t="shared" si="4"/>
        <v>-87200000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435</v>
      </c>
      <c r="F48" s="11">
        <f t="shared" si="5"/>
        <v>0</v>
      </c>
      <c r="G48" s="11">
        <f t="shared" si="4"/>
        <v>-87000000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430</v>
      </c>
      <c r="F49" s="11">
        <f t="shared" si="5"/>
        <v>1</v>
      </c>
      <c r="G49" s="11">
        <f t="shared" si="4"/>
        <v>1287000000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430</v>
      </c>
      <c r="F50" s="11">
        <f t="shared" si="5"/>
        <v>1</v>
      </c>
      <c r="G50" s="12">
        <f t="shared" si="4"/>
        <v>1287000000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429</v>
      </c>
      <c r="F51" s="11">
        <f t="shared" si="5"/>
        <v>1</v>
      </c>
      <c r="G51" s="11">
        <f t="shared" si="4"/>
        <v>327761116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429</v>
      </c>
      <c r="F52" s="11">
        <f t="shared" si="5"/>
        <v>0</v>
      </c>
      <c r="G52" s="11">
        <f t="shared" si="4"/>
        <v>-85800000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422</v>
      </c>
      <c r="F53" s="11">
        <f t="shared" si="5"/>
        <v>0</v>
      </c>
      <c r="G53" s="11">
        <f t="shared" si="4"/>
        <v>-169011000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413</v>
      </c>
      <c r="F54" s="11">
        <f t="shared" si="5"/>
        <v>0</v>
      </c>
      <c r="G54" s="11">
        <f t="shared" si="4"/>
        <v>-413163548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407</v>
      </c>
      <c r="F55" s="11">
        <f t="shared" si="5"/>
        <v>0</v>
      </c>
      <c r="G55" s="11">
        <f t="shared" si="4"/>
        <v>-16280000000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398</v>
      </c>
      <c r="F56" s="11">
        <f t="shared" si="5"/>
        <v>1</v>
      </c>
      <c r="G56" s="11">
        <f t="shared" si="4"/>
        <v>343663844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371</v>
      </c>
      <c r="F57" s="11">
        <f t="shared" si="5"/>
        <v>0</v>
      </c>
      <c r="G57" s="11">
        <f t="shared" si="4"/>
        <v>-18624200000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370</v>
      </c>
      <c r="F58" s="11">
        <f t="shared" si="5"/>
        <v>0</v>
      </c>
      <c r="G58" s="11">
        <f t="shared" si="4"/>
        <v>-4514185000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367</v>
      </c>
      <c r="F59" s="11">
        <f t="shared" si="5"/>
        <v>1</v>
      </c>
      <c r="G59" s="11">
        <f t="shared" si="4"/>
        <v>195775596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366</v>
      </c>
      <c r="F60" s="11">
        <f t="shared" si="5"/>
        <v>0</v>
      </c>
      <c r="G60" s="11">
        <f t="shared" si="4"/>
        <v>-123708000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364</v>
      </c>
      <c r="F61" s="11">
        <f t="shared" si="5"/>
        <v>0</v>
      </c>
      <c r="G61" s="11">
        <f t="shared" si="4"/>
        <v>-54600000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360</v>
      </c>
      <c r="F62" s="11">
        <f t="shared" si="5"/>
        <v>0</v>
      </c>
      <c r="G62" s="11">
        <f t="shared" si="4"/>
        <v>-36000000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356</v>
      </c>
      <c r="F63" s="11">
        <f t="shared" si="5"/>
        <v>0</v>
      </c>
      <c r="G63" s="11">
        <f t="shared" si="4"/>
        <v>-71200000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356</v>
      </c>
      <c r="F64" s="11">
        <f t="shared" si="5"/>
        <v>0</v>
      </c>
      <c r="G64" s="11">
        <f t="shared" si="4"/>
        <v>-30972000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352</v>
      </c>
      <c r="F65" s="11">
        <f t="shared" si="5"/>
        <v>0</v>
      </c>
      <c r="G65" s="11">
        <f t="shared" si="4"/>
        <v>-9669440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351</v>
      </c>
      <c r="F66" s="11">
        <f t="shared" si="5"/>
        <v>0</v>
      </c>
      <c r="G66" s="11">
        <f t="shared" si="4"/>
        <v>-117234000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346</v>
      </c>
      <c r="F67" s="11">
        <f t="shared" si="5"/>
        <v>0</v>
      </c>
      <c r="G67" s="11">
        <f t="shared" si="4"/>
        <v>-6920000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345</v>
      </c>
      <c r="F68" s="11">
        <f t="shared" si="5"/>
        <v>0</v>
      </c>
      <c r="G68" s="11">
        <f t="shared" si="4"/>
        <v>-103672500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345</v>
      </c>
      <c r="F69" s="11">
        <f t="shared" si="5"/>
        <v>0</v>
      </c>
      <c r="G69" s="11">
        <f t="shared" si="4"/>
        <v>-34500000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340</v>
      </c>
      <c r="F70" s="11">
        <f t="shared" si="5"/>
        <v>0</v>
      </c>
      <c r="G70" s="11">
        <f t="shared" si="4"/>
        <v>-68000000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336</v>
      </c>
      <c r="F71" s="11">
        <f t="shared" si="5"/>
        <v>1</v>
      </c>
      <c r="G71" s="11">
        <f t="shared" si="4"/>
        <v>5155315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336</v>
      </c>
      <c r="F72" s="11">
        <f t="shared" si="5"/>
        <v>1</v>
      </c>
      <c r="G72" s="11">
        <f t="shared" si="4"/>
        <v>1340000000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336</v>
      </c>
      <c r="F73" s="11">
        <f t="shared" si="5"/>
        <v>1</v>
      </c>
      <c r="G73" s="11">
        <f t="shared" si="4"/>
        <v>871000000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336</v>
      </c>
      <c r="F74" s="11">
        <f t="shared" si="5"/>
        <v>1</v>
      </c>
      <c r="G74" s="11">
        <f t="shared" si="4"/>
        <v>1005000000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333</v>
      </c>
      <c r="F75" s="11">
        <f t="shared" si="5"/>
        <v>0</v>
      </c>
      <c r="G75" s="11">
        <f t="shared" si="4"/>
        <v>-66600000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330</v>
      </c>
      <c r="F76" s="11">
        <f t="shared" si="5"/>
        <v>0</v>
      </c>
      <c r="G76" s="11">
        <f t="shared" si="4"/>
        <v>-660231000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330</v>
      </c>
      <c r="F77" s="11">
        <f t="shared" si="5"/>
        <v>0</v>
      </c>
      <c r="G77" s="11">
        <f t="shared" si="4"/>
        <v>-66000000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326</v>
      </c>
      <c r="F78" s="11">
        <f t="shared" si="5"/>
        <v>1</v>
      </c>
      <c r="G78" s="11">
        <f t="shared" si="4"/>
        <v>650000000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318</v>
      </c>
      <c r="F79" s="11">
        <f t="shared" si="5"/>
        <v>0</v>
      </c>
      <c r="G79" s="11">
        <f t="shared" si="4"/>
        <v>-318159000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318</v>
      </c>
      <c r="F80" s="11">
        <f t="shared" si="5"/>
        <v>0</v>
      </c>
      <c r="G80" s="11">
        <f t="shared" si="4"/>
        <v>-45140100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315</v>
      </c>
      <c r="F81" s="11">
        <f t="shared" si="5"/>
        <v>0</v>
      </c>
      <c r="G81" s="11">
        <f t="shared" si="4"/>
        <v>-283657500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305</v>
      </c>
      <c r="F82" s="11">
        <f t="shared" si="5"/>
        <v>1</v>
      </c>
      <c r="G82" s="11">
        <f t="shared" si="4"/>
        <v>24700304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283</v>
      </c>
      <c r="F83" s="11">
        <f t="shared" si="5"/>
        <v>1</v>
      </c>
      <c r="G83" s="11">
        <f t="shared" si="4"/>
        <v>14100000000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282</v>
      </c>
      <c r="F84" s="11">
        <f t="shared" si="5"/>
        <v>1</v>
      </c>
      <c r="G84" s="11">
        <f t="shared" si="4"/>
        <v>8430000000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282</v>
      </c>
      <c r="F85" s="11">
        <f t="shared" si="5"/>
        <v>0</v>
      </c>
      <c r="G85" s="11">
        <f t="shared" si="4"/>
        <v>-20445000000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281</v>
      </c>
      <c r="F86" s="11">
        <f t="shared" si="5"/>
        <v>0</v>
      </c>
      <c r="G86" s="11">
        <f t="shared" si="4"/>
        <v>-78961000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276</v>
      </c>
      <c r="F87" s="11">
        <f t="shared" si="5"/>
        <v>1</v>
      </c>
      <c r="G87" s="11">
        <f t="shared" si="4"/>
        <v>687500000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275</v>
      </c>
      <c r="F88" s="11">
        <f t="shared" si="5"/>
        <v>1</v>
      </c>
      <c r="G88" s="11">
        <f t="shared" si="4"/>
        <v>21465160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270</v>
      </c>
      <c r="F89" s="11">
        <f t="shared" si="5"/>
        <v>1</v>
      </c>
      <c r="G89" s="11">
        <f t="shared" si="4"/>
        <v>4035000000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245</v>
      </c>
      <c r="F90" s="11">
        <f t="shared" si="5"/>
        <v>1</v>
      </c>
      <c r="G90" s="11">
        <f t="shared" si="4"/>
        <v>59742424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216</v>
      </c>
      <c r="F91" s="11">
        <f t="shared" si="5"/>
        <v>1</v>
      </c>
      <c r="G91" s="11">
        <f t="shared" si="4"/>
        <v>58513325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186</v>
      </c>
      <c r="F92" s="11">
        <f t="shared" si="5"/>
        <v>1</v>
      </c>
      <c r="G92" s="11">
        <f t="shared" si="4"/>
        <v>555000000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186</v>
      </c>
      <c r="F93" s="11">
        <f t="shared" si="5"/>
        <v>1</v>
      </c>
      <c r="G93" s="11">
        <f t="shared" si="4"/>
        <v>50761225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185</v>
      </c>
      <c r="F94" s="11">
        <f t="shared" si="5"/>
        <v>1</v>
      </c>
      <c r="G94" s="11">
        <f t="shared" si="4"/>
        <v>1012000000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184</v>
      </c>
      <c r="F95" s="11">
        <f t="shared" si="5"/>
        <v>1</v>
      </c>
      <c r="G95" s="11">
        <f t="shared" si="4"/>
        <v>549000000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183</v>
      </c>
      <c r="F96" s="11">
        <f t="shared" si="5"/>
        <v>1</v>
      </c>
      <c r="G96" s="11">
        <f t="shared" si="4"/>
        <v>546000000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182</v>
      </c>
      <c r="F97" s="11">
        <f t="shared" si="5"/>
        <v>1</v>
      </c>
      <c r="G97" s="11">
        <f t="shared" si="4"/>
        <v>543000000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181</v>
      </c>
      <c r="F98" s="11">
        <f t="shared" si="5"/>
        <v>1</v>
      </c>
      <c r="G98" s="11">
        <f t="shared" si="4"/>
        <v>540000000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180</v>
      </c>
      <c r="F99" s="11">
        <f t="shared" si="5"/>
        <v>1</v>
      </c>
      <c r="G99" s="11">
        <f t="shared" si="4"/>
        <v>537000000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178</v>
      </c>
      <c r="F100" s="11">
        <f t="shared" si="5"/>
        <v>1</v>
      </c>
      <c r="G100" s="11">
        <f t="shared" si="4"/>
        <v>176911500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177</v>
      </c>
      <c r="F101" s="11">
        <f t="shared" si="5"/>
        <v>0</v>
      </c>
      <c r="G101" s="11">
        <f t="shared" si="4"/>
        <v>-351645900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156</v>
      </c>
      <c r="F102" s="11">
        <f t="shared" si="5"/>
        <v>1</v>
      </c>
      <c r="G102" s="11">
        <f t="shared" si="4"/>
        <v>465000000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156</v>
      </c>
      <c r="F103" s="11">
        <f t="shared" si="5"/>
        <v>1</v>
      </c>
      <c r="G103" s="11">
        <f t="shared" si="4"/>
        <v>45802500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142</v>
      </c>
      <c r="F105" s="105">
        <f t="shared" si="5"/>
        <v>1</v>
      </c>
      <c r="G105" s="105">
        <f t="shared" si="4"/>
        <v>8386086813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141</v>
      </c>
      <c r="F106" s="11">
        <f t="shared" si="5"/>
        <v>0</v>
      </c>
      <c r="G106" s="11">
        <f t="shared" si="4"/>
        <v>-1410000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135</v>
      </c>
      <c r="F107" s="11">
        <f t="shared" si="5"/>
        <v>1</v>
      </c>
      <c r="G107" s="11">
        <f t="shared" si="4"/>
        <v>267866000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130</v>
      </c>
      <c r="F108" s="11">
        <f t="shared" si="5"/>
        <v>0</v>
      </c>
      <c r="G108" s="11">
        <f t="shared" si="4"/>
        <v>-7800000000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130</v>
      </c>
      <c r="F109" s="11">
        <f t="shared" si="5"/>
        <v>1</v>
      </c>
      <c r="G109" s="11">
        <f t="shared" si="4"/>
        <v>754650000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129</v>
      </c>
      <c r="F110" s="11">
        <f t="shared" si="5"/>
        <v>1</v>
      </c>
      <c r="G110" s="11">
        <f t="shared" si="4"/>
        <v>384000000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128</v>
      </c>
      <c r="F111" s="11">
        <f t="shared" si="5"/>
        <v>1</v>
      </c>
      <c r="G111" s="11">
        <f t="shared" si="4"/>
        <v>254000000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128</v>
      </c>
      <c r="F112" s="11">
        <f t="shared" si="5"/>
        <v>0</v>
      </c>
      <c r="G112" s="11">
        <f t="shared" si="4"/>
        <v>-640000000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127</v>
      </c>
      <c r="F113" s="11">
        <f t="shared" si="5"/>
        <v>1</v>
      </c>
      <c r="G113" s="11">
        <f t="shared" si="4"/>
        <v>51996168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119</v>
      </c>
      <c r="F114" s="11">
        <f t="shared" si="5"/>
        <v>1</v>
      </c>
      <c r="G114" s="11">
        <f t="shared" si="4"/>
        <v>4956000000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112</v>
      </c>
      <c r="F115" s="11">
        <f t="shared" si="5"/>
        <v>0</v>
      </c>
      <c r="G115" s="11">
        <f t="shared" si="4"/>
        <v>-2800000000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111</v>
      </c>
      <c r="F116" s="11">
        <f t="shared" si="5"/>
        <v>0</v>
      </c>
      <c r="G116" s="11">
        <f t="shared" si="4"/>
        <v>-22200000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109</v>
      </c>
      <c r="F117" s="11">
        <f t="shared" si="5"/>
        <v>0</v>
      </c>
      <c r="G117" s="11">
        <f t="shared" si="4"/>
        <v>-1962000000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108</v>
      </c>
      <c r="F118" s="11">
        <f t="shared" si="5"/>
        <v>0</v>
      </c>
      <c r="G118" s="11">
        <f t="shared" si="4"/>
        <v>-270000000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98</v>
      </c>
      <c r="F119" s="11">
        <f t="shared" si="5"/>
        <v>1</v>
      </c>
      <c r="G119" s="11">
        <f t="shared" si="4"/>
        <v>57715000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96</v>
      </c>
      <c r="F120" s="11">
        <f t="shared" si="5"/>
        <v>1</v>
      </c>
      <c r="G120" s="11">
        <f t="shared" si="4"/>
        <v>13046730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94</v>
      </c>
      <c r="F121" s="11">
        <f t="shared" si="5"/>
        <v>0</v>
      </c>
      <c r="G121" s="11">
        <f t="shared" si="4"/>
        <v>-300884600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93</v>
      </c>
      <c r="F122" s="11">
        <f t="shared" si="5"/>
        <v>1</v>
      </c>
      <c r="G122" s="11">
        <f t="shared" si="4"/>
        <v>1497392000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90</v>
      </c>
      <c r="F123" s="11">
        <f t="shared" si="5"/>
        <v>1</v>
      </c>
      <c r="G123" s="105">
        <f t="shared" si="4"/>
        <v>267000000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90</v>
      </c>
      <c r="F124" s="105">
        <f t="shared" si="5"/>
        <v>1</v>
      </c>
      <c r="G124" s="105">
        <f t="shared" si="4"/>
        <v>179780000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90</v>
      </c>
      <c r="F125" s="105">
        <f t="shared" si="5"/>
        <v>1</v>
      </c>
      <c r="G125" s="105">
        <f t="shared" si="4"/>
        <v>442775000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89</v>
      </c>
      <c r="F126" s="105">
        <f t="shared" si="5"/>
        <v>0</v>
      </c>
      <c r="G126" s="105">
        <f t="shared" si="4"/>
        <v>-1646500000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89</v>
      </c>
      <c r="F127" s="105">
        <f t="shared" si="5"/>
        <v>1</v>
      </c>
      <c r="G127" s="105">
        <f t="shared" si="4"/>
        <v>264000000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89</v>
      </c>
      <c r="F128" s="105">
        <f t="shared" si="5"/>
        <v>0</v>
      </c>
      <c r="G128" s="105">
        <f t="shared" si="4"/>
        <v>-267080100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88</v>
      </c>
      <c r="F129" s="105">
        <f t="shared" si="5"/>
        <v>1</v>
      </c>
      <c r="G129" s="105">
        <f t="shared" si="4"/>
        <v>78300000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88</v>
      </c>
      <c r="F130" s="105">
        <f t="shared" si="5"/>
        <v>0</v>
      </c>
      <c r="G130" s="105">
        <f t="shared" si="4"/>
        <v>-264079200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87</v>
      </c>
      <c r="F131" s="105">
        <f t="shared" si="5"/>
        <v>0</v>
      </c>
      <c r="G131" s="105">
        <f t="shared" si="4"/>
        <v>-261078300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85</v>
      </c>
      <c r="F132" s="105">
        <f t="shared" si="5"/>
        <v>0</v>
      </c>
      <c r="G132" s="105">
        <f t="shared" si="4"/>
        <v>-85042500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85</v>
      </c>
      <c r="F133" s="105">
        <f t="shared" si="5"/>
        <v>1</v>
      </c>
      <c r="G133" s="105">
        <f t="shared" si="4"/>
        <v>8400000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83</v>
      </c>
      <c r="F134" s="105">
        <f t="shared" si="5"/>
        <v>0</v>
      </c>
      <c r="G134" s="105">
        <f t="shared" si="4"/>
        <v>-16600000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82</v>
      </c>
      <c r="F135" s="105">
        <f t="shared" si="5"/>
        <v>0</v>
      </c>
      <c r="G135" s="105">
        <f t="shared" si="4"/>
        <v>-180400000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79</v>
      </c>
      <c r="F136" s="105">
        <f t="shared" si="5"/>
        <v>0</v>
      </c>
      <c r="G136" s="105">
        <f t="shared" si="4"/>
        <v>-71534500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76</v>
      </c>
      <c r="F137" s="105">
        <f t="shared" si="5"/>
        <v>1</v>
      </c>
      <c r="G137" s="105">
        <f t="shared" si="4"/>
        <v>112500000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75</v>
      </c>
      <c r="F138" s="105">
        <f t="shared" si="5"/>
        <v>0</v>
      </c>
      <c r="G138" s="105">
        <f t="shared" si="4"/>
        <v>-75037500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75</v>
      </c>
      <c r="F139" s="105">
        <f t="shared" si="5"/>
        <v>0</v>
      </c>
      <c r="G139" s="105">
        <f t="shared" si="4"/>
        <v>-27375000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73</v>
      </c>
      <c r="F140" s="105">
        <f t="shared" si="5"/>
        <v>1</v>
      </c>
      <c r="G140" s="105">
        <f t="shared" si="4"/>
        <v>1656000000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72</v>
      </c>
      <c r="F141" s="105">
        <f t="shared" si="5"/>
        <v>1</v>
      </c>
      <c r="G141" s="105">
        <f t="shared" si="4"/>
        <v>127800000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70</v>
      </c>
      <c r="F142" s="105">
        <f t="shared" si="5"/>
        <v>1</v>
      </c>
      <c r="G142" s="105">
        <f t="shared" si="4"/>
        <v>13800000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70</v>
      </c>
      <c r="F143" s="105">
        <f t="shared" si="5"/>
        <v>0</v>
      </c>
      <c r="G143" s="105">
        <f t="shared" si="4"/>
        <v>-224063000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69</v>
      </c>
      <c r="F144" s="105">
        <f t="shared" si="5"/>
        <v>0</v>
      </c>
      <c r="G144" s="105">
        <f t="shared" si="4"/>
        <v>-208442100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68</v>
      </c>
      <c r="F145" s="105">
        <f t="shared" si="5"/>
        <v>1</v>
      </c>
      <c r="G145" s="105">
        <f t="shared" si="4"/>
        <v>4859711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65</v>
      </c>
      <c r="F146" s="105">
        <f t="shared" si="5"/>
        <v>0</v>
      </c>
      <c r="G146" s="105">
        <f t="shared" si="4"/>
        <v>-195058500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64</v>
      </c>
      <c r="F147" s="105">
        <f t="shared" si="5"/>
        <v>0</v>
      </c>
      <c r="G147" s="105">
        <f t="shared" si="4"/>
        <v>-192089600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64</v>
      </c>
      <c r="F148" s="105">
        <f t="shared" si="5"/>
        <v>0</v>
      </c>
      <c r="G148" s="105">
        <f t="shared" si="4"/>
        <v>-13882240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63</v>
      </c>
      <c r="F149" s="105">
        <f t="shared" si="5"/>
        <v>0</v>
      </c>
      <c r="G149" s="105">
        <f t="shared" si="4"/>
        <v>-189056700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62</v>
      </c>
      <c r="F150" s="105">
        <f t="shared" si="5"/>
        <v>1</v>
      </c>
      <c r="G150" s="105">
        <f t="shared" si="4"/>
        <v>359900000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49</v>
      </c>
      <c r="F151" s="105">
        <f t="shared" si="5"/>
        <v>1</v>
      </c>
      <c r="G151" s="105">
        <f t="shared" si="4"/>
        <v>816000000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49</v>
      </c>
      <c r="F152" s="105">
        <f t="shared" si="5"/>
        <v>0</v>
      </c>
      <c r="G152" s="105">
        <f t="shared" si="4"/>
        <v>-49000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48</v>
      </c>
      <c r="F153" s="105">
        <f t="shared" si="5"/>
        <v>1</v>
      </c>
      <c r="G153" s="105">
        <f t="shared" si="4"/>
        <v>141000000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48</v>
      </c>
      <c r="F154" s="105">
        <f t="shared" si="5"/>
        <v>0</v>
      </c>
      <c r="G154" s="105">
        <f t="shared" si="4"/>
        <v>-864528000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48</v>
      </c>
      <c r="F155" s="105">
        <f t="shared" si="5"/>
        <v>0</v>
      </c>
      <c r="G155" s="105">
        <f t="shared" si="4"/>
        <v>-748800000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48</v>
      </c>
      <c r="F156" s="105">
        <f t="shared" si="5"/>
        <v>0</v>
      </c>
      <c r="G156" s="105">
        <f t="shared" si="4"/>
        <v>-67224000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48</v>
      </c>
      <c r="F157" s="105">
        <f t="shared" si="5"/>
        <v>0</v>
      </c>
      <c r="G157" s="105">
        <f t="shared" si="4"/>
        <v>-240000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43</v>
      </c>
      <c r="F158" s="105">
        <f t="shared" si="5"/>
        <v>1</v>
      </c>
      <c r="G158" s="105">
        <f t="shared" si="4"/>
        <v>126000000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42</v>
      </c>
      <c r="F159" s="105">
        <f t="shared" si="5"/>
        <v>1</v>
      </c>
      <c r="G159" s="105">
        <f t="shared" si="4"/>
        <v>41000000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41</v>
      </c>
      <c r="F160" s="105">
        <f t="shared" si="5"/>
        <v>0</v>
      </c>
      <c r="G160" s="105">
        <f t="shared" si="4"/>
        <v>-184500000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41</v>
      </c>
      <c r="F161" s="105">
        <f t="shared" si="5"/>
        <v>1</v>
      </c>
      <c r="G161" s="105">
        <f t="shared" si="4"/>
        <v>120000000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41</v>
      </c>
      <c r="F162" s="105">
        <f t="shared" si="5"/>
        <v>0</v>
      </c>
      <c r="G162" s="105">
        <f t="shared" si="4"/>
        <v>-123000000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40</v>
      </c>
      <c r="F163" s="105">
        <f t="shared" si="5"/>
        <v>1</v>
      </c>
      <c r="G163" s="105">
        <f t="shared" si="4"/>
        <v>3633435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34</v>
      </c>
      <c r="F164" s="105">
        <f t="shared" si="5"/>
        <v>1</v>
      </c>
      <c r="G164" s="105">
        <f t="shared" si="4"/>
        <v>38280000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33</v>
      </c>
      <c r="F165" s="105">
        <f t="shared" si="5"/>
        <v>0</v>
      </c>
      <c r="G165" s="105">
        <f t="shared" si="4"/>
        <v>-17369550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30</v>
      </c>
      <c r="F166" s="105">
        <f t="shared" si="5"/>
        <v>0</v>
      </c>
      <c r="G166" s="105">
        <f t="shared" si="4"/>
        <v>-6000000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28</v>
      </c>
      <c r="F167" s="105">
        <f t="shared" si="5"/>
        <v>1</v>
      </c>
      <c r="G167" s="105">
        <f t="shared" si="4"/>
        <v>21195000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28</v>
      </c>
      <c r="F168" s="105">
        <f t="shared" si="5"/>
        <v>0</v>
      </c>
      <c r="G168" s="105">
        <f t="shared" si="4"/>
        <v>-5600000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27</v>
      </c>
      <c r="F169" s="105">
        <f t="shared" si="5"/>
        <v>0</v>
      </c>
      <c r="G169" s="105">
        <f t="shared" si="4"/>
        <v>-12150000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27</v>
      </c>
      <c r="F170" s="105">
        <f t="shared" si="5"/>
        <v>1</v>
      </c>
      <c r="G170" s="105">
        <f t="shared" si="4"/>
        <v>78000000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27</v>
      </c>
      <c r="F171" s="105">
        <f t="shared" si="5"/>
        <v>0</v>
      </c>
      <c r="G171" s="105">
        <f t="shared" si="4"/>
        <v>-945000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26</v>
      </c>
      <c r="F172" s="105">
        <f t="shared" si="5"/>
        <v>1</v>
      </c>
      <c r="G172" s="105">
        <f t="shared" si="4"/>
        <v>62500000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25</v>
      </c>
      <c r="F173" s="105">
        <f t="shared" si="5"/>
        <v>0</v>
      </c>
      <c r="G173" s="105">
        <f t="shared" si="4"/>
        <v>-3266000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20</v>
      </c>
      <c r="F174" s="105">
        <f t="shared" si="5"/>
        <v>0</v>
      </c>
      <c r="G174" s="105">
        <f t="shared" si="4"/>
        <v>-96000000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20</v>
      </c>
      <c r="F175" s="105">
        <f t="shared" si="5"/>
        <v>0</v>
      </c>
      <c r="G175" s="105">
        <f t="shared" si="4"/>
        <v>-6400000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20</v>
      </c>
      <c r="F176" s="105">
        <f t="shared" si="5"/>
        <v>0</v>
      </c>
      <c r="G176" s="105">
        <f t="shared" si="4"/>
        <v>-9868740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10</v>
      </c>
      <c r="F177" s="105">
        <f t="shared" si="5"/>
        <v>0</v>
      </c>
      <c r="G177" s="105">
        <f t="shared" si="4"/>
        <v>-800000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10</v>
      </c>
      <c r="F178" s="105">
        <f t="shared" si="5"/>
        <v>0</v>
      </c>
      <c r="G178" s="105">
        <f t="shared" si="4"/>
        <v>-1000000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9</v>
      </c>
      <c r="F179" s="105">
        <f t="shared" si="5"/>
        <v>1</v>
      </c>
      <c r="G179" s="105">
        <f t="shared" si="4"/>
        <v>114968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7</v>
      </c>
      <c r="F180" s="105">
        <f t="shared" si="5"/>
        <v>0</v>
      </c>
      <c r="G180" s="105">
        <f t="shared" si="4"/>
        <v>-273210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5</v>
      </c>
      <c r="F181" s="105">
        <f t="shared" si="5"/>
        <v>0</v>
      </c>
      <c r="G181" s="105">
        <f t="shared" si="4"/>
        <v>-160000</v>
      </c>
    </row>
    <row r="182" spans="1:7">
      <c r="A182" s="105" t="s">
        <v>4034</v>
      </c>
      <c r="B182" s="38">
        <v>-100000</v>
      </c>
      <c r="C182" s="73" t="s">
        <v>158</v>
      </c>
      <c r="D182" s="105">
        <v>1</v>
      </c>
      <c r="E182" s="105">
        <f t="shared" si="9"/>
        <v>3</v>
      </c>
      <c r="F182" s="105">
        <f t="shared" si="5"/>
        <v>0</v>
      </c>
      <c r="G182" s="105">
        <f t="shared" si="4"/>
        <v>-300000</v>
      </c>
    </row>
    <row r="183" spans="1:7">
      <c r="A183" s="105" t="s">
        <v>4036</v>
      </c>
      <c r="B183" s="38">
        <v>-20000</v>
      </c>
      <c r="C183" s="73" t="s">
        <v>4037</v>
      </c>
      <c r="D183" s="105">
        <v>1</v>
      </c>
      <c r="E183" s="105">
        <f t="shared" si="9"/>
        <v>2</v>
      </c>
      <c r="F183" s="105">
        <f t="shared" si="5"/>
        <v>0</v>
      </c>
      <c r="G183" s="105">
        <f t="shared" si="4"/>
        <v>-40000</v>
      </c>
    </row>
    <row r="184" spans="1:7">
      <c r="A184" s="105" t="s">
        <v>999</v>
      </c>
      <c r="B184" s="38">
        <v>-8200</v>
      </c>
      <c r="C184" s="73" t="s">
        <v>4040</v>
      </c>
      <c r="D184" s="105">
        <v>1</v>
      </c>
      <c r="E184" s="105">
        <f t="shared" si="9"/>
        <v>1</v>
      </c>
      <c r="F184" s="105">
        <f t="shared" si="5"/>
        <v>0</v>
      </c>
      <c r="G184" s="105">
        <f t="shared" si="4"/>
        <v>-8200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186697</v>
      </c>
      <c r="C196" s="11"/>
      <c r="D196" s="11"/>
      <c r="E196" s="11"/>
      <c r="F196" s="11"/>
      <c r="G196" s="29">
        <f>SUM(G105:G195)</f>
        <v>1723255285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12135600.598591549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K16" zoomScaleNormal="100" workbookViewId="0">
      <selection activeCell="P28" sqref="P2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186697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92687576</v>
      </c>
      <c r="G19" s="29">
        <f t="shared" si="0"/>
        <v>12553512.582230002</v>
      </c>
      <c r="H19" s="11"/>
      <c r="K19" s="2" t="s">
        <v>85</v>
      </c>
      <c r="L19" s="43">
        <f>-مرداد97!D64</f>
        <v>-2807046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2807046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90329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4031</v>
      </c>
      <c r="N28" s="119">
        <f>O28*P28</f>
        <v>57457508</v>
      </c>
      <c r="O28" s="105">
        <v>19127</v>
      </c>
      <c r="P28" s="105">
        <v>3004</v>
      </c>
      <c r="Q28" s="38">
        <v>7374117</v>
      </c>
      <c r="R28" s="118" t="s">
        <v>3961</v>
      </c>
      <c r="S28" s="118">
        <v>16</v>
      </c>
      <c r="T28" s="118" t="s">
        <v>4015</v>
      </c>
      <c r="U28" s="119">
        <f t="shared" ref="U28:U29" si="4">Q28*0.02*S28/31</f>
        <v>76119.917419354839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17804833</v>
      </c>
      <c r="R29" s="118" t="s">
        <v>3994</v>
      </c>
      <c r="S29" s="118">
        <f>S28-7</f>
        <v>9</v>
      </c>
      <c r="T29" s="118" t="s">
        <v>4016</v>
      </c>
      <c r="U29" s="119">
        <f t="shared" si="4"/>
        <v>103382.9012903226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23955916</v>
      </c>
      <c r="R30" s="118" t="s">
        <v>4012</v>
      </c>
      <c r="S30" s="118">
        <f>S29-5</f>
        <v>4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118"/>
      <c r="R31" s="118"/>
      <c r="S31" s="118"/>
      <c r="T31" s="118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9">
        <f>SUM(N28:N33)-SUM(Q28:Q30)</f>
        <v>8322642</v>
      </c>
      <c r="R32" s="118"/>
      <c r="S32" s="118"/>
      <c r="T32" s="118"/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  <c r="T36" t="s">
        <v>25</v>
      </c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92687576</v>
      </c>
      <c r="M37" s="2"/>
      <c r="N37" s="3">
        <f>SUM(N16:N35)</f>
        <v>178287907</v>
      </c>
      <c r="Q37" t="s">
        <v>25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-6087109</v>
      </c>
      <c r="O38" t="s">
        <v>25</v>
      </c>
      <c r="Q38" t="s">
        <v>25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149687576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  <c r="Q41" s="118" t="s">
        <v>1151</v>
      </c>
      <c r="R41" s="118"/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267</v>
      </c>
      <c r="R42" s="118" t="s">
        <v>1166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4">
        <v>125000</v>
      </c>
      <c r="R43" s="118" t="s">
        <v>1167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-6000000</v>
      </c>
      <c r="R44" s="118" t="s">
        <v>1168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f>مرداد97!C24</f>
        <v>7835443</v>
      </c>
      <c r="R45" s="118" t="s">
        <v>1169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v>57600000</v>
      </c>
      <c r="R46" s="56" t="s">
        <v>3763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2000000</v>
      </c>
      <c r="R47" s="56" t="s">
        <v>1170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4001</v>
      </c>
      <c r="Q48" s="123"/>
      <c r="R48" s="56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>
        <v>2000000</v>
      </c>
      <c r="R49" s="56" t="s">
        <v>1171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4001</v>
      </c>
      <c r="Q50" s="123">
        <v>4000000</v>
      </c>
      <c r="R50" s="56" t="s">
        <v>4002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2500000</v>
      </c>
      <c r="R51" s="56" t="s">
        <v>1162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>
        <v>3000000</v>
      </c>
      <c r="R52" s="56" t="s">
        <v>3953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/>
      <c r="R53" s="56"/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19">
        <f>SUM(Q43:Q57)</f>
        <v>73060443</v>
      </c>
      <c r="R59" s="56" t="s">
        <v>1173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  <c r="S65" s="121"/>
      <c r="T65" s="121"/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Q67" s="121"/>
      <c r="R67" s="121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34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2018-07-31T10:11:21Z</dcterms:modified>
</cp:coreProperties>
</file>