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</sheets>
  <calcPr calcId="145621"/>
</workbook>
</file>

<file path=xl/calcChain.xml><?xml version="1.0" encoding="utf-8"?>
<calcChain xmlns="http://schemas.openxmlformats.org/spreadsheetml/2006/main">
  <c r="D185" i="15" l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E186" i="15"/>
  <c r="F186" i="15" s="1"/>
  <c r="F201" i="15" l="1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S35" i="18" l="1"/>
  <c r="G53" i="16"/>
  <c r="G54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S28" i="18" l="1"/>
  <c r="D141" i="20" l="1"/>
  <c r="F2" i="16" l="1"/>
  <c r="G2" i="16" s="1"/>
  <c r="F185" i="15" l="1"/>
  <c r="S27" i="18"/>
  <c r="S29" i="18"/>
  <c r="S30" i="18"/>
  <c r="S26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K8" i="18" s="1"/>
  <c r="B27" i="14"/>
  <c r="E21" i="14"/>
  <c r="E20" i="14" s="1"/>
  <c r="K17" i="18" l="1"/>
  <c r="K16" i="18"/>
  <c r="E33" i="13"/>
  <c r="G34" i="13"/>
  <c r="I97" i="20"/>
  <c r="K97" i="20"/>
  <c r="J97" i="20"/>
  <c r="F108" i="15"/>
  <c r="C20" i="18"/>
  <c r="E19" i="14"/>
  <c r="G20" i="14"/>
  <c r="G21" i="14"/>
  <c r="F14" i="18" l="1"/>
  <c r="K1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5" i="18" l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<sst xmlns="http://schemas.openxmlformats.org/spreadsheetml/2006/main" count="2292" uniqueCount="955">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</sst>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E34" sqref="E34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920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934</v>
      </c>
      <c r="B4" s="18">
        <v>-10000</v>
      </c>
      <c r="C4" s="18">
        <v>-5000</v>
      </c>
      <c r="D4" s="3">
        <f t="shared" si="0"/>
        <v>-5000</v>
      </c>
      <c r="E4" s="11" t="s">
        <v>940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922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6786922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7" sqref="F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809</v>
      </c>
      <c r="B138" s="18">
        <v>-1000500</v>
      </c>
      <c r="C138" s="18">
        <v>-1000500</v>
      </c>
      <c r="D138" s="18">
        <f t="shared" si="12"/>
        <v>0</v>
      </c>
      <c r="E138" s="11" t="s">
        <v>810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830</v>
      </c>
      <c r="B139" s="18">
        <v>282240</v>
      </c>
      <c r="C139" s="18">
        <v>88807</v>
      </c>
      <c r="D139" s="18">
        <f t="shared" si="12"/>
        <v>193433</v>
      </c>
      <c r="E139" s="11" t="s">
        <v>833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835</v>
      </c>
      <c r="B140" s="18">
        <v>1500000</v>
      </c>
      <c r="C140" s="18">
        <v>0</v>
      </c>
      <c r="D140" s="18">
        <f t="shared" si="12"/>
        <v>1500000</v>
      </c>
      <c r="E140" s="11" t="s">
        <v>836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858</v>
      </c>
      <c r="B141" s="18">
        <v>0</v>
      </c>
      <c r="C141" s="18">
        <v>-1000000</v>
      </c>
      <c r="D141" s="18">
        <f t="shared" si="12"/>
        <v>1000000</v>
      </c>
      <c r="E141" s="11" t="s">
        <v>857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871</v>
      </c>
      <c r="B142" s="18">
        <v>290893</v>
      </c>
      <c r="C142" s="18">
        <v>81022</v>
      </c>
      <c r="D142" s="18">
        <f t="shared" si="12"/>
        <v>209871</v>
      </c>
      <c r="E142" s="11" t="s">
        <v>877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900</v>
      </c>
      <c r="B143" s="18">
        <v>0</v>
      </c>
      <c r="C143" s="18">
        <v>-1000000</v>
      </c>
      <c r="D143" s="18">
        <f t="shared" si="12"/>
        <v>1000000</v>
      </c>
      <c r="E143" s="11" t="s">
        <v>904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909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934</v>
      </c>
      <c r="B145" s="18">
        <v>-10000</v>
      </c>
      <c r="C145" s="18">
        <v>-5000</v>
      </c>
      <c r="D145" s="18">
        <f t="shared" si="12"/>
        <v>-5000</v>
      </c>
      <c r="E145" s="75" t="s">
        <v>940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920</v>
      </c>
      <c r="B146" s="18">
        <v>-1000500</v>
      </c>
      <c r="C146" s="18">
        <v>-1000500</v>
      </c>
      <c r="D146" s="18">
        <f t="shared" si="12"/>
        <v>0</v>
      </c>
      <c r="E146" s="11" t="s">
        <v>921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876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809</v>
      </c>
      <c r="B4" s="18">
        <v>-1000500</v>
      </c>
      <c r="C4" s="18">
        <v>-1000500</v>
      </c>
      <c r="D4" s="3">
        <f t="shared" si="0"/>
        <v>0</v>
      </c>
      <c r="E4" s="11" t="s">
        <v>810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830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803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811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812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835</v>
      </c>
      <c r="B3" s="18">
        <v>1500000</v>
      </c>
      <c r="C3" s="18">
        <v>0</v>
      </c>
      <c r="D3" s="43">
        <f t="shared" ref="D3:D22" si="0">B3-C3</f>
        <v>1500000</v>
      </c>
      <c r="E3" s="20" t="s">
        <v>836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856</v>
      </c>
      <c r="B4" s="18">
        <v>0</v>
      </c>
      <c r="C4" s="18">
        <v>-1000000</v>
      </c>
      <c r="D4" s="3">
        <f t="shared" si="0"/>
        <v>1000000</v>
      </c>
      <c r="E4" s="11" t="s">
        <v>857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844</v>
      </c>
      <c r="G31" s="9" t="s">
        <v>911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855</v>
      </c>
    </row>
    <row r="36" spans="4:17" x14ac:dyDescent="0.25">
      <c r="D36" s="42">
        <v>-10000</v>
      </c>
      <c r="E36" s="41" t="s">
        <v>865</v>
      </c>
    </row>
    <row r="37" spans="4:17" x14ac:dyDescent="0.25">
      <c r="D37" s="7">
        <v>-180000</v>
      </c>
      <c r="E37" s="41" t="s">
        <v>870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8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468</v>
      </c>
      <c r="F2" s="11">
        <f>IF(B2&gt;0,1,0)</f>
        <v>1</v>
      </c>
      <c r="G2" s="11">
        <f>B2*(E2-F2)</f>
        <v>23350000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464</v>
      </c>
      <c r="F3" s="11">
        <f t="shared" ref="F3:F38" si="1">IF(B3&gt;0,1,0)</f>
        <v>1</v>
      </c>
      <c r="G3" s="11">
        <f t="shared" ref="G3:G23" si="2">B3*(E3-F3)</f>
        <v>1389000000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463</v>
      </c>
      <c r="F4" s="11">
        <f t="shared" si="1"/>
        <v>1</v>
      </c>
      <c r="G4" s="11">
        <f t="shared" si="2"/>
        <v>1386000000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463</v>
      </c>
      <c r="F5" s="11">
        <f t="shared" si="1"/>
        <v>1</v>
      </c>
      <c r="G5" s="11">
        <f t="shared" si="2"/>
        <v>6930000000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462</v>
      </c>
      <c r="F6" s="11">
        <f t="shared" si="1"/>
        <v>1</v>
      </c>
      <c r="G6" s="11">
        <f t="shared" si="2"/>
        <v>1383000000</v>
      </c>
      <c r="K6" t="s">
        <v>288</v>
      </c>
      <c r="L6" s="34">
        <v>410023079974</v>
      </c>
      <c r="M6" s="33" t="s">
        <v>874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461</v>
      </c>
      <c r="F7" s="11">
        <f t="shared" si="1"/>
        <v>0</v>
      </c>
      <c r="G7" s="11">
        <f t="shared" si="2"/>
        <v>-1383000000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461</v>
      </c>
      <c r="F8" s="11">
        <f t="shared" si="1"/>
        <v>0</v>
      </c>
      <c r="G8" s="11">
        <f t="shared" si="2"/>
        <v>-92200000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461</v>
      </c>
      <c r="F9" s="11">
        <f t="shared" si="1"/>
        <v>1</v>
      </c>
      <c r="G9" s="11">
        <f>B9*(E9-F9)</f>
        <v>1380000000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460</v>
      </c>
      <c r="F10" s="11">
        <f t="shared" si="1"/>
        <v>1</v>
      </c>
      <c r="G10" s="11">
        <f t="shared" si="2"/>
        <v>1377000000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460</v>
      </c>
      <c r="F11" s="11">
        <f t="shared" si="1"/>
        <v>1</v>
      </c>
      <c r="G11" s="11">
        <f t="shared" si="2"/>
        <v>11475000000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457</v>
      </c>
      <c r="F12" s="11">
        <f t="shared" si="1"/>
        <v>1</v>
      </c>
      <c r="G12" s="11">
        <f t="shared" si="2"/>
        <v>455238480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457</v>
      </c>
      <c r="F13" s="11">
        <f t="shared" si="1"/>
        <v>1</v>
      </c>
      <c r="G13" s="11">
        <f t="shared" si="2"/>
        <v>1368000000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457</v>
      </c>
      <c r="F14" s="11">
        <f t="shared" si="1"/>
        <v>1</v>
      </c>
      <c r="G14" s="11">
        <f t="shared" si="2"/>
        <v>543139776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445</v>
      </c>
      <c r="F15" s="11">
        <f t="shared" si="1"/>
        <v>1</v>
      </c>
      <c r="G15" s="11">
        <f t="shared" si="2"/>
        <v>888000000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433</v>
      </c>
      <c r="F16" s="11">
        <f t="shared" si="1"/>
        <v>1</v>
      </c>
      <c r="G16" s="11">
        <f t="shared" si="2"/>
        <v>1296000000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432</v>
      </c>
      <c r="F17" s="11">
        <f t="shared" si="1"/>
        <v>1</v>
      </c>
      <c r="G17" s="11">
        <f t="shared" si="2"/>
        <v>1293000000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431</v>
      </c>
      <c r="F18" s="11">
        <f t="shared" si="1"/>
        <v>1</v>
      </c>
      <c r="G18" s="11">
        <f t="shared" si="2"/>
        <v>817000000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416</v>
      </c>
      <c r="F19" s="11">
        <f t="shared" si="1"/>
        <v>1</v>
      </c>
      <c r="G19" s="11">
        <f t="shared" si="2"/>
        <v>333872895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415</v>
      </c>
      <c r="F20" s="11">
        <f t="shared" si="1"/>
        <v>1</v>
      </c>
      <c r="G20" s="11">
        <f t="shared" si="2"/>
        <v>1242000000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409</v>
      </c>
      <c r="F21" s="11">
        <f t="shared" si="1"/>
        <v>1</v>
      </c>
      <c r="G21" s="11">
        <f t="shared" si="2"/>
        <v>204000000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395</v>
      </c>
      <c r="F22" s="11">
        <f t="shared" si="1"/>
        <v>0</v>
      </c>
      <c r="G22" s="11">
        <f t="shared" si="2"/>
        <v>-1185000000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387</v>
      </c>
      <c r="F23" s="11">
        <f t="shared" si="1"/>
        <v>1</v>
      </c>
      <c r="G23" s="11">
        <f t="shared" si="2"/>
        <v>1158000000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387</v>
      </c>
      <c r="F24" s="11">
        <f t="shared" si="1"/>
        <v>1</v>
      </c>
      <c r="G24" s="11">
        <f>B24*(E24-F24)</f>
        <v>243505398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385</v>
      </c>
      <c r="F25" s="11">
        <f t="shared" si="1"/>
        <v>0</v>
      </c>
      <c r="G25" s="11">
        <f t="shared" ref="G25:G30" si="3">B25*(E25-F25)</f>
        <v>-1232346500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383</v>
      </c>
      <c r="F26" s="11">
        <f t="shared" si="1"/>
        <v>0</v>
      </c>
      <c r="G26" s="11">
        <f t="shared" si="3"/>
        <v>-1149344700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381</v>
      </c>
      <c r="F27" s="11">
        <f t="shared" si="1"/>
        <v>1</v>
      </c>
      <c r="G27" s="11">
        <f t="shared" si="3"/>
        <v>380000000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381</v>
      </c>
      <c r="F28" s="11">
        <f t="shared" si="1"/>
        <v>1</v>
      </c>
      <c r="G28" s="11">
        <f t="shared" si="3"/>
        <v>2280000000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381</v>
      </c>
      <c r="F29" s="11">
        <f t="shared" si="1"/>
        <v>1</v>
      </c>
      <c r="G29" s="11">
        <f t="shared" si="3"/>
        <v>2204000000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381</v>
      </c>
      <c r="F30" s="11">
        <f t="shared" si="1"/>
        <v>0</v>
      </c>
      <c r="G30" s="11">
        <f t="shared" si="3"/>
        <v>-1905000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380</v>
      </c>
      <c r="F31" s="11">
        <f t="shared" si="1"/>
        <v>0</v>
      </c>
      <c r="G31" s="11">
        <f>B31*(E31-F31)</f>
        <v>-9880000000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378</v>
      </c>
      <c r="F32" s="11">
        <f t="shared" si="1"/>
        <v>0</v>
      </c>
      <c r="G32" s="11">
        <f>B32*(E32-F32)</f>
        <v>-9903600000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359</v>
      </c>
      <c r="F33" s="11">
        <f t="shared" si="1"/>
        <v>1</v>
      </c>
      <c r="G33" s="11">
        <f>B33*(E33-F33)</f>
        <v>117067790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341</v>
      </c>
      <c r="F34" s="11">
        <f t="shared" si="1"/>
        <v>1</v>
      </c>
      <c r="G34" s="11">
        <f t="shared" ref="G34:G125" si="4">B34*(E34-F34)</f>
        <v>9656000000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341</v>
      </c>
      <c r="F35" s="11">
        <f t="shared" si="1"/>
        <v>1</v>
      </c>
      <c r="G35" s="12">
        <f t="shared" si="4"/>
        <v>3740000000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326</v>
      </c>
      <c r="F36" s="11">
        <f t="shared" si="1"/>
        <v>1</v>
      </c>
      <c r="G36" s="11">
        <f t="shared" si="4"/>
        <v>136077825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326</v>
      </c>
      <c r="F37" s="11">
        <f t="shared" si="1"/>
        <v>0</v>
      </c>
      <c r="G37" s="11">
        <f t="shared" si="4"/>
        <v>-293400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325</v>
      </c>
      <c r="F38" s="11">
        <f t="shared" si="1"/>
        <v>1</v>
      </c>
      <c r="G38" s="12">
        <f t="shared" si="4"/>
        <v>648000000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325</v>
      </c>
      <c r="F39" s="11">
        <f>IF(B39&gt;0,1,0)</f>
        <v>1</v>
      </c>
      <c r="G39" s="11">
        <f t="shared" si="4"/>
        <v>648000000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311</v>
      </c>
      <c r="F40" s="11">
        <f>IF(B40&gt;0,1,0)</f>
        <v>0</v>
      </c>
      <c r="G40" s="11">
        <f t="shared" si="4"/>
        <v>-62200000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311</v>
      </c>
      <c r="F41" s="11">
        <f>IF(B41&gt;0,1,0)</f>
        <v>0</v>
      </c>
      <c r="G41" s="11">
        <f t="shared" si="4"/>
        <v>-192820000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311</v>
      </c>
      <c r="F42" s="11">
        <f t="shared" ref="F42:F125" si="5">IF(B42&gt;0,1,0)</f>
        <v>0</v>
      </c>
      <c r="G42" s="11">
        <f t="shared" si="4"/>
        <v>-37320000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309</v>
      </c>
      <c r="F43" s="11">
        <f t="shared" si="5"/>
        <v>1</v>
      </c>
      <c r="G43" s="11">
        <f t="shared" si="4"/>
        <v>200200000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309</v>
      </c>
      <c r="F44" s="11">
        <f t="shared" si="5"/>
        <v>0</v>
      </c>
      <c r="G44" s="11">
        <f t="shared" si="4"/>
        <v>-1545000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309</v>
      </c>
      <c r="F45" s="11">
        <f t="shared" si="5"/>
        <v>1</v>
      </c>
      <c r="G45" s="11">
        <f t="shared" si="4"/>
        <v>8932000000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305</v>
      </c>
      <c r="F46" s="11">
        <f t="shared" si="5"/>
        <v>0</v>
      </c>
      <c r="G46" s="11">
        <f t="shared" si="4"/>
        <v>-61000000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302</v>
      </c>
      <c r="F47" s="11">
        <f t="shared" si="5"/>
        <v>0</v>
      </c>
      <c r="G47" s="11">
        <f t="shared" si="4"/>
        <v>-60400000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301</v>
      </c>
      <c r="F48" s="11">
        <f t="shared" si="5"/>
        <v>0</v>
      </c>
      <c r="G48" s="11">
        <f t="shared" si="4"/>
        <v>-60200000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296</v>
      </c>
      <c r="F49" s="11">
        <f t="shared" si="5"/>
        <v>1</v>
      </c>
      <c r="G49" s="11">
        <f t="shared" si="4"/>
        <v>885000000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296</v>
      </c>
      <c r="F50" s="11">
        <f t="shared" si="5"/>
        <v>1</v>
      </c>
      <c r="G50" s="12">
        <f t="shared" si="4"/>
        <v>885000000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295</v>
      </c>
      <c r="F51" s="11">
        <f t="shared" si="5"/>
        <v>1</v>
      </c>
      <c r="G51" s="11">
        <f t="shared" si="4"/>
        <v>225144318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295</v>
      </c>
      <c r="F52" s="11">
        <f t="shared" si="5"/>
        <v>0</v>
      </c>
      <c r="G52" s="11">
        <f t="shared" si="4"/>
        <v>-59000000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288</v>
      </c>
      <c r="F53" s="11">
        <f t="shared" si="5"/>
        <v>0</v>
      </c>
      <c r="G53" s="11">
        <f t="shared" si="4"/>
        <v>-115344000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279</v>
      </c>
      <c r="F54" s="11">
        <f t="shared" si="5"/>
        <v>0</v>
      </c>
      <c r="G54" s="11">
        <f t="shared" si="4"/>
        <v>-279110484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273</v>
      </c>
      <c r="F55" s="11">
        <f t="shared" si="5"/>
        <v>0</v>
      </c>
      <c r="G55" s="11">
        <f t="shared" si="4"/>
        <v>-10920000000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264</v>
      </c>
      <c r="F56" s="11">
        <f t="shared" si="5"/>
        <v>1</v>
      </c>
      <c r="G56" s="11">
        <f t="shared" si="4"/>
        <v>227666476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237</v>
      </c>
      <c r="F57" s="11">
        <f t="shared" si="5"/>
        <v>0</v>
      </c>
      <c r="G57" s="11">
        <f t="shared" si="4"/>
        <v>-11897400000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236</v>
      </c>
      <c r="F58" s="11">
        <f t="shared" si="5"/>
        <v>0</v>
      </c>
      <c r="G58" s="11">
        <f t="shared" si="4"/>
        <v>-2879318000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233</v>
      </c>
      <c r="F59" s="11">
        <f t="shared" si="5"/>
        <v>1</v>
      </c>
      <c r="G59" s="11">
        <f t="shared" si="4"/>
        <v>124098192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232</v>
      </c>
      <c r="F60" s="11">
        <f t="shared" si="5"/>
        <v>0</v>
      </c>
      <c r="G60" s="11">
        <f t="shared" si="4"/>
        <v>-78416000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230</v>
      </c>
      <c r="F61" s="11">
        <f t="shared" si="5"/>
        <v>0</v>
      </c>
      <c r="G61" s="11">
        <f t="shared" si="4"/>
        <v>-34500000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226</v>
      </c>
      <c r="F62" s="11">
        <f t="shared" si="5"/>
        <v>0</v>
      </c>
      <c r="G62" s="11">
        <f t="shared" si="4"/>
        <v>-22600000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222</v>
      </c>
      <c r="F63" s="11">
        <f t="shared" si="5"/>
        <v>0</v>
      </c>
      <c r="G63" s="11">
        <f t="shared" si="4"/>
        <v>-44400000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222</v>
      </c>
      <c r="F64" s="11">
        <f t="shared" si="5"/>
        <v>0</v>
      </c>
      <c r="G64" s="11">
        <f t="shared" si="4"/>
        <v>-19314000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218</v>
      </c>
      <c r="F65" s="11">
        <f t="shared" si="5"/>
        <v>0</v>
      </c>
      <c r="G65" s="11">
        <f t="shared" si="4"/>
        <v>-5988460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217</v>
      </c>
      <c r="F66" s="11">
        <f t="shared" si="5"/>
        <v>0</v>
      </c>
      <c r="G66" s="11">
        <f t="shared" si="4"/>
        <v>-72478000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212</v>
      </c>
      <c r="F67" s="11">
        <f t="shared" si="5"/>
        <v>0</v>
      </c>
      <c r="G67" s="11">
        <f t="shared" si="4"/>
        <v>-4240000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211</v>
      </c>
      <c r="F68" s="11">
        <f t="shared" si="5"/>
        <v>0</v>
      </c>
      <c r="G68" s="11">
        <f t="shared" si="4"/>
        <v>-63405500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211</v>
      </c>
      <c r="F69" s="11">
        <f t="shared" si="5"/>
        <v>0</v>
      </c>
      <c r="G69" s="11">
        <f t="shared" si="4"/>
        <v>-21100000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206</v>
      </c>
      <c r="F70" s="11">
        <f t="shared" si="5"/>
        <v>0</v>
      </c>
      <c r="G70" s="11">
        <f t="shared" si="4"/>
        <v>-41200000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202</v>
      </c>
      <c r="F71" s="11">
        <f t="shared" si="5"/>
        <v>1</v>
      </c>
      <c r="G71" s="11">
        <f t="shared" si="4"/>
        <v>3093189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202</v>
      </c>
      <c r="F72" s="11">
        <f t="shared" si="5"/>
        <v>1</v>
      </c>
      <c r="G72" s="11">
        <f t="shared" si="4"/>
        <v>804000000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202</v>
      </c>
      <c r="F73" s="11">
        <f t="shared" si="5"/>
        <v>1</v>
      </c>
      <c r="G73" s="11">
        <f t="shared" si="4"/>
        <v>522600000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202</v>
      </c>
      <c r="F74" s="11">
        <f t="shared" si="5"/>
        <v>1</v>
      </c>
      <c r="G74" s="11">
        <f t="shared" si="4"/>
        <v>603000000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199</v>
      </c>
      <c r="F75" s="11">
        <f t="shared" si="5"/>
        <v>0</v>
      </c>
      <c r="G75" s="11">
        <f t="shared" si="4"/>
        <v>-39800000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196</v>
      </c>
      <c r="F76" s="11">
        <f t="shared" si="5"/>
        <v>0</v>
      </c>
      <c r="G76" s="11">
        <f t="shared" si="4"/>
        <v>-392137200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196</v>
      </c>
      <c r="F77" s="11">
        <f t="shared" si="5"/>
        <v>0</v>
      </c>
      <c r="G77" s="11">
        <f t="shared" si="4"/>
        <v>-39200000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192</v>
      </c>
      <c r="F78" s="11">
        <f t="shared" si="5"/>
        <v>1</v>
      </c>
      <c r="G78" s="11">
        <f t="shared" si="4"/>
        <v>382000000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184</v>
      </c>
      <c r="F79" s="11">
        <f t="shared" si="5"/>
        <v>0</v>
      </c>
      <c r="G79" s="11">
        <f t="shared" si="4"/>
        <v>-184092000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184</v>
      </c>
      <c r="F80" s="11">
        <f t="shared" si="5"/>
        <v>0</v>
      </c>
      <c r="G80" s="11">
        <f t="shared" si="4"/>
        <v>-26118800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181</v>
      </c>
      <c r="F81" s="11">
        <f t="shared" si="5"/>
        <v>0</v>
      </c>
      <c r="G81" s="11">
        <f t="shared" si="4"/>
        <v>-162990500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171</v>
      </c>
      <c r="F82" s="11">
        <f t="shared" si="5"/>
        <v>1</v>
      </c>
      <c r="G82" s="11">
        <f t="shared" si="4"/>
        <v>13812670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149</v>
      </c>
      <c r="F83" s="11">
        <f t="shared" si="5"/>
        <v>1</v>
      </c>
      <c r="G83" s="11">
        <f t="shared" si="4"/>
        <v>7400000000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148</v>
      </c>
      <c r="F84" s="11">
        <f t="shared" si="5"/>
        <v>1</v>
      </c>
      <c r="G84" s="11">
        <f t="shared" si="4"/>
        <v>4410000000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148</v>
      </c>
      <c r="F85" s="11">
        <f t="shared" si="5"/>
        <v>0</v>
      </c>
      <c r="G85" s="11">
        <f t="shared" si="4"/>
        <v>-10730000000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147</v>
      </c>
      <c r="F86" s="11">
        <f t="shared" si="5"/>
        <v>0</v>
      </c>
      <c r="G86" s="11">
        <f t="shared" si="4"/>
        <v>-41307000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142</v>
      </c>
      <c r="F87" s="11">
        <f t="shared" si="5"/>
        <v>1</v>
      </c>
      <c r="G87" s="11">
        <f t="shared" si="4"/>
        <v>352500000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141</v>
      </c>
      <c r="F88" s="11">
        <f t="shared" si="5"/>
        <v>1</v>
      </c>
      <c r="G88" s="11">
        <f t="shared" si="4"/>
        <v>10967600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136</v>
      </c>
      <c r="F89" s="11">
        <f t="shared" si="5"/>
        <v>1</v>
      </c>
      <c r="G89" s="11">
        <f t="shared" si="4"/>
        <v>2025000000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111</v>
      </c>
      <c r="F90" s="11">
        <f t="shared" si="5"/>
        <v>1</v>
      </c>
      <c r="G90" s="11">
        <f t="shared" si="4"/>
        <v>26933060</v>
      </c>
    </row>
    <row r="91" spans="1:7" x14ac:dyDescent="0.25">
      <c r="A91" s="11" t="s">
        <v>830</v>
      </c>
      <c r="B91" s="38">
        <v>272155</v>
      </c>
      <c r="C91" s="11" t="s">
        <v>832</v>
      </c>
      <c r="D91" s="11">
        <v>30</v>
      </c>
      <c r="E91" s="11">
        <f t="shared" si="6"/>
        <v>82</v>
      </c>
      <c r="F91" s="11">
        <f t="shared" si="5"/>
        <v>1</v>
      </c>
      <c r="G91" s="11">
        <f t="shared" si="4"/>
        <v>22044555</v>
      </c>
    </row>
    <row r="92" spans="1:7" x14ac:dyDescent="0.25">
      <c r="A92" s="11" t="s">
        <v>871</v>
      </c>
      <c r="B92" s="38">
        <v>3000000</v>
      </c>
      <c r="C92" s="11" t="s">
        <v>873</v>
      </c>
      <c r="D92" s="11">
        <v>0</v>
      </c>
      <c r="E92" s="11">
        <f t="shared" si="6"/>
        <v>52</v>
      </c>
      <c r="F92" s="11">
        <f t="shared" si="5"/>
        <v>1</v>
      </c>
      <c r="G92" s="11">
        <f t="shared" si="4"/>
        <v>153000000</v>
      </c>
    </row>
    <row r="93" spans="1:7" x14ac:dyDescent="0.25">
      <c r="A93" s="11" t="s">
        <v>871</v>
      </c>
      <c r="B93" s="35">
        <v>274385</v>
      </c>
      <c r="C93" s="11" t="s">
        <v>264</v>
      </c>
      <c r="D93" s="11">
        <v>1</v>
      </c>
      <c r="E93" s="11">
        <f t="shared" si="6"/>
        <v>52</v>
      </c>
      <c r="F93" s="11">
        <f t="shared" si="5"/>
        <v>1</v>
      </c>
      <c r="G93" s="11">
        <f t="shared" si="4"/>
        <v>13993635</v>
      </c>
    </row>
    <row r="94" spans="1:7" x14ac:dyDescent="0.25">
      <c r="A94" s="11" t="s">
        <v>880</v>
      </c>
      <c r="B94" s="38">
        <v>5500000</v>
      </c>
      <c r="C94" s="11" t="s">
        <v>881</v>
      </c>
      <c r="D94" s="11">
        <v>1</v>
      </c>
      <c r="E94" s="11">
        <f t="shared" si="6"/>
        <v>51</v>
      </c>
      <c r="F94" s="11">
        <f t="shared" si="5"/>
        <v>1</v>
      </c>
      <c r="G94" s="11">
        <f t="shared" si="4"/>
        <v>275000000</v>
      </c>
    </row>
    <row r="95" spans="1:7" x14ac:dyDescent="0.25">
      <c r="A95" s="11" t="s">
        <v>882</v>
      </c>
      <c r="B95" s="38">
        <v>3000000</v>
      </c>
      <c r="C95" s="11" t="s">
        <v>883</v>
      </c>
      <c r="D95" s="11">
        <v>1</v>
      </c>
      <c r="E95" s="11">
        <f t="shared" si="6"/>
        <v>50</v>
      </c>
      <c r="F95" s="11">
        <f t="shared" si="5"/>
        <v>1</v>
      </c>
      <c r="G95" s="11">
        <f t="shared" si="4"/>
        <v>147000000</v>
      </c>
    </row>
    <row r="96" spans="1:7" x14ac:dyDescent="0.25">
      <c r="A96" s="11" t="s">
        <v>884</v>
      </c>
      <c r="B96" s="38">
        <v>3000000</v>
      </c>
      <c r="C96" s="11" t="s">
        <v>885</v>
      </c>
      <c r="D96" s="11">
        <v>1</v>
      </c>
      <c r="E96" s="11">
        <f t="shared" si="6"/>
        <v>49</v>
      </c>
      <c r="F96" s="11">
        <f t="shared" si="5"/>
        <v>1</v>
      </c>
      <c r="G96" s="11">
        <f t="shared" si="4"/>
        <v>144000000</v>
      </c>
    </row>
    <row r="97" spans="1:7" x14ac:dyDescent="0.25">
      <c r="A97" s="11" t="s">
        <v>886</v>
      </c>
      <c r="B97" s="38">
        <v>3000000</v>
      </c>
      <c r="C97" s="11" t="s">
        <v>887</v>
      </c>
      <c r="D97" s="11">
        <v>1</v>
      </c>
      <c r="E97" s="11">
        <f t="shared" si="6"/>
        <v>48</v>
      </c>
      <c r="F97" s="11">
        <f t="shared" si="5"/>
        <v>1</v>
      </c>
      <c r="G97" s="11">
        <f t="shared" si="4"/>
        <v>141000000</v>
      </c>
    </row>
    <row r="98" spans="1:7" x14ac:dyDescent="0.25">
      <c r="A98" s="11" t="s">
        <v>888</v>
      </c>
      <c r="B98" s="38">
        <v>3000000</v>
      </c>
      <c r="C98" s="11" t="s">
        <v>889</v>
      </c>
      <c r="D98" s="11">
        <v>1</v>
      </c>
      <c r="E98" s="11">
        <f t="shared" si="6"/>
        <v>47</v>
      </c>
      <c r="F98" s="11">
        <f t="shared" si="5"/>
        <v>1</v>
      </c>
      <c r="G98" s="11">
        <f t="shared" si="4"/>
        <v>138000000</v>
      </c>
    </row>
    <row r="99" spans="1:7" x14ac:dyDescent="0.25">
      <c r="A99" s="11" t="s">
        <v>890</v>
      </c>
      <c r="B99" s="38">
        <v>3000000</v>
      </c>
      <c r="C99" s="11" t="s">
        <v>891</v>
      </c>
      <c r="D99" s="11">
        <v>2</v>
      </c>
      <c r="E99" s="11">
        <f t="shared" si="6"/>
        <v>46</v>
      </c>
      <c r="F99" s="11">
        <f t="shared" si="5"/>
        <v>1</v>
      </c>
      <c r="G99" s="11">
        <f t="shared" si="4"/>
        <v>135000000</v>
      </c>
    </row>
    <row r="100" spans="1:7" x14ac:dyDescent="0.25">
      <c r="A100" s="11" t="s">
        <v>892</v>
      </c>
      <c r="B100" s="38">
        <v>999500</v>
      </c>
      <c r="C100" s="11" t="s">
        <v>906</v>
      </c>
      <c r="D100" s="11">
        <v>1</v>
      </c>
      <c r="E100" s="11">
        <f t="shared" si="6"/>
        <v>44</v>
      </c>
      <c r="F100" s="11">
        <f t="shared" si="5"/>
        <v>1</v>
      </c>
      <c r="G100" s="11">
        <f t="shared" si="4"/>
        <v>42978500</v>
      </c>
    </row>
    <row r="101" spans="1:7" ht="30" x14ac:dyDescent="0.25">
      <c r="A101" s="11" t="s">
        <v>905</v>
      </c>
      <c r="B101" s="38">
        <v>-1986700</v>
      </c>
      <c r="C101" s="74" t="s">
        <v>907</v>
      </c>
      <c r="D101" s="11">
        <v>21</v>
      </c>
      <c r="E101" s="11">
        <f t="shared" si="6"/>
        <v>43</v>
      </c>
      <c r="F101" s="11">
        <f t="shared" si="5"/>
        <v>0</v>
      </c>
      <c r="G101" s="11">
        <f t="shared" si="4"/>
        <v>-85428100</v>
      </c>
    </row>
    <row r="102" spans="1:7" ht="30" x14ac:dyDescent="0.25">
      <c r="A102" s="11" t="s">
        <v>909</v>
      </c>
      <c r="B102" s="38">
        <v>3000000</v>
      </c>
      <c r="C102" s="74" t="s">
        <v>910</v>
      </c>
      <c r="D102" s="11">
        <v>15</v>
      </c>
      <c r="E102" s="11">
        <f t="shared" si="6"/>
        <v>22</v>
      </c>
      <c r="F102" s="11">
        <f t="shared" si="5"/>
        <v>1</v>
      </c>
      <c r="G102" s="11">
        <f t="shared" si="4"/>
        <v>63000000</v>
      </c>
    </row>
    <row r="103" spans="1:7" x14ac:dyDescent="0.25">
      <c r="A103" s="11" t="s">
        <v>934</v>
      </c>
      <c r="B103" s="38">
        <v>-10000</v>
      </c>
      <c r="C103" s="74" t="s">
        <v>940</v>
      </c>
      <c r="D103" s="11">
        <v>6</v>
      </c>
      <c r="E103" s="11">
        <f t="shared" si="6"/>
        <v>7</v>
      </c>
      <c r="F103" s="11">
        <f t="shared" si="5"/>
        <v>0</v>
      </c>
      <c r="G103" s="11">
        <f t="shared" si="4"/>
        <v>-70000</v>
      </c>
    </row>
    <row r="104" spans="1:7" x14ac:dyDescent="0.25">
      <c r="A104" s="11" t="s">
        <v>942</v>
      </c>
      <c r="B104" s="38">
        <v>1999000</v>
      </c>
      <c r="C104" s="74" t="s">
        <v>943</v>
      </c>
      <c r="D104" s="11">
        <v>1</v>
      </c>
      <c r="E104" s="11">
        <f t="shared" si="6"/>
        <v>1</v>
      </c>
      <c r="F104" s="11">
        <f t="shared" si="5"/>
        <v>1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61169293</v>
      </c>
      <c r="C126" s="11"/>
      <c r="D126" s="11"/>
      <c r="E126" s="11"/>
      <c r="F126" s="11"/>
      <c r="G126" s="29">
        <f>SUM(G2:G125)</f>
        <v>20740151715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44316563.493589744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875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31" sqref="D31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900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909</v>
      </c>
      <c r="B4" s="39">
        <v>294852</v>
      </c>
      <c r="C4" s="39">
        <v>74657</v>
      </c>
      <c r="D4" s="35">
        <f t="shared" si="0"/>
        <v>220195</v>
      </c>
      <c r="E4" s="23" t="s">
        <v>919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902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44" workbookViewId="0">
      <selection activeCell="D58" sqref="D58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939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939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939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939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939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939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939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939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939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817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923</v>
      </c>
      <c r="B13" s="3">
        <v>436</v>
      </c>
      <c r="C13" s="11" t="s">
        <v>832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835</v>
      </c>
      <c r="B14" s="3">
        <v>1000000</v>
      </c>
      <c r="C14" s="11" t="s">
        <v>838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840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840</v>
      </c>
      <c r="B16" s="3">
        <v>-70600</v>
      </c>
      <c r="C16" s="11" t="s">
        <v>841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840</v>
      </c>
      <c r="B17" s="3">
        <v>-450030</v>
      </c>
      <c r="C17" s="11" t="s">
        <v>842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843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846</v>
      </c>
      <c r="B19" s="3">
        <v>-26000</v>
      </c>
      <c r="C19" s="11" t="s">
        <v>847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851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853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856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859</v>
      </c>
      <c r="B23" s="3">
        <v>-95500</v>
      </c>
      <c r="C23" s="11" t="s">
        <v>860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861</v>
      </c>
      <c r="B24" s="3">
        <v>2000000</v>
      </c>
      <c r="C24" s="11" t="s">
        <v>862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861</v>
      </c>
      <c r="B25" s="3">
        <v>-131450</v>
      </c>
      <c r="C25" s="11" t="s">
        <v>864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866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867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868</v>
      </c>
      <c r="B28" s="3">
        <v>-180500</v>
      </c>
      <c r="C28" s="11" t="s">
        <v>869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871</v>
      </c>
      <c r="B29" s="35">
        <v>7117</v>
      </c>
      <c r="C29" s="11" t="s">
        <v>878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886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892</v>
      </c>
      <c r="B31" s="3">
        <v>-47053</v>
      </c>
      <c r="C31" s="11" t="s">
        <v>893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894</v>
      </c>
      <c r="B32" s="3">
        <v>-33870</v>
      </c>
      <c r="C32" s="11" t="s">
        <v>895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896</v>
      </c>
      <c r="B33" s="3">
        <v>-22000</v>
      </c>
      <c r="C33" s="11" t="s">
        <v>897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896</v>
      </c>
      <c r="B34" s="3">
        <v>-250000</v>
      </c>
      <c r="C34" s="11" t="s">
        <v>898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896</v>
      </c>
      <c r="B35" s="3">
        <v>-650500</v>
      </c>
      <c r="C35" s="11" t="s">
        <v>899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900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901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924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925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926</v>
      </c>
      <c r="B40" s="3">
        <v>-30000</v>
      </c>
      <c r="C40" s="11" t="s">
        <v>927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909</v>
      </c>
      <c r="B41" s="3">
        <v>7481</v>
      </c>
      <c r="C41" s="11" t="s">
        <v>928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912</v>
      </c>
      <c r="B42" s="3">
        <v>1000000</v>
      </c>
      <c r="C42" s="11" t="s">
        <v>913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929</v>
      </c>
      <c r="B43" s="3">
        <v>-39330</v>
      </c>
      <c r="C43" s="11" t="s">
        <v>915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930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914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916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931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932</v>
      </c>
      <c r="B48" s="3">
        <v>-83000</v>
      </c>
      <c r="C48" s="11" t="s">
        <v>933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934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935</v>
      </c>
      <c r="B50" s="3">
        <v>-180000</v>
      </c>
      <c r="C50" s="11" t="s">
        <v>936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937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938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948</v>
      </c>
      <c r="B53" s="3">
        <v>-22000</v>
      </c>
      <c r="C53" s="11" t="s">
        <v>949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942</v>
      </c>
      <c r="B54" s="3">
        <v>999000</v>
      </c>
      <c r="C54" s="11" t="s">
        <v>946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942</v>
      </c>
      <c r="B55" s="3">
        <v>106900</v>
      </c>
      <c r="C55" s="11" t="s">
        <v>947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942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953</v>
      </c>
      <c r="B57" s="3">
        <v>-18400</v>
      </c>
      <c r="C57" s="11" t="s">
        <v>893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/>
      <c r="B58" s="3"/>
      <c r="C58" s="11"/>
      <c r="D58" s="11"/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1092870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68" activePane="bottomLeft" state="frozen"/>
      <selection pane="bottomLeft" activeCell="D188" sqref="D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651</v>
      </c>
      <c r="E2" s="11">
        <f>IF(B2&gt;0,1,0)</f>
        <v>1</v>
      </c>
      <c r="F2" s="11">
        <f>B2*(D2-E2)</f>
        <v>62855000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649</v>
      </c>
      <c r="E3" s="11">
        <f t="shared" ref="E3:E66" si="1">IF(B3&gt;0,1,0)</f>
        <v>1</v>
      </c>
      <c r="F3" s="11">
        <f t="shared" ref="F3:F66" si="2">B3*(D3-E3)</f>
        <v>1944000000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646</v>
      </c>
      <c r="E4" s="11">
        <f t="shared" si="1"/>
        <v>0</v>
      </c>
      <c r="F4" s="11">
        <f t="shared" si="2"/>
        <v>-129200000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644</v>
      </c>
      <c r="E5" s="11">
        <f t="shared" si="1"/>
        <v>0</v>
      </c>
      <c r="F5" s="11">
        <f t="shared" si="2"/>
        <v>-64400000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643</v>
      </c>
      <c r="E6" s="11">
        <f t="shared" si="1"/>
        <v>0</v>
      </c>
      <c r="F6" s="11">
        <f t="shared" si="2"/>
        <v>-35365000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642</v>
      </c>
      <c r="E7" s="11">
        <f t="shared" si="1"/>
        <v>0</v>
      </c>
      <c r="F7" s="11">
        <f t="shared" si="2"/>
        <v>-128400000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638</v>
      </c>
      <c r="E8" s="11">
        <f t="shared" si="1"/>
        <v>0</v>
      </c>
      <c r="F8" s="11">
        <f t="shared" si="2"/>
        <v>-127600000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628</v>
      </c>
      <c r="E9" s="11">
        <f t="shared" si="1"/>
        <v>0</v>
      </c>
      <c r="F9" s="11">
        <f t="shared" si="2"/>
        <v>-596914000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627</v>
      </c>
      <c r="E10" s="11">
        <f t="shared" si="1"/>
        <v>1</v>
      </c>
      <c r="F10" s="11">
        <f t="shared" si="2"/>
        <v>1252000000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625</v>
      </c>
      <c r="E11" s="11">
        <f t="shared" si="1"/>
        <v>0</v>
      </c>
      <c r="F11" s="11">
        <f t="shared" si="2"/>
        <v>-665625000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622</v>
      </c>
      <c r="E12" s="11">
        <f t="shared" si="1"/>
        <v>0</v>
      </c>
      <c r="F12" s="11">
        <f t="shared" si="2"/>
        <v>-27990000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621</v>
      </c>
      <c r="E13" s="11">
        <f t="shared" si="1"/>
        <v>0</v>
      </c>
      <c r="F13" s="11">
        <f t="shared" si="2"/>
        <v>-1242434700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617</v>
      </c>
      <c r="E14" s="11">
        <f t="shared" si="1"/>
        <v>0</v>
      </c>
      <c r="F14" s="11">
        <f t="shared" si="2"/>
        <v>-123400000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615</v>
      </c>
      <c r="E15" s="11">
        <f t="shared" si="1"/>
        <v>1</v>
      </c>
      <c r="F15" s="11">
        <f t="shared" si="2"/>
        <v>1228000000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615</v>
      </c>
      <c r="E16" s="11">
        <f t="shared" si="1"/>
        <v>1</v>
      </c>
      <c r="F16" s="11">
        <f t="shared" si="2"/>
        <v>1228000000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615</v>
      </c>
      <c r="E17" s="11">
        <f t="shared" si="1"/>
        <v>1</v>
      </c>
      <c r="F17" s="11">
        <f t="shared" si="2"/>
        <v>736800000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615</v>
      </c>
      <c r="E18" s="11">
        <f t="shared" si="1"/>
        <v>1</v>
      </c>
      <c r="F18" s="11">
        <f t="shared" si="2"/>
        <v>614000000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614</v>
      </c>
      <c r="E19" s="11">
        <f t="shared" si="1"/>
        <v>1</v>
      </c>
      <c r="F19" s="11">
        <f t="shared" si="2"/>
        <v>1839000000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614</v>
      </c>
      <c r="E20" s="11">
        <f t="shared" si="1"/>
        <v>0</v>
      </c>
      <c r="F20" s="11">
        <f t="shared" si="2"/>
        <v>-265677800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614</v>
      </c>
      <c r="E21" s="11">
        <f t="shared" si="1"/>
        <v>0</v>
      </c>
      <c r="F21" s="11">
        <f t="shared" si="2"/>
        <v>-265677800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614</v>
      </c>
      <c r="E22" s="11">
        <f t="shared" si="1"/>
        <v>0</v>
      </c>
      <c r="F22" s="11">
        <f t="shared" si="2"/>
        <v>-265677800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614</v>
      </c>
      <c r="E23" s="11">
        <f t="shared" si="1"/>
        <v>0</v>
      </c>
      <c r="F23" s="11">
        <f t="shared" si="2"/>
        <v>-265677800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614</v>
      </c>
      <c r="E24" s="11">
        <f t="shared" si="1"/>
        <v>0</v>
      </c>
      <c r="F24" s="11">
        <f t="shared" si="2"/>
        <v>-265677800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614</v>
      </c>
      <c r="E25" s="11">
        <f t="shared" si="1"/>
        <v>0</v>
      </c>
      <c r="F25" s="11">
        <f t="shared" si="2"/>
        <v>-122800000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613</v>
      </c>
      <c r="E26" s="11">
        <f t="shared" si="1"/>
        <v>1</v>
      </c>
      <c r="F26" s="11">
        <f t="shared" si="2"/>
        <v>1836000000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611</v>
      </c>
      <c r="E27" s="11">
        <f t="shared" si="1"/>
        <v>0</v>
      </c>
      <c r="F27" s="11">
        <f t="shared" si="2"/>
        <v>-122200000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610</v>
      </c>
      <c r="E28" s="11">
        <f t="shared" si="1"/>
        <v>1</v>
      </c>
      <c r="F28" s="11">
        <f t="shared" si="2"/>
        <v>1218000000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609</v>
      </c>
      <c r="E29" s="11">
        <f t="shared" si="1"/>
        <v>0</v>
      </c>
      <c r="F29" s="11">
        <f t="shared" si="2"/>
        <v>-4263487200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608</v>
      </c>
      <c r="E30" s="11">
        <f t="shared" si="1"/>
        <v>0</v>
      </c>
      <c r="F30" s="11">
        <f t="shared" si="2"/>
        <v>-1824547200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607</v>
      </c>
      <c r="E31" s="11">
        <f t="shared" si="1"/>
        <v>0</v>
      </c>
      <c r="F31" s="11">
        <f t="shared" si="2"/>
        <v>-1029411300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604</v>
      </c>
      <c r="E32" s="11">
        <f t="shared" si="1"/>
        <v>1</v>
      </c>
      <c r="F32" s="11">
        <f t="shared" si="2"/>
        <v>599562900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598</v>
      </c>
      <c r="E33" s="11">
        <f t="shared" si="1"/>
        <v>1</v>
      </c>
      <c r="F33" s="11">
        <f t="shared" si="2"/>
        <v>20949327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597</v>
      </c>
      <c r="E34" s="11">
        <f t="shared" si="1"/>
        <v>0</v>
      </c>
      <c r="F34" s="11">
        <f t="shared" si="2"/>
        <v>-507450000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589</v>
      </c>
      <c r="E35" s="11">
        <f t="shared" si="1"/>
        <v>0</v>
      </c>
      <c r="F35" s="11">
        <f t="shared" si="2"/>
        <v>-112204500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588</v>
      </c>
      <c r="E36" s="11">
        <f t="shared" si="1"/>
        <v>1</v>
      </c>
      <c r="F36" s="11">
        <f t="shared" si="2"/>
        <v>117400000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588</v>
      </c>
      <c r="E37" s="11">
        <f t="shared" si="1"/>
        <v>0</v>
      </c>
      <c r="F37" s="11">
        <f t="shared" si="2"/>
        <v>-117600000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566</v>
      </c>
      <c r="E38" s="11">
        <f t="shared" si="1"/>
        <v>1</v>
      </c>
      <c r="F38" s="11">
        <f t="shared" si="2"/>
        <v>169955390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565</v>
      </c>
      <c r="E39" s="11">
        <f t="shared" si="1"/>
        <v>0</v>
      </c>
      <c r="F39" s="11">
        <f t="shared" si="2"/>
        <v>-53675000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565</v>
      </c>
      <c r="E40" s="11">
        <f t="shared" si="1"/>
        <v>0</v>
      </c>
      <c r="F40" s="11">
        <f t="shared" si="2"/>
        <v>-49778195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560</v>
      </c>
      <c r="E41" s="11">
        <f t="shared" si="1"/>
        <v>0</v>
      </c>
      <c r="F41" s="11">
        <f t="shared" si="2"/>
        <v>-67200000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538</v>
      </c>
      <c r="E42" s="11">
        <f t="shared" si="1"/>
        <v>1</v>
      </c>
      <c r="F42" s="11">
        <f t="shared" si="2"/>
        <v>537109548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534</v>
      </c>
      <c r="E43" s="11">
        <f t="shared" si="1"/>
        <v>0</v>
      </c>
      <c r="F43" s="11">
        <f t="shared" si="2"/>
        <v>-42720000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530</v>
      </c>
      <c r="E44" s="11">
        <f t="shared" si="1"/>
        <v>0</v>
      </c>
      <c r="F44" s="11">
        <f t="shared" si="2"/>
        <v>-111845370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529</v>
      </c>
      <c r="E45" s="11">
        <f t="shared" si="1"/>
        <v>0</v>
      </c>
      <c r="F45" s="11">
        <f t="shared" si="2"/>
        <v>-105800000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528</v>
      </c>
      <c r="E46" s="11">
        <f t="shared" si="1"/>
        <v>0</v>
      </c>
      <c r="F46" s="11">
        <f t="shared" si="2"/>
        <v>-50160000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526</v>
      </c>
      <c r="E47" s="11">
        <f t="shared" si="1"/>
        <v>0</v>
      </c>
      <c r="F47" s="11">
        <f t="shared" si="2"/>
        <v>-23670000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526</v>
      </c>
      <c r="E48" s="11">
        <f t="shared" si="1"/>
        <v>0</v>
      </c>
      <c r="F48" s="11">
        <f t="shared" si="2"/>
        <v>-33758680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523</v>
      </c>
      <c r="E49" s="11">
        <f t="shared" si="1"/>
        <v>0</v>
      </c>
      <c r="F49" s="11">
        <f t="shared" si="2"/>
        <v>-14374132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522</v>
      </c>
      <c r="E50" s="11">
        <f t="shared" si="1"/>
        <v>0</v>
      </c>
      <c r="F50" s="11">
        <f t="shared" si="2"/>
        <v>-73602000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522</v>
      </c>
      <c r="E51" s="11">
        <f t="shared" si="1"/>
        <v>0</v>
      </c>
      <c r="F51" s="11">
        <f t="shared" si="2"/>
        <v>-13961412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521</v>
      </c>
      <c r="E52" s="11">
        <f t="shared" si="1"/>
        <v>0</v>
      </c>
      <c r="F52" s="11">
        <f t="shared" si="2"/>
        <v>-27769300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520</v>
      </c>
      <c r="E53" s="11">
        <f t="shared" si="1"/>
        <v>1</v>
      </c>
      <c r="F53" s="11">
        <f t="shared" si="2"/>
        <v>519000000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514</v>
      </c>
      <c r="E54" s="11">
        <f t="shared" si="1"/>
        <v>0</v>
      </c>
      <c r="F54" s="11">
        <f t="shared" si="2"/>
        <v>-10794000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513</v>
      </c>
      <c r="E55" s="11">
        <f t="shared" si="1"/>
        <v>0</v>
      </c>
      <c r="F55" s="11">
        <f t="shared" si="2"/>
        <v>-502996500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513</v>
      </c>
      <c r="E56" s="11">
        <f t="shared" si="1"/>
        <v>0</v>
      </c>
      <c r="F56" s="11">
        <f t="shared" si="2"/>
        <v>-23085000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500</v>
      </c>
      <c r="E57" s="11">
        <f t="shared" si="1"/>
        <v>1</v>
      </c>
      <c r="F57" s="11">
        <f t="shared" si="2"/>
        <v>1499589311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500</v>
      </c>
      <c r="E58" s="11">
        <f t="shared" si="1"/>
        <v>1</v>
      </c>
      <c r="F58" s="11">
        <f t="shared" si="2"/>
        <v>998000000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499</v>
      </c>
      <c r="E59" s="11">
        <f t="shared" si="1"/>
        <v>1</v>
      </c>
      <c r="F59" s="11">
        <f t="shared" si="2"/>
        <v>996000000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499</v>
      </c>
      <c r="E60" s="11">
        <f t="shared" si="1"/>
        <v>0</v>
      </c>
      <c r="F60" s="11">
        <f t="shared" si="2"/>
        <v>-3493748500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475</v>
      </c>
      <c r="E61" s="11">
        <f t="shared" si="1"/>
        <v>1</v>
      </c>
      <c r="F61" s="11">
        <f t="shared" si="2"/>
        <v>1422000000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474</v>
      </c>
      <c r="E62" s="11">
        <f t="shared" si="1"/>
        <v>0</v>
      </c>
      <c r="F62" s="11">
        <f t="shared" si="2"/>
        <v>-12849666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474</v>
      </c>
      <c r="E63" s="11">
        <f t="shared" si="1"/>
        <v>0</v>
      </c>
      <c r="F63" s="11">
        <f t="shared" si="2"/>
        <v>-15636786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474</v>
      </c>
      <c r="E64" s="11">
        <f t="shared" si="1"/>
        <v>1</v>
      </c>
      <c r="F64" s="11">
        <f t="shared" si="2"/>
        <v>1419000000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474</v>
      </c>
      <c r="E65" s="11">
        <f t="shared" si="1"/>
        <v>1</v>
      </c>
      <c r="F65" s="11">
        <f t="shared" si="2"/>
        <v>1404810000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474</v>
      </c>
      <c r="E66" s="11">
        <f t="shared" si="1"/>
        <v>1</v>
      </c>
      <c r="F66" s="11">
        <f t="shared" si="2"/>
        <v>473000000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474</v>
      </c>
      <c r="E67" s="11">
        <f t="shared" ref="E67:E130" si="4">IF(B67&gt;0,1,0)</f>
        <v>1</v>
      </c>
      <c r="F67" s="11">
        <f t="shared" ref="F67:F200" si="5">B67*(D67-E67)</f>
        <v>14190000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473</v>
      </c>
      <c r="E68" s="11">
        <f t="shared" si="4"/>
        <v>1</v>
      </c>
      <c r="F68" s="11">
        <f t="shared" si="5"/>
        <v>14160000000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472</v>
      </c>
      <c r="E69" s="11">
        <f t="shared" si="4"/>
        <v>0</v>
      </c>
      <c r="F69" s="11">
        <f t="shared" si="5"/>
        <v>-94400000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472</v>
      </c>
      <c r="E70" s="11">
        <f t="shared" si="4"/>
        <v>1</v>
      </c>
      <c r="F70" s="11">
        <f t="shared" si="5"/>
        <v>659400000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472</v>
      </c>
      <c r="E71" s="11">
        <f t="shared" si="4"/>
        <v>1</v>
      </c>
      <c r="F71" s="11">
        <f t="shared" si="5"/>
        <v>1224600000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472</v>
      </c>
      <c r="E72" s="11">
        <f t="shared" si="4"/>
        <v>0</v>
      </c>
      <c r="F72" s="11">
        <f t="shared" si="5"/>
        <v>-472000000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470</v>
      </c>
      <c r="E73" s="11">
        <f t="shared" si="4"/>
        <v>1</v>
      </c>
      <c r="F73" s="11">
        <f t="shared" si="5"/>
        <v>7035000000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465</v>
      </c>
      <c r="E74" s="11">
        <f t="shared" si="4"/>
        <v>0</v>
      </c>
      <c r="F74" s="11">
        <f t="shared" si="5"/>
        <v>-6976953000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463</v>
      </c>
      <c r="E75" s="11">
        <f t="shared" si="4"/>
        <v>0</v>
      </c>
      <c r="F75" s="11">
        <f t="shared" si="5"/>
        <v>-1389000000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463</v>
      </c>
      <c r="E76" s="11">
        <f t="shared" si="4"/>
        <v>0</v>
      </c>
      <c r="F76" s="11">
        <f t="shared" si="5"/>
        <v>-92600000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463</v>
      </c>
      <c r="E77" s="11">
        <f t="shared" si="4"/>
        <v>0</v>
      </c>
      <c r="F77" s="11">
        <f t="shared" si="5"/>
        <v>-5557389000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459</v>
      </c>
      <c r="E78" s="11">
        <f t="shared" si="4"/>
        <v>0</v>
      </c>
      <c r="F78" s="11">
        <f t="shared" si="5"/>
        <v>-1377413100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454</v>
      </c>
      <c r="E79" s="11">
        <f t="shared" si="4"/>
        <v>1</v>
      </c>
      <c r="F79" s="11">
        <f t="shared" si="5"/>
        <v>10419000000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449</v>
      </c>
      <c r="E80" s="11">
        <f t="shared" si="4"/>
        <v>0</v>
      </c>
      <c r="F80" s="11">
        <f t="shared" si="5"/>
        <v>-269624500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449</v>
      </c>
      <c r="E81" s="11">
        <f t="shared" si="4"/>
        <v>0</v>
      </c>
      <c r="F81" s="11">
        <f t="shared" si="5"/>
        <v>-89800000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448</v>
      </c>
      <c r="E82" s="11">
        <f t="shared" si="4"/>
        <v>1</v>
      </c>
      <c r="F82" s="11">
        <f t="shared" si="5"/>
        <v>126599787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448</v>
      </c>
      <c r="E83" s="11">
        <f t="shared" si="4"/>
        <v>0</v>
      </c>
      <c r="F83" s="11">
        <f t="shared" si="5"/>
        <v>-89600000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446</v>
      </c>
      <c r="E84" s="11">
        <f t="shared" si="4"/>
        <v>1</v>
      </c>
      <c r="F84" s="11">
        <f t="shared" si="5"/>
        <v>890000000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443</v>
      </c>
      <c r="E85" s="11">
        <f t="shared" si="4"/>
        <v>0</v>
      </c>
      <c r="F85" s="11">
        <f t="shared" si="5"/>
        <v>-88600000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437</v>
      </c>
      <c r="E86" s="11">
        <f t="shared" si="4"/>
        <v>0</v>
      </c>
      <c r="F86" s="11">
        <f t="shared" si="5"/>
        <v>-87400000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435</v>
      </c>
      <c r="E87" s="11">
        <f t="shared" si="4"/>
        <v>0</v>
      </c>
      <c r="F87" s="11">
        <f t="shared" si="5"/>
        <v>-576375000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420</v>
      </c>
      <c r="E88" s="11">
        <f t="shared" si="4"/>
        <v>0</v>
      </c>
      <c r="F88" s="11">
        <f t="shared" si="5"/>
        <v>-210000000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420</v>
      </c>
      <c r="E89" s="11">
        <f t="shared" si="4"/>
        <v>0</v>
      </c>
      <c r="F89" s="11">
        <f t="shared" si="5"/>
        <v>-50400000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418</v>
      </c>
      <c r="E90" s="11">
        <f t="shared" si="4"/>
        <v>1</v>
      </c>
      <c r="F90" s="11">
        <f t="shared" si="5"/>
        <v>178561485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415</v>
      </c>
      <c r="E91" s="11">
        <f t="shared" si="4"/>
        <v>0</v>
      </c>
      <c r="F91" s="11">
        <f t="shared" si="5"/>
        <v>-1245830000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413</v>
      </c>
      <c r="E92" s="11">
        <f t="shared" si="4"/>
        <v>0</v>
      </c>
      <c r="F92" s="11">
        <f t="shared" si="5"/>
        <v>-84665000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413</v>
      </c>
      <c r="E93" s="11">
        <f t="shared" si="4"/>
        <v>0</v>
      </c>
      <c r="F93" s="11">
        <f t="shared" si="5"/>
        <v>-144756500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402</v>
      </c>
      <c r="E94" s="11">
        <f t="shared" si="4"/>
        <v>1</v>
      </c>
      <c r="F94" s="11">
        <f t="shared" si="5"/>
        <v>401000000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397</v>
      </c>
      <c r="E95" s="11">
        <f t="shared" si="4"/>
        <v>1</v>
      </c>
      <c r="F95" s="11">
        <f t="shared" si="5"/>
        <v>3564000000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395</v>
      </c>
      <c r="E96" s="11">
        <f t="shared" si="4"/>
        <v>0</v>
      </c>
      <c r="F96" s="11">
        <f t="shared" si="5"/>
        <v>-10270000000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395</v>
      </c>
      <c r="E97" s="11">
        <f t="shared" si="4"/>
        <v>0</v>
      </c>
      <c r="F97" s="11">
        <f t="shared" si="5"/>
        <v>-10270000000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395</v>
      </c>
      <c r="E98" s="11">
        <f t="shared" si="4"/>
        <v>1</v>
      </c>
      <c r="F98" s="11">
        <f t="shared" si="5"/>
        <v>10244000000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395</v>
      </c>
      <c r="E99" s="11">
        <f t="shared" si="4"/>
        <v>0</v>
      </c>
      <c r="F99" s="11">
        <f t="shared" si="5"/>
        <v>-79000000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393</v>
      </c>
      <c r="E100" s="11">
        <f t="shared" si="4"/>
        <v>1</v>
      </c>
      <c r="F100" s="11">
        <f t="shared" si="5"/>
        <v>11446400000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388</v>
      </c>
      <c r="E101" s="11">
        <f t="shared" si="4"/>
        <v>1</v>
      </c>
      <c r="F101" s="11">
        <f t="shared" si="5"/>
        <v>154778715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387</v>
      </c>
      <c r="E102" s="11">
        <f t="shared" si="4"/>
        <v>1</v>
      </c>
      <c r="F102" s="11">
        <f t="shared" si="5"/>
        <v>772000000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386</v>
      </c>
      <c r="E103" s="11">
        <f t="shared" si="4"/>
        <v>1</v>
      </c>
      <c r="F103" s="11">
        <f t="shared" si="5"/>
        <v>2887500000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386</v>
      </c>
      <c r="E104" s="11">
        <f t="shared" si="4"/>
        <v>0</v>
      </c>
      <c r="F104" s="11">
        <f t="shared" si="5"/>
        <v>-25476000000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386</v>
      </c>
      <c r="E105" s="11">
        <f t="shared" si="4"/>
        <v>0</v>
      </c>
      <c r="F105" s="11">
        <f t="shared" si="5"/>
        <v>-55970000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384</v>
      </c>
      <c r="E106" s="11">
        <f t="shared" si="4"/>
        <v>1</v>
      </c>
      <c r="F106" s="11">
        <f t="shared" si="5"/>
        <v>2298000000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382</v>
      </c>
      <c r="E107" s="11">
        <f t="shared" si="4"/>
        <v>0</v>
      </c>
      <c r="F107" s="11">
        <f t="shared" si="5"/>
        <v>-2294253800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379</v>
      </c>
      <c r="E108" s="11">
        <f t="shared" si="4"/>
        <v>1</v>
      </c>
      <c r="F108" s="11">
        <f t="shared" si="5"/>
        <v>2268000000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367</v>
      </c>
      <c r="E109" s="11">
        <f t="shared" si="4"/>
        <v>0</v>
      </c>
      <c r="F109" s="11">
        <f t="shared" si="5"/>
        <v>-44040000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366</v>
      </c>
      <c r="E110" s="11">
        <f t="shared" si="4"/>
        <v>1</v>
      </c>
      <c r="F110" s="11">
        <f t="shared" si="5"/>
        <v>1460000000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365</v>
      </c>
      <c r="E111" s="11">
        <f t="shared" si="4"/>
        <v>1</v>
      </c>
      <c r="F111" s="11">
        <f t="shared" si="5"/>
        <v>1019200000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361</v>
      </c>
      <c r="E112" s="11">
        <f t="shared" si="4"/>
        <v>0</v>
      </c>
      <c r="F112" s="11">
        <f t="shared" si="5"/>
        <v>-72200000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360</v>
      </c>
      <c r="E113" s="11">
        <f t="shared" si="4"/>
        <v>1</v>
      </c>
      <c r="F113" s="11">
        <f t="shared" si="5"/>
        <v>25959290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343</v>
      </c>
      <c r="E114" s="11">
        <f t="shared" si="4"/>
        <v>0</v>
      </c>
      <c r="F114" s="11">
        <f t="shared" si="5"/>
        <v>-68600000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342</v>
      </c>
      <c r="E115" s="11">
        <f t="shared" si="4"/>
        <v>0</v>
      </c>
      <c r="F115" s="23">
        <f t="shared" si="5"/>
        <v>-3762000000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342</v>
      </c>
      <c r="E116" s="11">
        <f t="shared" si="4"/>
        <v>0</v>
      </c>
      <c r="F116" s="11">
        <f t="shared" si="5"/>
        <v>-68400000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340</v>
      </c>
      <c r="E117" s="11">
        <f t="shared" si="4"/>
        <v>0</v>
      </c>
      <c r="F117" s="11">
        <f t="shared" si="5"/>
        <v>-153170000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340</v>
      </c>
      <c r="E118" s="11">
        <f t="shared" si="4"/>
        <v>0</v>
      </c>
      <c r="F118" s="11">
        <f t="shared" si="5"/>
        <v>-68000000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334</v>
      </c>
      <c r="E119" s="11">
        <f t="shared" si="4"/>
        <v>0</v>
      </c>
      <c r="F119" s="11">
        <f t="shared" si="5"/>
        <v>-51619700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334</v>
      </c>
      <c r="E120" s="11">
        <f t="shared" si="4"/>
        <v>0</v>
      </c>
      <c r="F120" s="11">
        <f t="shared" si="5"/>
        <v>-106880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333</v>
      </c>
      <c r="E121" s="11">
        <f t="shared" si="4"/>
        <v>0</v>
      </c>
      <c r="F121" s="11">
        <f t="shared" si="5"/>
        <v>-143856000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327</v>
      </c>
      <c r="E122" s="11">
        <f t="shared" si="4"/>
        <v>1</v>
      </c>
      <c r="F122" s="11">
        <f t="shared" si="5"/>
        <v>24138018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306</v>
      </c>
      <c r="E123" s="11">
        <f t="shared" si="4"/>
        <v>0</v>
      </c>
      <c r="F123" s="11">
        <f t="shared" si="5"/>
        <v>-15912000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265</v>
      </c>
      <c r="E124" s="11">
        <f t="shared" si="4"/>
        <v>1</v>
      </c>
      <c r="F124" s="11">
        <f t="shared" si="5"/>
        <v>313368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264</v>
      </c>
      <c r="E125" s="11">
        <f t="shared" si="4"/>
        <v>1</v>
      </c>
      <c r="F125" s="11">
        <f t="shared" si="5"/>
        <v>631200000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262</v>
      </c>
      <c r="E126" s="11">
        <f t="shared" si="4"/>
        <v>1</v>
      </c>
      <c r="F126" s="11">
        <f t="shared" si="5"/>
        <v>350470800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262</v>
      </c>
      <c r="E127" s="11">
        <f t="shared" si="4"/>
        <v>1</v>
      </c>
      <c r="F127" s="11">
        <f t="shared" si="5"/>
        <v>350470800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250</v>
      </c>
      <c r="E128" s="11">
        <f t="shared" si="4"/>
        <v>0</v>
      </c>
      <c r="F128" s="11">
        <f t="shared" si="5"/>
        <v>-50000000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248</v>
      </c>
      <c r="E129" s="11">
        <f t="shared" si="4"/>
        <v>0</v>
      </c>
      <c r="F129" s="11">
        <f>B129*(D129-E129)</f>
        <v>-3873264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247</v>
      </c>
      <c r="E130" s="11">
        <f t="shared" si="4"/>
        <v>0</v>
      </c>
      <c r="F130" s="11">
        <f t="shared" si="5"/>
        <v>-49400000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246</v>
      </c>
      <c r="E131" s="11">
        <f t="shared" ref="E131:E201" si="7">IF(B131&gt;0,1,0)</f>
        <v>0</v>
      </c>
      <c r="F131" s="11">
        <f t="shared" si="5"/>
        <v>-49200000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245</v>
      </c>
      <c r="E132" s="11">
        <f t="shared" si="7"/>
        <v>0</v>
      </c>
      <c r="F132" s="11">
        <f t="shared" si="5"/>
        <v>-95550000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245</v>
      </c>
      <c r="E133" s="11">
        <f t="shared" si="7"/>
        <v>0</v>
      </c>
      <c r="F133" s="11">
        <f t="shared" si="5"/>
        <v>-6002500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244</v>
      </c>
      <c r="E134" s="11">
        <f t="shared" si="7"/>
        <v>0</v>
      </c>
      <c r="F134" s="11">
        <f t="shared" si="5"/>
        <v>-23180000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240</v>
      </c>
      <c r="E135" s="11">
        <f t="shared" si="7"/>
        <v>0</v>
      </c>
      <c r="F135" s="11">
        <f t="shared" si="5"/>
        <v>-48000000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238</v>
      </c>
      <c r="E136" s="11">
        <f t="shared" si="7"/>
        <v>1</v>
      </c>
      <c r="F136" s="11">
        <f t="shared" si="5"/>
        <v>11850000000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237</v>
      </c>
      <c r="E137" s="11">
        <f t="shared" si="7"/>
        <v>1</v>
      </c>
      <c r="F137" s="11">
        <f t="shared" si="5"/>
        <v>2832000000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235</v>
      </c>
      <c r="E138" s="11">
        <f t="shared" si="7"/>
        <v>1</v>
      </c>
      <c r="F138" s="11">
        <f t="shared" si="5"/>
        <v>468000000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234</v>
      </c>
      <c r="E139" s="11">
        <f t="shared" si="7"/>
        <v>1</v>
      </c>
      <c r="F139" s="11">
        <f t="shared" si="5"/>
        <v>20396354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221</v>
      </c>
      <c r="E140" s="11">
        <f t="shared" si="7"/>
        <v>0</v>
      </c>
      <c r="F140" s="11">
        <f t="shared" si="5"/>
        <v>-663198900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220</v>
      </c>
      <c r="E141" s="11">
        <f t="shared" si="7"/>
        <v>0</v>
      </c>
      <c r="F141" s="11">
        <f t="shared" si="5"/>
        <v>-660198000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203</v>
      </c>
      <c r="E142" s="11">
        <f t="shared" si="7"/>
        <v>1</v>
      </c>
      <c r="F142" s="11">
        <f t="shared" si="5"/>
        <v>121609050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203</v>
      </c>
      <c r="E143" s="11">
        <f t="shared" si="7"/>
        <v>0</v>
      </c>
      <c r="F143" s="11">
        <f t="shared" si="5"/>
        <v>-9338000000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172</v>
      </c>
      <c r="E144" s="11">
        <f t="shared" si="7"/>
        <v>1</v>
      </c>
      <c r="F144" s="11">
        <f t="shared" si="5"/>
        <v>26352297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171</v>
      </c>
      <c r="E145" s="11">
        <f t="shared" si="7"/>
        <v>1</v>
      </c>
      <c r="F145" s="11">
        <f t="shared" si="5"/>
        <v>510000000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168</v>
      </c>
      <c r="E146" s="11">
        <f t="shared" si="7"/>
        <v>0</v>
      </c>
      <c r="F146" s="11">
        <f t="shared" si="5"/>
        <v>-33600000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163</v>
      </c>
      <c r="E147" s="11">
        <f t="shared" si="7"/>
        <v>0</v>
      </c>
      <c r="F147" s="11">
        <f t="shared" si="5"/>
        <v>-32600000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162</v>
      </c>
      <c r="E148" s="11">
        <f t="shared" si="7"/>
        <v>0</v>
      </c>
      <c r="F148" s="11">
        <f t="shared" si="5"/>
        <v>-32400000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158</v>
      </c>
      <c r="E149" s="11">
        <f t="shared" si="7"/>
        <v>0</v>
      </c>
      <c r="F149" s="11">
        <f t="shared" si="5"/>
        <v>-31600000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157</v>
      </c>
      <c r="E150" s="11">
        <f t="shared" si="7"/>
        <v>1</v>
      </c>
      <c r="F150" s="11">
        <f t="shared" si="5"/>
        <v>3755450400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155</v>
      </c>
      <c r="E151" s="11">
        <f t="shared" si="7"/>
        <v>0</v>
      </c>
      <c r="F151" s="11">
        <f t="shared" si="5"/>
        <v>-31000000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149</v>
      </c>
      <c r="E152" s="11">
        <f t="shared" si="7"/>
        <v>0</v>
      </c>
      <c r="F152" s="11">
        <f t="shared" si="5"/>
        <v>-4470000000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148</v>
      </c>
      <c r="E153" s="11">
        <f t="shared" si="7"/>
        <v>0</v>
      </c>
      <c r="F153" s="11">
        <f t="shared" si="5"/>
        <v>-7696000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148</v>
      </c>
      <c r="E154" s="11">
        <f t="shared" si="7"/>
        <v>0</v>
      </c>
      <c r="F154" s="11">
        <f t="shared" si="5"/>
        <v>-20128000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143</v>
      </c>
      <c r="E155" s="11">
        <f t="shared" si="7"/>
        <v>1</v>
      </c>
      <c r="F155" s="11">
        <f t="shared" si="5"/>
        <v>426000000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142</v>
      </c>
      <c r="E156" s="11">
        <f t="shared" si="7"/>
        <v>1</v>
      </c>
      <c r="F156" s="11">
        <f t="shared" si="5"/>
        <v>26663523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142</v>
      </c>
      <c r="E157" s="11">
        <f t="shared" si="7"/>
        <v>1</v>
      </c>
      <c r="F157" s="11">
        <f t="shared" si="5"/>
        <v>3416105700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6"/>
        <v>134</v>
      </c>
      <c r="E158" s="11">
        <f t="shared" si="7"/>
        <v>1</v>
      </c>
      <c r="F158" s="11">
        <f t="shared" si="5"/>
        <v>3231261600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6"/>
        <v>134</v>
      </c>
      <c r="E159" s="11">
        <f t="shared" si="7"/>
        <v>0</v>
      </c>
      <c r="F159" s="11">
        <f t="shared" si="5"/>
        <v>-26934000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6"/>
        <v>129</v>
      </c>
      <c r="E160" s="11">
        <f t="shared" si="7"/>
        <v>0</v>
      </c>
      <c r="F160" s="11">
        <f t="shared" si="5"/>
        <v>-25800000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6"/>
        <v>126</v>
      </c>
      <c r="E161" s="11">
        <f t="shared" si="7"/>
        <v>0</v>
      </c>
      <c r="F161" s="11">
        <f t="shared" si="5"/>
        <v>-25200000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6"/>
        <v>122</v>
      </c>
      <c r="E162" s="11">
        <f t="shared" si="7"/>
        <v>0</v>
      </c>
      <c r="F162" s="11">
        <f t="shared" si="5"/>
        <v>-24400000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6"/>
        <v>119</v>
      </c>
      <c r="E163" s="11">
        <f t="shared" si="7"/>
        <v>0</v>
      </c>
      <c r="F163" s="11">
        <f t="shared" si="5"/>
        <v>-23800000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112</v>
      </c>
      <c r="E164" s="11">
        <f t="shared" si="7"/>
        <v>1</v>
      </c>
      <c r="F164" s="11">
        <f t="shared" si="5"/>
        <v>50801814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6"/>
        <v>109</v>
      </c>
      <c r="E165" s="11">
        <f t="shared" si="7"/>
        <v>1</v>
      </c>
      <c r="F165" s="11">
        <f t="shared" si="5"/>
        <v>291600000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6"/>
        <v>109</v>
      </c>
      <c r="E166" s="11">
        <f t="shared" si="7"/>
        <v>1</v>
      </c>
      <c r="F166" s="11">
        <f t="shared" si="5"/>
        <v>270000000</v>
      </c>
      <c r="G166" s="11" t="s">
        <v>791</v>
      </c>
    </row>
    <row r="167" spans="1:7" x14ac:dyDescent="0.25">
      <c r="A167" s="11" t="s">
        <v>804</v>
      </c>
      <c r="B167" s="3">
        <v>-200000</v>
      </c>
      <c r="C167" s="11">
        <v>2</v>
      </c>
      <c r="D167" s="11">
        <f t="shared" si="6"/>
        <v>102</v>
      </c>
      <c r="E167" s="11">
        <f t="shared" si="7"/>
        <v>0</v>
      </c>
      <c r="F167" s="11">
        <f t="shared" si="5"/>
        <v>-20400000</v>
      </c>
      <c r="G167" s="11" t="s">
        <v>503</v>
      </c>
    </row>
    <row r="168" spans="1:7" x14ac:dyDescent="0.25">
      <c r="A168" s="11" t="s">
        <v>806</v>
      </c>
      <c r="B168" s="3">
        <v>-200000</v>
      </c>
      <c r="C168" s="11">
        <v>6</v>
      </c>
      <c r="D168" s="11">
        <f t="shared" si="6"/>
        <v>100</v>
      </c>
      <c r="E168" s="11">
        <f t="shared" si="7"/>
        <v>0</v>
      </c>
      <c r="F168" s="11">
        <f t="shared" si="5"/>
        <v>-20000000</v>
      </c>
      <c r="G168" s="11" t="s">
        <v>503</v>
      </c>
    </row>
    <row r="169" spans="1:7" x14ac:dyDescent="0.25">
      <c r="A169" s="11" t="s">
        <v>808</v>
      </c>
      <c r="B169" s="3">
        <v>-200000</v>
      </c>
      <c r="C169" s="11">
        <v>3</v>
      </c>
      <c r="D169" s="11">
        <f t="shared" si="6"/>
        <v>94</v>
      </c>
      <c r="E169" s="11">
        <f t="shared" si="7"/>
        <v>0</v>
      </c>
      <c r="F169" s="11">
        <f t="shared" si="5"/>
        <v>-18800000</v>
      </c>
      <c r="G169" s="11" t="s">
        <v>503</v>
      </c>
    </row>
    <row r="170" spans="1:7" x14ac:dyDescent="0.25">
      <c r="A170" s="11" t="s">
        <v>813</v>
      </c>
      <c r="B170" s="3">
        <v>-200000</v>
      </c>
      <c r="C170" s="11">
        <v>0</v>
      </c>
      <c r="D170" s="11">
        <f t="shared" si="6"/>
        <v>91</v>
      </c>
      <c r="E170" s="11">
        <f t="shared" si="7"/>
        <v>0</v>
      </c>
      <c r="F170" s="11">
        <f t="shared" si="5"/>
        <v>-18200000</v>
      </c>
      <c r="G170" s="11" t="s">
        <v>503</v>
      </c>
    </row>
    <row r="171" spans="1:7" x14ac:dyDescent="0.25">
      <c r="A171" s="11" t="s">
        <v>813</v>
      </c>
      <c r="B171" s="3">
        <v>3000000</v>
      </c>
      <c r="C171" s="11">
        <v>3</v>
      </c>
      <c r="D171" s="11">
        <f t="shared" si="6"/>
        <v>91</v>
      </c>
      <c r="E171" s="11">
        <f t="shared" si="7"/>
        <v>1</v>
      </c>
      <c r="F171" s="11">
        <f t="shared" si="5"/>
        <v>270000000</v>
      </c>
      <c r="G171" s="11" t="s">
        <v>814</v>
      </c>
    </row>
    <row r="172" spans="1:7" x14ac:dyDescent="0.25">
      <c r="A172" s="11" t="s">
        <v>816</v>
      </c>
      <c r="B172" s="3">
        <v>-200000</v>
      </c>
      <c r="C172" s="11">
        <v>1</v>
      </c>
      <c r="D172" s="11">
        <f t="shared" si="6"/>
        <v>88</v>
      </c>
      <c r="E172" s="11">
        <f t="shared" si="7"/>
        <v>0</v>
      </c>
      <c r="F172" s="11">
        <f t="shared" si="5"/>
        <v>-17600000</v>
      </c>
      <c r="G172" s="11" t="s">
        <v>158</v>
      </c>
    </row>
    <row r="173" spans="1:7" x14ac:dyDescent="0.25">
      <c r="A173" s="11" t="s">
        <v>816</v>
      </c>
      <c r="B173" s="3">
        <v>3000000</v>
      </c>
      <c r="C173" s="11">
        <v>1</v>
      </c>
      <c r="D173" s="11">
        <f t="shared" si="6"/>
        <v>87</v>
      </c>
      <c r="E173" s="11">
        <f t="shared" si="7"/>
        <v>1</v>
      </c>
      <c r="F173" s="11">
        <f t="shared" si="5"/>
        <v>258000000</v>
      </c>
      <c r="G173" s="11" t="s">
        <v>819</v>
      </c>
    </row>
    <row r="174" spans="1:7" x14ac:dyDescent="0.25">
      <c r="A174" s="11" t="s">
        <v>817</v>
      </c>
      <c r="B174" s="3">
        <v>2000000</v>
      </c>
      <c r="C174" s="11">
        <v>1</v>
      </c>
      <c r="D174" s="11">
        <f t="shared" si="6"/>
        <v>86</v>
      </c>
      <c r="E174" s="11">
        <f t="shared" si="7"/>
        <v>1</v>
      </c>
      <c r="F174" s="11">
        <f t="shared" si="5"/>
        <v>170000000</v>
      </c>
      <c r="G174" s="11" t="s">
        <v>820</v>
      </c>
    </row>
    <row r="175" spans="1:7" x14ac:dyDescent="0.25">
      <c r="A175" s="11" t="s">
        <v>817</v>
      </c>
      <c r="B175" s="3">
        <v>1300000</v>
      </c>
      <c r="C175" s="11">
        <v>2</v>
      </c>
      <c r="D175" s="11">
        <f t="shared" si="6"/>
        <v>85</v>
      </c>
      <c r="E175" s="11">
        <f t="shared" si="7"/>
        <v>1</v>
      </c>
      <c r="F175" s="11">
        <f t="shared" si="5"/>
        <v>109200000</v>
      </c>
      <c r="G175" s="11" t="s">
        <v>821</v>
      </c>
    </row>
    <row r="176" spans="1:7" x14ac:dyDescent="0.25">
      <c r="A176" s="11" t="s">
        <v>825</v>
      </c>
      <c r="B176" s="3">
        <v>-200000</v>
      </c>
      <c r="C176" s="11">
        <v>0</v>
      </c>
      <c r="D176" s="11">
        <f t="shared" si="6"/>
        <v>83</v>
      </c>
      <c r="E176" s="11">
        <f t="shared" si="7"/>
        <v>0</v>
      </c>
      <c r="F176" s="11">
        <f t="shared" si="5"/>
        <v>-16600000</v>
      </c>
      <c r="G176" s="11" t="s">
        <v>771</v>
      </c>
    </row>
    <row r="177" spans="1:7" x14ac:dyDescent="0.25">
      <c r="A177" s="11" t="s">
        <v>825</v>
      </c>
      <c r="B177" s="3">
        <v>1700000</v>
      </c>
      <c r="C177" s="11">
        <v>1</v>
      </c>
      <c r="D177" s="11">
        <f t="shared" si="6"/>
        <v>83</v>
      </c>
      <c r="E177" s="11">
        <f t="shared" si="7"/>
        <v>1</v>
      </c>
      <c r="F177" s="11">
        <f t="shared" si="5"/>
        <v>139400000</v>
      </c>
      <c r="G177" s="11" t="s">
        <v>826</v>
      </c>
    </row>
    <row r="178" spans="1:7" x14ac:dyDescent="0.25">
      <c r="A178" s="11" t="s">
        <v>827</v>
      </c>
      <c r="B178" s="3">
        <v>-200000</v>
      </c>
      <c r="C178" s="11">
        <v>1</v>
      </c>
      <c r="D178" s="11">
        <f t="shared" si="6"/>
        <v>82</v>
      </c>
      <c r="E178" s="11">
        <f t="shared" si="7"/>
        <v>0</v>
      </c>
      <c r="F178" s="11">
        <f t="shared" si="5"/>
        <v>-16400000</v>
      </c>
      <c r="G178" s="11" t="s">
        <v>503</v>
      </c>
    </row>
    <row r="179" spans="1:7" x14ac:dyDescent="0.25">
      <c r="A179" s="11" t="s">
        <v>830</v>
      </c>
      <c r="B179" s="3">
        <v>571492</v>
      </c>
      <c r="C179" s="11">
        <v>3</v>
      </c>
      <c r="D179" s="11">
        <f t="shared" si="6"/>
        <v>81</v>
      </c>
      <c r="E179" s="11">
        <f t="shared" si="7"/>
        <v>1</v>
      </c>
      <c r="F179" s="11">
        <f t="shared" si="5"/>
        <v>45719360</v>
      </c>
      <c r="G179" s="11" t="s">
        <v>242</v>
      </c>
    </row>
    <row r="180" spans="1:7" x14ac:dyDescent="0.25">
      <c r="A180" s="11" t="s">
        <v>835</v>
      </c>
      <c r="B180" s="3">
        <v>3000000</v>
      </c>
      <c r="C180" s="11">
        <v>7</v>
      </c>
      <c r="D180" s="11">
        <f t="shared" si="6"/>
        <v>78</v>
      </c>
      <c r="E180" s="11">
        <f t="shared" si="7"/>
        <v>1</v>
      </c>
      <c r="F180" s="11">
        <f t="shared" si="5"/>
        <v>231000000</v>
      </c>
      <c r="G180" s="11" t="s">
        <v>839</v>
      </c>
    </row>
    <row r="181" spans="1:7" x14ac:dyDescent="0.25">
      <c r="A181" s="11" t="s">
        <v>848</v>
      </c>
      <c r="B181" s="3">
        <v>2000000</v>
      </c>
      <c r="C181" s="11">
        <v>8</v>
      </c>
      <c r="D181" s="11">
        <f t="shared" si="6"/>
        <v>71</v>
      </c>
      <c r="E181" s="11">
        <f t="shared" si="7"/>
        <v>1</v>
      </c>
      <c r="F181" s="11">
        <f t="shared" si="5"/>
        <v>140000000</v>
      </c>
      <c r="G181" s="11" t="s">
        <v>849</v>
      </c>
    </row>
    <row r="182" spans="1:7" x14ac:dyDescent="0.25">
      <c r="A182" s="11" t="s">
        <v>861</v>
      </c>
      <c r="B182" s="3">
        <v>-2200700</v>
      </c>
      <c r="C182" s="11">
        <v>12</v>
      </c>
      <c r="D182" s="11">
        <f t="shared" si="6"/>
        <v>63</v>
      </c>
      <c r="E182" s="11">
        <f t="shared" si="7"/>
        <v>0</v>
      </c>
      <c r="F182" s="11">
        <f t="shared" si="5"/>
        <v>-138644100</v>
      </c>
      <c r="G182" s="11" t="s">
        <v>863</v>
      </c>
    </row>
    <row r="183" spans="1:7" x14ac:dyDescent="0.25">
      <c r="A183" s="11" t="s">
        <v>871</v>
      </c>
      <c r="B183" s="3">
        <v>675087</v>
      </c>
      <c r="C183" s="11">
        <v>30</v>
      </c>
      <c r="D183" s="11">
        <f t="shared" si="6"/>
        <v>51</v>
      </c>
      <c r="E183" s="11">
        <f t="shared" si="7"/>
        <v>1</v>
      </c>
      <c r="F183" s="11">
        <f t="shared" si="5"/>
        <v>33754350</v>
      </c>
      <c r="G183" s="11" t="s">
        <v>264</v>
      </c>
    </row>
    <row r="184" spans="1:7" x14ac:dyDescent="0.25">
      <c r="A184" s="11" t="s">
        <v>909</v>
      </c>
      <c r="B184" s="3">
        <v>677000</v>
      </c>
      <c r="C184" s="11">
        <v>15</v>
      </c>
      <c r="D184" s="11">
        <f t="shared" si="6"/>
        <v>21</v>
      </c>
      <c r="E184" s="11">
        <f t="shared" si="7"/>
        <v>1</v>
      </c>
      <c r="F184" s="11">
        <f t="shared" si="5"/>
        <v>13540000</v>
      </c>
      <c r="G184" s="11" t="s">
        <v>401</v>
      </c>
    </row>
    <row r="185" spans="1:7" x14ac:dyDescent="0.25">
      <c r="A185" s="11" t="s">
        <v>934</v>
      </c>
      <c r="B185" s="3">
        <v>-10000</v>
      </c>
      <c r="C185" s="11">
        <v>5</v>
      </c>
      <c r="D185" s="11">
        <f t="shared" si="6"/>
        <v>6</v>
      </c>
      <c r="E185" s="11">
        <f t="shared" si="7"/>
        <v>0</v>
      </c>
      <c r="F185" s="11">
        <f t="shared" si="5"/>
        <v>-60000</v>
      </c>
      <c r="G185" s="11" t="s">
        <v>940</v>
      </c>
    </row>
    <row r="186" spans="1:7" x14ac:dyDescent="0.25">
      <c r="A186" s="11" t="s">
        <v>953</v>
      </c>
      <c r="B186" s="3">
        <v>-80500000</v>
      </c>
      <c r="C186" s="11">
        <v>1</v>
      </c>
      <c r="D186" s="11">
        <f t="shared" ref="D157:D201" si="8">D187+C186</f>
        <v>1</v>
      </c>
      <c r="E186" s="11">
        <f t="shared" si="7"/>
        <v>0</v>
      </c>
      <c r="F186" s="11">
        <f t="shared" si="5"/>
        <v>-80500000</v>
      </c>
      <c r="G186" s="11"/>
    </row>
    <row r="187" spans="1:7" x14ac:dyDescent="0.25">
      <c r="A187" s="11"/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2716399</v>
      </c>
      <c r="C202" s="11"/>
      <c r="D202" s="11"/>
      <c r="E202" s="11"/>
      <c r="F202" s="29">
        <f>SUM(F2:F200)</f>
        <v>18240926502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28019856.377880186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J24" sqref="J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7.5703125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ایلیا'!B202</f>
        <v>2716399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الشهدا'!B70</f>
        <v>1092870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-10250000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834</v>
      </c>
      <c r="J11" s="2" t="s">
        <v>457</v>
      </c>
      <c r="K11" s="43">
        <v>75000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879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v>73900000</v>
      </c>
      <c r="G13" s="29">
        <f t="shared" si="0"/>
        <v>-2859237.8770112991</v>
      </c>
      <c r="H13" s="11" t="s">
        <v>917</v>
      </c>
      <c r="J13" s="2" t="s">
        <v>941</v>
      </c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>
        <f>K16</f>
        <v>76284269</v>
      </c>
      <c r="G14" s="29">
        <f t="shared" si="0"/>
        <v>-3264857.4612188637</v>
      </c>
      <c r="H14" s="11"/>
      <c r="J14" s="2" t="s">
        <v>954</v>
      </c>
      <c r="K14" s="43">
        <v>81650000</v>
      </c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SUM(K7:K14)</f>
        <v>76284269</v>
      </c>
      <c r="L16" s="25"/>
      <c r="M16" s="11" t="s">
        <v>758</v>
      </c>
      <c r="N16" s="29">
        <f>'مسکن مریم یاران'!B126</f>
        <v>61169293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3884269</v>
      </c>
      <c r="L17" s="25"/>
      <c r="M17" s="11" t="s">
        <v>658</v>
      </c>
      <c r="N17" s="29">
        <f>سارا!D156</f>
        <v>27671813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133284269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5300000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3100000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10250000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1350000</v>
      </c>
      <c r="P22" s="29" t="s">
        <v>815</v>
      </c>
      <c r="Q22" s="29">
        <v>500000</v>
      </c>
      <c r="R22" s="11">
        <v>3</v>
      </c>
      <c r="S22" s="29">
        <f t="shared" si="4"/>
        <v>1500000</v>
      </c>
      <c r="T22" s="11" t="s">
        <v>818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817</v>
      </c>
      <c r="Q23" s="29">
        <v>-2500000</v>
      </c>
      <c r="R23" s="11">
        <v>1</v>
      </c>
      <c r="S23" s="29">
        <f t="shared" si="4"/>
        <v>-2500000</v>
      </c>
      <c r="T23" s="11" t="s">
        <v>822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908</v>
      </c>
      <c r="N24" s="29">
        <v>5500000</v>
      </c>
      <c r="P24" s="29" t="s">
        <v>823</v>
      </c>
      <c r="Q24" s="29">
        <v>-5800000</v>
      </c>
      <c r="R24" s="11">
        <v>2</v>
      </c>
      <c r="S24" s="29">
        <f t="shared" si="4"/>
        <v>-11600000</v>
      </c>
      <c r="T24" s="11" t="s">
        <v>824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827</v>
      </c>
      <c r="Q25" s="29">
        <v>-7500000</v>
      </c>
      <c r="R25" s="11">
        <v>4</v>
      </c>
      <c r="S25" s="29">
        <f t="shared" si="4"/>
        <v>-30000000</v>
      </c>
      <c r="T25" s="11" t="s">
        <v>828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835</v>
      </c>
      <c r="Q26" s="29">
        <v>-8500000</v>
      </c>
      <c r="R26" s="11">
        <v>7</v>
      </c>
      <c r="S26" s="29">
        <f>Q26*R26</f>
        <v>-59500000</v>
      </c>
      <c r="T26" s="11" t="s">
        <v>837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145541106</v>
      </c>
      <c r="P27" s="29" t="s">
        <v>848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850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871</v>
      </c>
      <c r="Q28" s="29">
        <v>-7500000</v>
      </c>
      <c r="R28" s="11">
        <v>30</v>
      </c>
      <c r="S28" s="29">
        <f t="shared" si="5"/>
        <v>-225000000</v>
      </c>
      <c r="T28" s="36" t="s">
        <v>872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909</v>
      </c>
      <c r="Q29" s="29">
        <v>-4500000</v>
      </c>
      <c r="R29" s="11">
        <v>21</v>
      </c>
      <c r="S29" s="29">
        <f t="shared" si="5"/>
        <v>-94500000</v>
      </c>
      <c r="T29" s="11" t="s">
        <v>950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 t="s">
        <v>942</v>
      </c>
      <c r="Q30" s="29">
        <v>-3500000</v>
      </c>
      <c r="R30" s="11">
        <v>16</v>
      </c>
      <c r="S30" s="29">
        <f t="shared" si="5"/>
        <v>-56000000</v>
      </c>
      <c r="T30" s="11" t="s">
        <v>951</v>
      </c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29"/>
      <c r="Q31" s="29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29"/>
      <c r="Q32" s="29"/>
      <c r="R32" s="11"/>
      <c r="S32" s="29"/>
      <c r="T32" s="11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801</v>
      </c>
      <c r="O33" s="48" t="s">
        <v>477</v>
      </c>
      <c r="P33" s="29" t="s">
        <v>25</v>
      </c>
      <c r="Q33" s="29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29"/>
      <c r="R34" s="11"/>
      <c r="S34" s="29"/>
      <c r="T34" s="11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29"/>
      <c r="R35" s="29"/>
      <c r="S35" s="29">
        <f>SUM(S19:S34)</f>
        <v>8900000</v>
      </c>
      <c r="T35" s="11"/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11"/>
      <c r="Q36" s="11" t="s">
        <v>25</v>
      </c>
      <c r="R36" s="11"/>
      <c r="S36" s="70" t="s">
        <v>6</v>
      </c>
      <c r="T36" s="29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11"/>
      <c r="Q37" s="11"/>
      <c r="R37" s="11"/>
      <c r="S37" s="29"/>
      <c r="T37" s="11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  <c r="P38" s="29"/>
      <c r="Q38" s="11"/>
      <c r="R38" s="11"/>
      <c r="S38" s="11"/>
      <c r="T38" s="11" t="s">
        <v>724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75000</v>
      </c>
      <c r="O39" s="48" t="s">
        <v>800</v>
      </c>
      <c r="P39" s="11"/>
      <c r="Q39" s="11"/>
      <c r="R39" s="11"/>
      <c r="S39" s="11"/>
      <c r="T39" s="11" t="s">
        <v>761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450000</v>
      </c>
      <c r="O40" s="48" t="s">
        <v>802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500000</v>
      </c>
      <c r="O41" s="48" t="s">
        <v>565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SUM(N34:N43)</f>
        <v>3145000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817</v>
      </c>
      <c r="B9" s="3">
        <v>-80000</v>
      </c>
      <c r="C9" t="s">
        <v>829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912</v>
      </c>
      <c r="B10" s="3">
        <v>850000</v>
      </c>
      <c r="C10" t="s">
        <v>918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934</v>
      </c>
      <c r="B11" s="3">
        <v>-700000</v>
      </c>
      <c r="C11" t="s">
        <v>944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942</v>
      </c>
      <c r="B12" s="3">
        <v>1000000</v>
      </c>
      <c r="C12" t="s">
        <v>945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6" sqref="P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65000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30000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5500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45000</v>
      </c>
      <c r="H32" s="59" t="s">
        <v>807</v>
      </c>
      <c r="I32" s="11">
        <v>185000</v>
      </c>
      <c r="J32" s="11" t="s">
        <v>559</v>
      </c>
    </row>
    <row r="33" spans="6:23" x14ac:dyDescent="0.25">
      <c r="G33" s="11">
        <f t="shared" si="6"/>
        <v>5500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5500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5500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11000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12000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5500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40000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5000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14000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14000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3000</v>
      </c>
      <c r="H43" s="11" t="s">
        <v>830</v>
      </c>
      <c r="I43" s="11">
        <v>227000</v>
      </c>
      <c r="J43" s="11" t="s">
        <v>831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1000</v>
      </c>
      <c r="H44" s="11" t="s">
        <v>896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230000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2018-03-13T15:40:12Z</dcterms:modified>
</cp:coreProperties>
</file>