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D54" i="48" l="1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C267" i="20"/>
  <c r="B267" i="20" l="1"/>
  <c r="AP21" i="18" l="1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L19" i="18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N35" i="18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67" i="20" l="1"/>
  <c r="I119" i="20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<sst xmlns="http://schemas.openxmlformats.org/spreadsheetml/2006/main" count="9061" uniqueCount="4291">
  <si>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</si>
  <si>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</si>
  <si>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</si>
  <si>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</si>
  <si>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</si>
  <si>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</si>
  <si>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</si>
  <si>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</si>
  <si>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</si>
  <si>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</si>
  <si>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</si>
  <si>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</si>
  <si>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</si>
  <si>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</si>
  <si>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</si>
  <si>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</si>
  <si>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</si>
  <si>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</si>
  <si>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</si>
  <si>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</si>
  <si>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</si>
  <si>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</si>
  <si>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</si>
  <si>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</si>
  <si>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</si>
  <si>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</si>
  <si>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</si>
  <si>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</si>
  <si>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</si>
  <si>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</si>
  <si>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</si>
  <si>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</si>
  <si>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</si>
  <si>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</si>
  <si>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</si>
  <si>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</si>
  <si>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</si>
  <si>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</si>
  <si>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</si>
  <si>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</si>
  <si>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</si>
  <si>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</si>
  <si>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</si>
  <si>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</si>
  <si>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</si>
  <si>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</si>
  <si>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</si>
  <si>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</si>
  <si>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</si>
  <si>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</si>
  <si>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</si>
  <si>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</si>
  <si>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</si>
  <si>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</si>
  <si>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</si>
  <si>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</si>
  <si>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</si>
  <si>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</si>
  <si>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</si>
  <si>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</si>
  <si>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</si>
  <si>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</si>
  <si>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</si>
  <si>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</si>
  <si>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</si>
  <si>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</si>
  <si>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</si>
  <si>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</si>
  <si>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</si>
  <si>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</si>
  <si>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</si>
  <si>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</si>
  <si>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</si>
  <si>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</si>
  <si>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</si>
  <si>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</si>
  <si>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</si>
  <si>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</si>
  <si>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</si>
  <si>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</si>
  <si>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</si>
  <si>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</si>
  <si>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</si>
  <si>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</si>
  <si>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</si>
  <si>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</si>
  <si>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</si>
  <si>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</si>
  <si>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</si>
  <si>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</si>
  <si>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</si>
  <si>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</si>
  <si>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</si>
  <si>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</si>
  <si>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</si>
  <si>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</si>
  <si>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</si>
  <si>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</si>
  <si>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</si>
  <si>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</si>
  <si>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</si>
  <si>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</si>
  <si>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</si>
  <si>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</si>
  <si>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</si>
  <si>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</si>
  <si>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</si>
  <si>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</si>
  <si>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</si>
  <si>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</si>
  <si>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</si>
  <si>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</si>
  <si>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</si>
  <si>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</si>
  <si>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</si>
  <si>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</si>
  <si>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</si>
  <si>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</si>
  <si>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</si>
  <si>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</si>
  <si>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</si>
  <si>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</si>
  <si>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</si>
  <si>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</si>
  <si>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</si>
  <si>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</si>
  <si>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</si>
  <si>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</si>
  <si>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</si>
  <si>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</si>
  <si>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</si>
  <si>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</si>
  <si>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</si>
  <si>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</si>
  <si>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</si>
  <si>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</si>
  <si>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</si>
  <si>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</si>
  <si>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</si>
  <si>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</si>
  <si>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</si>
  <si>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</si>
  <si>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</si>
  <si>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</si>
  <si>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</si>
  <si>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</si>
  <si>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</si>
  <si>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</si>
  <si>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</si>
  <si>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</si>
  <si>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</si>
  <si>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</si>
  <si>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</si>
  <si>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</si>
  <si>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</si>
  <si>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</si>
  <si>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</si>
  <si>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</si>
  <si>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</si>
  <si>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</si>
  <si>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</si>
  <si>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</si>
  <si>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</si>
  <si>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</si>
  <si>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</si>
  <si>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</si>
  <si>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</si>
  <si>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</si>
  <si>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</si>
  <si>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</si>
  <si>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</si>
  <si>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</si>
  <si>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</si>
  <si>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</si>
  <si>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</si>
  <si>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</si>
  <si>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</si>
  <si>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</si>
  <si>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</si>
  <si>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</si>
  <si>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</si>
  <si>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</si>
  <si>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</si>
  <si>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</si>
  <si>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</si>
  <si>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</si>
  <si>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</si>
  <si>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</si>
  <si>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</si>
  <si>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</si>
  <si>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</si>
  <si>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</si>
  <si>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</si>
  <si>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</si>
  <si>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</si>
  <si>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</si>
  <si>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</si>
  <si>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</si>
  <si>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</si>
  <si>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</si>
  <si>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</si>
  <si>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</si>
  <si>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</si>
  <si>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</si>
  <si>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</si>
  <si>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</si>
  <si>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</si>
  <si>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</si>
  <si>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</si>
  <si>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</si>
  <si>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</si>
  <si>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</si>
  <si>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</si>
  <si>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</si>
  <si>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</si>
  <si>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</si>
  <si>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</si>
  <si>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</si>
  <si>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</si>
  <si>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</si>
  <si>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</si>
  <si>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</si>
  <si>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</si>
  <si>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</si>
  <si>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</si>
  <si>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</si>
  <si>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</si>
  <si>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</si>
  <si>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</si>
  <si>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</si>
  <si>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</si>
  <si>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</si>
  <si>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</si>
  <si>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</si>
  <si>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</si>
  <si>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</si>
  <si>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</si>
  <si>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</si>
  <si>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</si>
  <si>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</si>
  <si>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</si>
  <si>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</si>
  <si>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</si>
  <si>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</si>
  <si>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</si>
  <si>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</si>
  <si>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</si>
  <si>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</si>
  <si>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</si>
  <si>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</si>
  <si>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</si>
  <si>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</si>
  <si>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</si>
  <si>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</si>
  <si>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</si>
  <si>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</si>
  <si>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</si>
  <si>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</si>
  <si>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</si>
  <si>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</si>
  <si>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</si>
  <si>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</si>
  <si>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</si>
  <si>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</si>
  <si>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</si>
  <si>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</si>
  <si>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</si>
  <si>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</si>
  <si>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</si>
  <si>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</si>
  <si>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</si>
  <si>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</si>
  <si>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</si>
  <si>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</si>
  <si>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</si>
  <si>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</si>
  <si>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</si>
  <si>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</si>
  <si>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</si>
  <si>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</si>
  <si>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</si>
  <si>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</si>
  <si>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</si>
  <si>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</si>
  <si>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</si>
  <si>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</si>
  <si>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</si>
  <si>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</si>
  <si>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</si>
  <si>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</si>
  <si>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</si>
  <si>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</si>
  <si>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</si>
  <si>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</si>
  <si>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</si>
  <si>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</si>
  <si>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</si>
  <si>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</si>
  <si>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</si>
  <si>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</si>
  <si>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</si>
  <si>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</si>
  <si>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</si>
  <si>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</si>
  <si>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</si>
  <si>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</si>
  <si>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</si>
  <si>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</si>
  <si>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</si>
  <si>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</si>
  <si>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</si>
  <si>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</si>
  <si>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</si>
  <si>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</si>
  <si>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</si>
  <si>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</si>
  <si>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</si>
  <si>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</si>
  <si>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</si>
  <si>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</si>
  <si>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</si>
  <si>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</si>
  <si>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</si>
  <si>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</si>
  <si>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</si>
  <si>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</si>
  <si>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</si>
  <si>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</si>
  <si>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</si>
  <si>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</si>
  <si>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</si>
  <si>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</si>
  <si>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</si>
  <si>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</si>
  <si>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</si>
  <si>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</si>
  <si>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</si>
  <si>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</si>
  <si>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</si>
  <si>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</si>
  <si>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</si>
  <si>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</si>
  <si>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</si>
  <si>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</si>
  <si>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</si>
  <si>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</si>
  <si>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</si>
  <si>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</si>
  <si>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</si>
  <si>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</si>
  <si>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</si>
  <si>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</si>
  <si>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</si>
  <si>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</si>
  <si>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</si>
  <si>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</si>
  <si>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</si>
  <si>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</si>
  <si>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</si>
  <si>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</si>
  <si>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</si>
  <si>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</si>
  <si>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</si>
  <si>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</si>
  <si>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</si>
  <si>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</si>
  <si>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</si>
  <si>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</si>
  <si>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</si>
  <si>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</si>
  <si>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</si>
  <si>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</si>
  <si>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</si>
  <si>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</si>
  <si>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</si>
  <si>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</si>
  <si>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</si>
  <si>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</si>
  <si>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</si>
  <si>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</si>
  <si>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</si>
  <si>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</si>
  <si>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</si>
  <si>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</si>
  <si>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</si>
  <si>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</si>
  <si>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</si>
  <si>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</si>
  <si>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</si>
  <si>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</si>
  <si>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</si>
  <si>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</si>
  <si>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</si>
  <si>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</si>
  <si>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</si>
  <si>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</si>
  <si>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</si>
  <si>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</si>
  <si>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</si>
  <si>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</si>
  <si>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</si>
  <si>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</si>
  <si>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</si>
  <si>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</si>
  <si>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</si>
  <si>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</si>
  <si>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</si>
  <si>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</si>
  <si>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</si>
  <si>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</si>
  <si>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</si>
  <si>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</si>
  <si>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</si>
  <si>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</si>
  <si>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</si>
  <si>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</si>
  <si>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</si>
  <si>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</si>
  <si>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</si>
  <si>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</si>
  <si>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</si>
  <si>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</si>
  <si>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</si>
  <si>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</si>
  <si>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</si>
  <si>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</si>
  <si>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</si>
  <si>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</si>
  <si>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</si>
  <si>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</si>
  <si>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</si>
  <si>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</si>
  <si>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</si>
  <si>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</si>
  <si>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</si>
  <si>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</si>
  <si>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</si>
  <si>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</si>
  <si>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</si>
  <si>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</si>
  <si>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</si>
  <si>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</si>
  <si>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</si>
  <si>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</si>
  <si>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</si>
  <si>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</si>
  <si>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</si>
  <si>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</si>
  <si>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</si>
  <si>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</si>
  <si>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</si>
  <si>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</si>
  <si>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</si>
  <si>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</si>
  <si>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</si>
  <si>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</si>
  <si>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</si>
  <si>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</si>
  <si>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</si>
  <si>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</si>
  <si>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</si>
  <si>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</si>
  <si>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</si>
  <si>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</si>
  <si>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</si>
  <si>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</si>
  <si>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</si>
  <si>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</si>
  <si>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</si>
  <si>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</si>
  <si>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</si>
  <si>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</si>
  <si>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</si>
  <si>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</si>
  <si>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</si>
  <si>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</si>
  <si>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</si>
  <si>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</si>
  <si>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</si>
  <si>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</si>
  <si>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</si>
  <si>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</si>
  <si>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</si>
  <si>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</si>
  <si>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</si>
  <si>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</si>
  <si>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</si>
  <si>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</si>
  <si>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</si>
  <si>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</si>
  <si>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</si>
  <si>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</si>
  <si>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</si>
  <si>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</si>
  <si>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</si>
  <si>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</si>
  <si>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</si>
  <si>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</si>
  <si>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</si>
  <si>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</si>
  <si>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</si>
  <si>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</si>
  <si>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</si>
  <si>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</si>
  <si>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</si>
  <si>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</si>
  <si>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</si>
  <si>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</si>
  <si>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</si>
  <si>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</si>
  <si>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</si>
  <si>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</si>
  <si>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</si>
  <si>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</si>
  <si>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</si>
  <si>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</si>
  <si>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</si>
  <si>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</si>
  <si>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</si>
  <si>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</si>
  <si>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</si>
  <si>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</si>
  <si>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</si>
  <si>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</si>
  <si>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</si>
  <si>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</si>
  <si>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</si>
  <si>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</si>
  <si>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</si>
  <si>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</si>
  <si>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</si>
  <si>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</si>
  <si>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</si>
  <si>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</si>
  <si>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</si>
  <si>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</si>
  <si>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</si>
  <si>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</si>
  <si>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</si>
  <si>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</si>
  <si>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</si>
  <si>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</si>
  <si>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</si>
  <si>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</si>
  <si>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</si>
  <si>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</si>
  <si>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</si>
  <si>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</si>
  <si>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</si>
  <si>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</si>
  <si>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</si>
  <si>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</si>
  <si>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</si>
  <si>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</si>
  <si>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</si>
  <si>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</si>
  <si>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</si>
  <si>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</si>
  <si>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</si>
  <si>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</si>
  <si>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</si>
  <si>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</si>
  <si>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</si>
  <si>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</si>
  <si>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</si>
  <si>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</si>
  <si>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</si>
  <si>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</si>
  <si>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</si>
  <si>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</si>
  <si>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</si>
  <si>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</si>
  <si>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</si>
  <si>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</si>
  <si>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</si>
  <si>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</si>
  <si>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</si>
  <si>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</si>
  <si>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</si>
  <si>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</si>
  <si>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</si>
  <si>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</si>
  <si>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</si>
  <si>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</si>
  <si>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</si>
  <si>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</si>
  <si>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</si>
  <si>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</si>
  <si>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</si>
  <si>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</si>
  <si>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</si>
  <si>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</si>
  <si>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</si>
  <si>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</si>
  <si>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</si>
  <si>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</si>
  <si>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</si>
  <si>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</si>
  <si>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</si>
  <si>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</si>
  <si>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</si>
  <si>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</si>
  <si>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</si>
  <si>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</si>
  <si>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</si>
  <si>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</si>
  <si>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</si>
  <si>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</si>
  <si>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</si>
  <si>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</si>
  <si>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</si>
  <si>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</si>
  <si>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</si>
  <si>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</si>
  <si>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</si>
  <si>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</si>
  <si>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</si>
  <si>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</si>
  <si>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</si>
  <si>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</si>
  <si>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</si>
  <si>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</si>
  <si>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</si>
  <si>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</si>
  <si>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</si>
  <si>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</si>
  <si>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</si>
  <si>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</si>
  <si>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</si>
  <si>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</si>
  <si>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</si>
  <si>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</si>
  <si>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</si>
  <si>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</si>
  <si>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</si>
  <si>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</si>
  <si>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</si>
  <si>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</si>
  <si>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</si>
  <si>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</si>
  <si>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</si>
  <si>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</si>
  <si>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</si>
  <si>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</si>
  <si>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</si>
  <si>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</si>
  <si>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</si>
  <si>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</si>
  <si>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</si>
  <si>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</si>
  <si>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</si>
  <si>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</si>
  <si>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</si>
  <si>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</si>
  <si>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</si>
  <si>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</si>
  <si>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</si>
  <si>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</si>
  <si>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</si>
  <si>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</si>
  <si>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</si>
  <si>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</si>
  <si>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</si>
  <si>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</si>
  <si>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</si>
  <si>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</si>
  <si>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</si>
  <si>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</si>
  <si>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</si>
  <si>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</si>
  <si>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</si>
  <si>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</si>
  <si>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</si>
  <si>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</si>
  <si>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</si>
  <si>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</si>
  <si>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</si>
  <si>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</si>
  <si>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</si>
  <si>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</si>
  <si>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</si>
  <si>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</si>
  <si>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</si>
  <si>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</si>
  <si>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</si>
  <si>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</si>
  <si>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</si>
  <si>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</si>
  <si>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</si>
  <si>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</si>
  <si>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</si>
  <si>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</si>
  <si>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</si>
  <si>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</si>
  <si>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</si>
  <si>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</si>
  <si>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</si>
  <si>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</si>
  <si>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</si>
  <si>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</si>
  <si>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</si>
  <si>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</si>
  <si>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</si>
  <si>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</si>
  <si>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</si>
  <si>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</si>
  <si>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</si>
  <si>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</si>
  <si>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</si>
  <si>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</si>
  <si>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</si>
  <si>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</si>
  <si>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</si>
  <si>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</si>
  <si>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</si>
  <si>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</si>
  <si>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</si>
  <si>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</si>
  <si>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</si>
  <si>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</si>
  <si>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</si>
  <si>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</si>
  <si>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</si>
  <si>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</si>
  <si>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</si>
  <si>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</si>
  <si>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</si>
  <si>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</si>
  <si>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</si>
  <si>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</si>
  <si>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</si>
  <si>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</si>
  <si>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</si>
  <si>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</si>
  <si>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</si>
  <si>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</si>
  <si>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</si>
  <si>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</si>
  <si>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</si>
  <si>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</si>
  <si>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</si>
  <si>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</si>
  <si>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</si>
  <si>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</si>
  <si>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</si>
  <si>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</si>
  <si>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</si>
  <si>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</si>
  <si>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</si>
  <si>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</si>
  <si>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</si>
  <si>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</si>
  <si>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</si>
  <si>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</si>
  <si>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</si>
  <si>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</si>
  <si>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</si>
  <si>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</si>
  <si>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</si>
  <si>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</si>
  <si>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</si>
  <si>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</si>
  <si>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</si>
  <si>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</si>
  <si>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</si>
  <si>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</si>
  <si>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</si>
  <si>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</si>
  <si>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</si>
  <si>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</si>
  <si>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</si>
  <si>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</si>
  <si>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</si>
  <si>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</si>
  <si>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</si>
  <si>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</si>
  <si>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</si>
  <si>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</si>
  <si>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</si>
  <si>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</si>
  <si>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</si>
  <si>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</si>
  <si>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</si>
  <si>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</si>
  <si>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</si>
  <si>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</si>
  <si>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</si>
  <si>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</si>
  <si>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</si>
  <si>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</si>
  <si>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</si>
  <si>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</si>
  <si>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</si>
  <si>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</si>
  <si>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</si>
  <si>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</si>
  <si>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</si>
  <si>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</si>
  <si>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</si>
  <si>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</si>
  <si>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</si>
  <si>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</si>
  <si>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</si>
  <si>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</si>
  <si>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</si>
  <si>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</si>
  <si>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</si>
  <si>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</si>
  <si>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</si>
  <si>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</si>
  <si>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</si>
  <si>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</si>
  <si>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</si>
  <si>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</si>
  <si>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</si>
  <si>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</si>
  <si>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</si>
  <si>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</si>
  <si>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</si>
  <si>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</si>
  <si>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</si>
  <si>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</si>
  <si>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</si>
  <si>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</si>
  <si>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</si>
  <si>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</si>
  <si>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</si>
  <si>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</si>
  <si>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</si>
  <si>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</si>
  <si>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</si>
  <si>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</si>
  <si>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</si>
  <si>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</si>
  <si>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</si>
  <si>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</si>
  <si>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</si>
  <si>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</si>
  <si>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</si>
  <si>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</si>
  <si>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</si>
  <si>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</si>
  <si>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</si>
  <si>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</si>
  <si>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</si>
  <si>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</si>
  <si>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</si>
  <si>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</si>
  <si>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</si>
  <si>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</si>
  <si>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</si>
  <si>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</si>
  <si>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</si>
  <si>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</si>
  <si>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</si>
  <si>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</si>
  <si>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</si>
  <si>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</si>
  <si>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</si>
  <si>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</si>
  <si>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</si>
  <si>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</si>
  <si>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</si>
  <si>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</si>
  <si>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</si>
  <si>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</si>
  <si>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</si>
  <si>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</si>
  <si>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</si>
  <si>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</si>
  <si>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</si>
  <si>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</si>
  <si>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</si>
  <si>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</si>
  <si>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</si>
  <si>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</si>
  <si>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</si>
  <si>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</si>
  <si>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</si>
  <si>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</si>
  <si>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</si>
  <si>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</si>
  <si>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</si>
  <si>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</si>
  <si>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</si>
  <si>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</si>
  <si>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</si>
  <si>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</si>
  <si>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</si>
  <si>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</si>
  <si>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</si>
  <si>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</si>
  <si>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</si>
  <si>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</si>
  <si>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</si>
  <si>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</si>
  <si>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</si>
  <si>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</si>
  <si>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</si>
  <si>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</si>
  <si>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</si>
  <si>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</si>
  <si>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</si>
  <si>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</si>
  <si>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</si>
  <si>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</si>
  <si>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</si>
  <si>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</si>
  <si>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</si>
  <si>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</si>
  <si>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</si>
  <si>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</si>
  <si>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</si>
  <si>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</si>
  <si>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</si>
  <si>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</si>
  <si>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</si>
  <si>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</si>
  <si>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</si>
  <si>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</si>
  <si>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</si>
  <si>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</si>
  <si>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</si>
  <si>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</si>
  <si>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</si>
  <si>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</si>
  <si>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</si>
  <si>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</si>
  <si>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</si>
  <si>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</si>
  <si>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</si>
  <si>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</si>
  <si>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</si>
  <si>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</si>
  <si>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</si>
  <si>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</si>
  <si>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</si>
  <si>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</si>
  <si>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</si>
  <si>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</si>
  <si>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</si>
  <si>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</si>
  <si>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</si>
  <si>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</si>
  <si>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</si>
  <si>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</si>
  <si>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</si>
  <si>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</si>
  <si>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</si>
  <si>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</si>
  <si>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</si>
  <si>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</si>
  <si>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</si>
  <si>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</si>
  <si>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</si>
  <si>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</si>
  <si>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</si>
  <si>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</si>
  <si>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</si>
  <si>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</si>
  <si>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</si>
  <si>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</si>
  <si>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</si>
  <si>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</si>
  <si>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</si>
  <si>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</si>
  <si>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</si>
  <si>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</si>
  <si>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</si>
  <si>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</si>
  <si>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</si>
  <si>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</si>
  <si>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</si>
  <si>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</si>
  <si>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</si>
  <si>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</si>
  <si>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</si>
  <si>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</si>
  <si>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</si>
  <si>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</si>
  <si>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</si>
  <si>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</si>
  <si>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</si>
  <si>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</si>
  <si>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</si>
  <si>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</si>
  <si>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</si>
  <si>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</si>
  <si>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</si>
  <si>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</si>
  <si>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</si>
  <si>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</si>
  <si>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</si>
  <si>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</si>
  <si>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</si>
  <si>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</si>
  <si>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</si>
  <si>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</si>
  <si>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</si>
  <si>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</si>
  <si>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</si>
  <si>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</si>
  <si>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</si>
  <si>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</si>
  <si>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</si>
  <si>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</si>
  <si>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</si>
  <si>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</si>
  <si>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</si>
  <si>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</si>
  <si>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</si>
  <si>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</si>
  <si>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</si>
  <si>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</si>
  <si>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</si>
  <si>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</si>
  <si>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</si>
  <si>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</si>
  <si>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</si>
  <si>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</si>
  <si>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</si>
  <si>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</si>
  <si>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</si>
  <si>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</si>
  <si>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</si>
  <si>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</si>
  <si>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</si>
  <si>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</si>
  <si>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</si>
  <si>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</si>
  <si>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</si>
  <si>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</si>
  <si>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</si>
  <si>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</si>
  <si>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</si>
  <si>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</si>
  <si>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</si>
  <si>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</si>
  <si>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</si>
  <si>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</si>
  <si>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</si>
  <si>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</si>
  <si>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</si>
  <si>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</si>
  <si>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</si>
  <si>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</si>
  <si>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</si>
  <si>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</si>
  <si>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</si>
  <si>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</si>
  <si>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</si>
  <si>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</si>
  <si>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</si>
  <si>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</si>
  <si>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</si>
  <si>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</si>
  <si>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</si>
  <si>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</si>
  <si>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</si>
  <si>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</si>
  <si>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</si>
  <si>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</si>
  <si>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</si>
  <si>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</si>
  <si>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</si>
  <si>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</si>
  <si>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</si>
  <si>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</si>
  <si>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</si>
  <si>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</si>
  <si>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</si>
  <si>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</si>
  <si>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</si>
  <si>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</si>
  <si>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</si>
  <si>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</si>
  <si>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</si>
  <si>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</si>
  <si>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</si>
  <si>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</si>
  <si>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</si>
  <si>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</si>
  <si>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</si>
  <si>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</si>
  <si>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</si>
  <si>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</si>
  <si>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</si>
  <si>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</si>
  <si>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</si>
  <si>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</si>
  <si>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</si>
  <si>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</si>
  <si>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</si>
  <si>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</si>
  <si>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</si>
  <si>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</si>
  <si>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</si>
  <si>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</si>
  <si>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</si>
  <si>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</si>
  <si>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</si>
  <si>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</si>
  <si>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</si>
  <si>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</si>
  <si>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</si>
  <si>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</si>
  <si>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</si>
  <si>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</si>
  <si>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</si>
  <si>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</si>
  <si>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</si>
  <si>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</si>
  <si>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</si>
  <si>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</si>
  <si>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</si>
  <si>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</si>
  <si>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</si>
  <si>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</si>
  <si>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</si>
  <si>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</si>
  <si>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</si>
  <si>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</si>
  <si>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</si>
  <si>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</si>
  <si>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</si>
  <si>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</si>
  <si>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</si>
  <si>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</si>
  <si>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</si>
  <si>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</si>
  <si>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</si>
  <si>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</si>
  <si>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</si>
  <si>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</si>
  <si>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</si>
  <si>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</si>
  <si>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</si>
  <si>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</si>
  <si>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</si>
  <si>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</si>
  <si>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</si>
  <si>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</si>
  <si>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</si>
  <si>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</si>
  <si>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</si>
  <si>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</si>
  <si>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</si>
  <si>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</si>
  <si>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</si>
  <si>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</si>
  <si>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</si>
  <si>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</si>
  <si>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</si>
  <si>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</si>
  <si>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</si>
  <si>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</si>
  <si>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</si>
  <si>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</si>
  <si>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</si>
  <si>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</si>
  <si>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</si>
  <si>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</si>
  <si>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</si>
  <si>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</si>
  <si>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</si>
  <si>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</si>
  <si>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</si>
  <si>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</si>
  <si>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</si>
  <si>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</si>
  <si>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</si>
  <si>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</si>
  <si>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</si>
  <si>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</si>
  <si>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</si>
  <si>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</si>
  <si>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</si>
  <si>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</si>
  <si>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</si>
  <si>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</si>
  <si>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</si>
  <si>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</si>
  <si>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</si>
  <si>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</si>
  <si>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</si>
  <si>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</si>
  <si>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</si>
  <si>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</si>
  <si>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</si>
  <si>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</si>
  <si>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</si>
  <si>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</si>
  <si>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</si>
  <si>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</si>
  <si>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</si>
  <si>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</si>
  <si>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</si>
  <si>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</si>
  <si>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</si>
  <si>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</si>
  <si>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</si>
  <si>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</si>
  <si>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</si>
  <si>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</si>
  <si>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</si>
  <si>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</si>
  <si>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</si>
  <si>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</si>
  <si>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</si>
  <si>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</si>
  <si>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</si>
  <si>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</si>
  <si>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</si>
  <si>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</si>
  <si>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</si>
  <si>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</si>
  <si>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</si>
  <si>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</si>
  <si>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</si>
  <si>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</si>
  <si>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</si>
  <si>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</si>
  <si>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</si>
  <si>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</si>
  <si>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</si>
  <si>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</si>
  <si>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</si>
  <si>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</si>
  <si>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</si>
  <si>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</si>
  <si>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</si>
  <si>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</si>
  <si>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</si>
  <si>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</si>
  <si>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</si>
  <si>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</si>
  <si>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</si>
  <si>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</si>
  <si>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</si>
  <si>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</si>
  <si>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</si>
  <si>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</si>
  <si>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</si>
  <si>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</si>
  <si>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</si>
  <si>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</si>
  <si>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</si>
  <si>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</si>
  <si>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</si>
  <si>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</si>
  <si>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</si>
  <si>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</si>
  <si>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</si>
  <si>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</si>
  <si>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</si>
  <si>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</si>
  <si>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</si>
  <si>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</si>
  <si>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</si>
  <si>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</si>
  <si>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</si>
  <si>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</si>
  <si>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</si>
  <si>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</si>
  <si>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</si>
  <si>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</si>
  <si>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</si>
  <si>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</si>
  <si>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</si>
  <si>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</si>
  <si>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</si>
  <si>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</si>
  <si>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</si>
  <si>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</si>
  <si>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</si>
  <si>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</si>
  <si>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</si>
  <si>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</si>
  <si>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</si>
  <si>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</si>
  <si>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</si>
  <si>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</si>
  <si>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</si>
  <si>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</si>
  <si>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</si>
  <si>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</si>
  <si>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</si>
  <si>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</si>
  <si>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</si>
  <si>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</si>
  <si>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</si>
  <si>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</si>
  <si>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</si>
  <si>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</si>
  <si>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</si>
  <si>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</si>
  <si>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</si>
  <si>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</si>
  <si>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</si>
  <si>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</si>
  <si>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</si>
  <si>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</si>
  <si>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</si>
  <si>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</si>
  <si>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</si>
  <si>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</si>
  <si>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</si>
  <si>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</si>
  <si>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</si>
  <si>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</si>
  <si>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</si>
  <si>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</si>
  <si>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</si>
  <si>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</si>
  <si>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</si>
  <si>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</si>
  <si>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</si>
  <si>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</si>
  <si>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</si>
  <si>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</si>
  <si>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</si>
  <si>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</si>
  <si>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</si>
  <si>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</si>
  <si>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</si>
  <si>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</si>
  <si>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</si>
  <si>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</si>
  <si>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</si>
  <si>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</si>
  <si>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</si>
  <si>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</si>
  <si>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</si>
  <si>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</si>
  <si>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</si>
  <si>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</si>
  <si>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</si>
  <si>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</si>
  <si>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</si>
  <si>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</si>
  <si>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</si>
  <si>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</si>
  <si>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</si>
  <si>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</si>
  <si>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</si>
  <si>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</si>
  <si>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</si>
  <si>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</si>
  <si>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</si>
  <si>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</si>
  <si>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</si>
  <si>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</si>
  <si>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</si>
  <si>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</si>
  <si>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</si>
  <si>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</si>
  <si>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</si>
  <si>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</si>
  <si>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</si>
  <si>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</si>
  <si>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</si>
  <si>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</si>
  <si>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</si>
  <si>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</si>
  <si>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</si>
  <si>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</si>
  <si>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</si>
  <si>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</si>
  <si>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</si>
  <si>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</si>
  <si>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</si>
  <si>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</si>
  <si>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</si>
  <si>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</si>
  <si>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</si>
  <si>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</si>
  <si>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</si>
  <si>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</si>
  <si>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</si>
  <si>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</si>
  <si>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</si>
  <si>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</si>
  <si>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</si>
  <si>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</si>
  <si>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</si>
  <si>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</si>
  <si>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</si>
  <si>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</si>
  <si>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</si>
  <si>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</si>
  <si>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</si>
  <si>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</si>
  <si>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</si>
  <si>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</si>
  <si>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</si>
  <si>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</si>
  <si>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</si>
  <si>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</si>
  <si>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</si>
  <si>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</si>
  <si>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</si>
  <si>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</si>
  <si>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</si>
  <si>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</si>
  <si>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</si>
  <si>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</si>
  <si>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</si>
  <si>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</si>
  <si>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</si>
  <si>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</si>
  <si>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</si>
  <si>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</si>
  <si>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</si>
  <si>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</si>
  <si>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</si>
  <si>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</si>
  <si>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</si>
  <si>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</si>
  <si>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</si>
  <si>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</si>
  <si>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</si>
  <si>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</si>
  <si>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</si>
  <si>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</si>
  <si>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</si>
  <si>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</si>
  <si>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</si>
  <si>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</si>
  <si>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</si>
  <si>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</si>
  <si>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</si>
  <si>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</si>
  <si>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</si>
  <si>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</si>
  <si>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</si>
  <si>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</si>
  <si>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</si>
  <si>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</si>
  <si>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</si>
  <si>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</si>
  <si>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</si>
  <si>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</si>
  <si>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</si>
  <si>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</si>
  <si>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</si>
  <si>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</si>
  <si>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</si>
  <si>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</si>
  <si>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</si>
  <si>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</si>
  <si>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</si>
  <si>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</si>
  <si>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</si>
  <si>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</si>
  <si>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</si>
  <si>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</si>
  <si>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</si>
  <si>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</si>
  <si>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</si>
  <si>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</si>
  <si>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</si>
  <si>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</si>
  <si>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</si>
  <si>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</si>
  <si>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</si>
  <si>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</si>
  <si>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</si>
  <si>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</si>
  <si>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</si>
  <si>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</si>
  <si>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</si>
  <si>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</si>
  <si>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</si>
  <si>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</si>
  <si>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</si>
  <si>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</si>
  <si>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</si>
  <si>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</si>
  <si>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</si>
  <si>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</si>
  <si>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</si>
  <si>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</si>
  <si>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</si>
  <si>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</si>
  <si>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</si>
  <si>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</si>
  <si>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</si>
  <si>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</si>
  <si>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</si>
  <si>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</si>
  <si>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</si>
  <si>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</si>
  <si>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</si>
  <si>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</si>
  <si>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</si>
  <si>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</si>
  <si>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</si>
  <si>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</si>
  <si>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</si>
  <si>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</si>
  <si>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</si>
  <si>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</si>
  <si>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</si>
  <si>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</si>
  <si>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</si>
  <si>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</si>
  <si>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</si>
  <si>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</si>
  <si>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</si>
  <si>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</si>
  <si>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</si>
  <si>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</si>
  <si>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</si>
  <si>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</si>
  <si>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</si>
  <si>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</si>
  <si>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</si>
  <si>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</si>
  <si>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</si>
  <si>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</si>
  <si>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</si>
  <si>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</si>
  <si>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</si>
  <si>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</si>
  <si>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</si>
  <si>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</si>
  <si>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</si>
  <si>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</si>
  <si>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</si>
  <si>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</si>
  <si>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</si>
  <si>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</si>
  <si>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</si>
  <si>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</si>
  <si>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</si>
  <si>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</si>
  <si>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</si>
  <si>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</si>
  <si>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</si>
  <si>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</si>
  <si>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</si>
  <si>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</si>
  <si>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</si>
  <si>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</si>
  <si>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</si>
  <si>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</si>
  <si>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</si>
  <si>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</si>
  <si>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</si>
  <si>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</si>
  <si>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</si>
  <si>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</si>
  <si>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</si>
  <si>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</si>
  <si>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</si>
  <si>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</si>
  <si>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</si>
  <si>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</si>
  <si>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</si>
  <si>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</si>
  <si>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</si>
  <si>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</si>
  <si>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</si>
  <si>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</si>
  <si>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</si>
  <si>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</si>
  <si>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</si>
  <si>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</si>
  <si>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</si>
  <si>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</si>
  <si>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</si>
  <si>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</si>
  <si>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</si>
  <si>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</si>
  <si>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</si>
  <si>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</si>
  <si>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</si>
  <si>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</si>
  <si>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</si>
  <si>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</si>
  <si>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</si>
  <si>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</si>
  <si>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</si>
  <si>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</si>
  <si>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</si>
  <si>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</si>
  <si>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</si>
  <si>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</si>
  <si>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</si>
  <si>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</si>
  <si>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</si>
  <si>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</si>
  <si>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</si>
  <si>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</si>
  <si>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</si>
  <si>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</si>
  <si>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</si>
  <si>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</si>
  <si>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</si>
  <si>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</si>
  <si>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</si>
  <si>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</si>
  <si>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</si>
  <si>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</si>
  <si>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</si>
  <si>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</si>
  <si>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</si>
  <si>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</si>
  <si>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</si>
  <si>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</si>
  <si>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</si>
  <si>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</si>
  <si>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</si>
  <si>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</si>
  <si>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</si>
  <si>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</si>
  <si>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</si>
  <si>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</si>
  <si>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</si>
  <si>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</si>
  <si>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</si>
  <si>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</si>
  <si>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</si>
  <si>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</si>
  <si>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</si>
  <si>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</si>
  <si>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</si>
  <si>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</si>
  <si>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</si>
  <si>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</si>
  <si>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</si>
  <si>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</si>
  <si>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</si>
  <si>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</si>
  <si>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</si>
  <si>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</si>
  <si>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</si>
  <si>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</si>
  <si>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</si>
  <si>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</si>
  <si>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</si>
  <si>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</si>
  <si>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</si>
  <si>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</si>
  <si>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</si>
  <si>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</si>
  <si>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</si>
  <si>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</si>
  <si>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</si>
  <si>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</si>
  <si>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</si>
  <si>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</si>
  <si>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</si>
  <si>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</si>
  <si>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</si>
  <si>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</si>
  <si>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</si>
  <si>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</si>
  <si>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</si>
  <si>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</si>
  <si>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</si>
  <si>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</si>
  <si>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</si>
  <si>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</si>
  <si>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</si>
  <si>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</si>
  <si>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</si>
  <si>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</si>
  <si>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</si>
  <si>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</si>
  <si>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</si>
  <si>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</si>
  <si>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</si>
  <si>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</si>
  <si>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</si>
  <si>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</si>
  <si>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</si>
  <si>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</si>
  <si>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</si>
  <si>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</si>
  <si>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</si>
  <si>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</si>
  <si>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</si>
  <si>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</si>
  <si>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</si>
  <si>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</si>
  <si>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</si>
  <si>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</si>
  <si>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</si>
  <si>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</si>
  <si>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</si>
  <si>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</si>
  <si>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</si>
  <si>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</si>
  <si>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</si>
  <si>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</si>
  <si>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</si>
  <si>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</si>
  <si>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</si>
  <si>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</si>
  <si>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</si>
  <si>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</si>
  <si>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</si>
  <si>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</si>
  <si>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</si>
  <si>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</si>
  <si>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</si>
  <si>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</si>
  <si>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</si>
  <si>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</si>
  <si>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</si>
  <si>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</si>
  <si>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</si>
  <si>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</si>
  <si>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</si>
  <si>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</si>
  <si>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</si>
  <si>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</si>
  <si>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</si>
  <si>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</si>
  <si>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</si>
  <si>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</si>
  <si>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</si>
  <si>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</si>
  <si>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</si>
  <si>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</si>
  <si>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</si>
  <si>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</si>
  <si>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</si>
  <si>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</si>
  <si>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</si>
  <si>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</si>
  <si>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</si>
  <si>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</si>
  <si>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</si>
  <si>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</si>
  <si>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</si>
  <si>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</si>
  <si>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</si>
  <si>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</si>
  <si>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</si>
  <si>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</si>
  <si>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</si>
  <si>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</si>
  <si>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</si>
  <si>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</si>
  <si>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</si>
  <si>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</si>
  <si>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</si>
  <si>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</si>
  <si>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</si>
  <si>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</si>
  <si>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</si>
  <si>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</si>
  <si>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</si>
  <si>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</si>
  <si>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</si>
  <si>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</si>
  <si>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</si>
  <si>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</si>
  <si>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</si>
  <si>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</si>
  <si>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</si>
  <si>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</si>
  <si>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</si>
  <si>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</si>
  <si>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</si>
  <si>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</si>
  <si>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</si>
  <si>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</si>
  <si>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</si>
  <si>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</si>
  <si>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</si>
  <si>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</si>
  <si>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</si>
  <si>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</si>
  <si>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</si>
  <si>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</si>
  <si>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</si>
  <si>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</si>
  <si>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</si>
  <si>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</si>
  <si>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</si>
  <si>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</si>
  <si>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</si>
  <si>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</si>
  <si>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</si>
  <si>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</si>
  <si>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</si>
  <si>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</si>
  <si>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</si>
  <si>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</si>
  <si>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</si>
  <si>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</si>
  <si>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</si>
  <si>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</si>
  <si>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</si>
  <si>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</si>
  <si>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</si>
  <si>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</si>
  <si>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</si>
  <si>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</si>
  <si>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</si>
  <si>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</si>
  <si>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</si>
  <si>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</si>
  <si>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</si>
  <si>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</si>
  <si>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</si>
  <si>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</si>
  <si>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</si>
  <si>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</si>
  <si>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</si>
  <si>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</si>
  <si>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</si>
  <si>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</si>
  <si>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</si>
  <si>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</si>
  <si>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</si>
  <si>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</si>
  <si>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</si>
  <si>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</si>
  <si>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</si>
  <si>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</si>
  <si>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</si>
  <si>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</si>
  <si>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</si>
  <si>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</si>
  <si>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</si>
  <si>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</si>
  <si>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</si>
  <si>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</si>
  <si>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</si>
  <si>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</si>
  <si>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</si>
  <si>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</si>
  <si>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</si>
  <si>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</si>
  <si>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</si>
  <si>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</si>
  <si>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</si>
  <si>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</si>
  <si>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</si>
  <si>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</si>
  <si>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</si>
  <si>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</si>
  <si>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</si>
  <si>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</si>
  <si>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</si>
  <si>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</si>
  <si>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</si>
  <si>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</si>
  <si>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</si>
  <si>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</si>
  <si>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</si>
  <si>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</si>
  <si>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</si>
  <si>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</si>
  <si>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</si>
  <si>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</si>
  <si>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</si>
  <si>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</si>
  <si>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</si>
  <si>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</si>
  <si>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</si>
  <si>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</si>
  <si>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</si>
  <si>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</si>
  <si>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</si>
  <si>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</si>
  <si>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</si>
  <si>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</si>
  <si>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</si>
  <si>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</si>
  <si>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</si>
  <si>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</si>
  <si>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</si>
  <si>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</si>
  <si>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</si>
  <si>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</si>
  <si>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</si>
  <si>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</si>
  <si>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</si>
  <si>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</si>
  <si>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</si>
  <si>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</si>
  <si>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</si>
  <si>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</si>
  <si>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</si>
  <si>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</si>
  <si>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</si>
  <si>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</si>
  <si>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</si>
  <si>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</si>
  <si>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</si>
  <si>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</si>
  <si>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</si>
  <si>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</si>
  <si>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</si>
  <si>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</si>
  <si>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</si>
  <si>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</si>
  <si>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</si>
  <si>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</si>
  <si>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</si>
  <si>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</si>
  <si>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</si>
  <si>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</si>
  <si>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</si>
  <si>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</si>
  <si>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</si>
  <si>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</si>
  <si>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</si>
  <si>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</si>
  <si>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</si>
  <si>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</si>
  <si>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</si>
  <si>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</si>
  <si>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</si>
  <si>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</si>
  <si>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</si>
  <si>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</si>
  <si>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</si>
  <si>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</si>
  <si>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</si>
  <si>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</si>
  <si>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</si>
  <si>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</si>
  <si>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</si>
  <si>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</si>
  <si>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</si>
  <si>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</si>
  <si>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</si>
  <si>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</si>
  <si>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</si>
  <si>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</si>
  <si>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</si>
  <si>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</si>
  <si>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</si>
  <si>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</si>
  <si>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</si>
  <si>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</si>
  <si>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</si>
  <si>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</si>
  <si>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</si>
  <si>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</si>
  <si>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</si>
  <si>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</si>
  <si>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</si>
  <si>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</si>
  <si>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</si>
  <si>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</si>
  <si>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</si>
  <si>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</si>
  <si>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</si>
  <si>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</si>
  <si>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</si>
  <si>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</si>
  <si>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</si>
  <si>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</si>
  <si>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</si>
  <si>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</si>
  <si>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</si>
  <si>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</si>
  <si>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</si>
  <si>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</si>
  <si>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</si>
  <si>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</si>
  <si>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</si>
  <si>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</si>
  <si>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</si>
  <si>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</si>
  <si>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</si>
  <si>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</si>
  <si>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</si>
  <si>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</si>
  <si>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</si>
  <si>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</si>
  <si>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</si>
  <si>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</si>
  <si>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</si>
  <si>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</si>
  <si>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</si>
  <si>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</si>
  <si>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</si>
  <si>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</si>
  <si>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</si>
  <si>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</si>
  <si>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</si>
  <si>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</si>
  <si>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</si>
  <si>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</si>
  <si>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</si>
  <si>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</si>
  <si>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</si>
  <si>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</si>
  <si>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</si>
  <si>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</si>
  <si>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</si>
  <si>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</si>
  <si>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</si>
  <si>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</si>
  <si>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</si>
  <si>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</si>
  <si>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</si>
  <si>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</si>
  <si>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</si>
  <si>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</si>
  <si>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</si>
  <si>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</si>
  <si>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</si>
  <si>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</si>
  <si>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</si>
  <si>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</si>
  <si>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</si>
  <si>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</si>
  <si>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</si>
  <si>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</si>
  <si>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</si>
  <si>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</si>
  <si>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</si>
  <si>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</si>
  <si>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</si>
  <si>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</si>
  <si>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</si>
  <si>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</si>
  <si>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</si>
  <si>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</si>
  <si>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</si>
  <si>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</si>
  <si>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</si>
  <si>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</si>
  <si>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</si>
  <si>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</si>
  <si>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</si>
  <si>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</si>
  <si>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</si>
  <si>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</si>
  <si>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</si>
  <si>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</si>
  <si>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</si>
  <si>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</si>
  <si>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</si>
  <si>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</si>
  <si>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</si>
  <si>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</si>
  <si>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</si>
  <si>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</si>
  <si>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</si>
  <si>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</si>
  <si>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</si>
  <si>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</si>
  <si>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</si>
  <si>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</si>
  <si>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</si>
  <si>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</si>
  <si>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</si>
  <si>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</si>
  <si>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</si>
  <si>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</si>
  <si>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</si>
  <si>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</si>
  <si>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</si>
  <si>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</si>
  <si>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</si>
  <si>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</si>
  <si>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</si>
  <si>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</si>
  <si>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</si>
  <si>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</si>
  <si>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</si>
  <si>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</si>
  <si>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</si>
  <si>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</si>
  <si>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</si>
  <si>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</si>
  <si>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</si>
  <si>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</si>
  <si>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</si>
  <si>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</si>
  <si>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</si>
  <si>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</si>
  <si>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</si>
  <si>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</si>
  <si>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</si>
  <si>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</si>
  <si>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</si>
  <si>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</si>
  <si>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</si>
  <si>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</si>
  <si>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</si>
  <si>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</si>
  <si>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</si>
  <si>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</si>
  <si>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</si>
  <si>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</si>
  <si>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</si>
  <si>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</si>
  <si>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</si>
  <si>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</si>
  <si>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</si>
  <si>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</si>
  <si>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</si>
  <si>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</si>
  <si>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</si>
  <si>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</si>
  <si>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</si>
  <si>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</si>
  <si>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</si>
  <si>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</si>
  <si>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</si>
  <si>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</si>
  <si>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</si>
  <si>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</si>
  <si>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</si>
  <si>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</si>
  <si>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</si>
  <si>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</si>
  <si>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</si>
  <si>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</si>
  <si>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</si>
  <si>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</si>
  <si>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</si>
  <si>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</si>
  <si>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</si>
  <si>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</si>
  <si>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</si>
  <si>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</si>
  <si>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</si>
  <si>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</si>
  <si>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</si>
  <si>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</si>
  <si>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</si>
  <si>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</si>
  <si>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</si>
  <si>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</si>
  <si>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</si>
  <si>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</si>
  <si>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</si>
  <si>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</si>
  <si>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</si>
  <si>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</si>
  <si>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</si>
  <si>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</si>
  <si>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</si>
  <si>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</si>
  <si>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</si>
  <si>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</si>
  <si>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</si>
  <si>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</si>
  <si>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</si>
  <si>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</si>
  <si>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</si>
  <si>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</si>
  <si>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</si>
  <si>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</si>
  <si>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</si>
  <si>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</si>
  <si>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</si>
  <si>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</si>
  <si>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</si>
  <si>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</si>
  <si>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</si>
  <si>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</si>
  <si>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</si>
  <si>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</si>
  <si>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</si>
  <si>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</si>
  <si>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</si>
  <si>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</si>
  <si>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</si>
  <si>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</si>
  <si>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</si>
  <si>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</si>
  <si>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</si>
  <si>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</si>
  <si>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</si>
  <si>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</si>
  <si>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</si>
  <si>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</si>
  <si>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</si>
  <si>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</si>
  <si>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</si>
  <si>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</si>
  <si>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</si>
  <si>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</si>
  <si>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</si>
  <si>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</si>
  <si>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</si>
  <si>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</si>
  <si>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</si>
  <si>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</si>
  <si>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</si>
  <si>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</si>
  <si>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</si>
  <si>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</si>
  <si>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</si>
  <si>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</si>
  <si>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</si>
  <si>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</si>
  <si>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</si>
  <si>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</si>
  <si>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</si>
  <si>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</si>
  <si>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</si>
  <si>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</si>
  <si>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</si>
  <si>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</si>
  <si>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</si>
  <si>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</si>
  <si>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</si>
  <si>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</si>
  <si>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</si>
  <si>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</si>
  <si>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</si>
  <si>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</si>
  <si>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</si>
  <si>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</si>
  <si>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</si>
  <si>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</si>
  <si>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</si>
  <si>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</si>
  <si>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</si>
  <si>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</si>
  <si>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</si>
  <si>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</si>
  <si>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</si>
  <si>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</si>
  <si>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</si>
  <si>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</si>
  <si>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</si>
  <si>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</si>
  <si>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</si>
  <si>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</si>
  <si>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</si>
  <si>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</si>
  <si>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</si>
  <si>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</si>
  <si>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</si>
  <si>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</si>
  <si>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</si>
  <si>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</si>
  <si>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</si>
  <si>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</si>
  <si>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</si>
  <si>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</si>
  <si>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</si>
  <si>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</si>
  <si>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</si>
  <si>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</si>
  <si>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</si>
  <si>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</si>
  <si>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</si>
  <si>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</si>
  <si>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</si>
  <si>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</si>
  <si>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</si>
  <si>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</si>
  <si>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</si>
  <si>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</si>
  <si>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</si>
  <si>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</si>
  <si>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</si>
  <si>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</si>
  <si>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</si>
  <si>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</si>
  <si>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</si>
  <si>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</si>
  <si>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</si>
  <si>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</si>
  <si>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</si>
  <si>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</si>
  <si>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</si>
  <si>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</si>
  <si>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</si>
  <si>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</si>
  <si>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</si>
  <si>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</si>
  <si>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</si>
  <si>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</si>
  <si>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</si>
  <si>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</si>
  <si>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</si>
  <si>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</si>
  <si>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</si>
  <si>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</si>
  <si>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</si>
  <si>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</si>
  <si>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</si>
  <si>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</si>
  <si>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</si>
  <si>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</si>
  <si>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</si>
  <si>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</si>
  <si>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</si>
  <si>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</si>
  <si>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</si>
  <si>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</si>
  <si>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</si>
  <si>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</si>
  <si>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</si>
  <si>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</si>
  <si>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</si>
  <si>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</si>
  <si>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</si>
  <si>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</si>
  <si>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</si>
  <si>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</si>
  <si>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</si>
  <si>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</si>
  <si>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</si>
  <si>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</si>
  <si>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</si>
  <si>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</si>
  <si>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</si>
  <si>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</si>
  <si>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</si>
  <si>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</si>
  <si>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</si>
  <si>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</si>
  <si>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</si>
  <si>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</si>
  <si>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</si>
  <si>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</si>
  <si>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</si>
  <si>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</si>
  <si>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</si>
  <si>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</si>
  <si>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</si>
  <si>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</si>
  <si>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</si>
  <si>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</si>
  <si>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</si>
  <si>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</si>
  <si>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</si>
  <si>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</si>
  <si>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</si>
  <si>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</si>
  <si>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</si>
  <si>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</si>
  <si>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</si>
  <si>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</si>
  <si>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</si>
  <si>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</si>
  <si>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</si>
  <si>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</si>
  <si>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</si>
  <si>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</si>
  <si>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</si>
  <si>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</si>
  <si>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</si>
  <si>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</si>
  <si>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</si>
  <si>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</si>
  <si>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</si>
  <si>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</si>
  <si>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</si>
  <si>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</si>
  <si>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</si>
  <si>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</si>
  <si>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</si>
  <si>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</si>
  <si>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</si>
  <si>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</si>
  <si>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</si>
  <si>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</si>
  <si>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</si>
  <si>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</si>
  <si>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</si>
  <si>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</si>
  <si>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</si>
  <si>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</si>
  <si>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</si>
  <si>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</si>
  <si>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</si>
  <si>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</si>
  <si>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</si>
  <si>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</si>
  <si>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</si>
  <si>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</si>
  <si>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</si>
  <si>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</si>
  <si>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</si>
  <si>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</si>
  <si>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</si>
  <si>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</si>
  <si>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</si>
  <si>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</si>
  <si>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</si>
  <si>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</si>
  <si>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</si>
  <si>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</si>
  <si>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</si>
  <si>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</si>
  <si>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</si>
  <si>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</si>
  <si>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</si>
  <si>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</si>
  <si>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</si>
  <si>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</si>
  <si>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</si>
  <si>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</si>
  <si>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</si>
  <si>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</si>
  <si>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</si>
  <si>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</si>
  <si>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</si>
  <si>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</si>
  <si>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</si>
  <si>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</si>
  <si>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</si>
  <si>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</si>
  <si>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</si>
  <si>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</si>
  <si>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</si>
  <si>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</si>
  <si>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</si>
  <si>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</si>
  <si>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</si>
  <si>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</si>
  <si>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</si>
  <si>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</si>
  <si>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</si>
  <si>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</si>
  <si>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</si>
  <si>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</si>
  <si>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</si>
  <si>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</si>
  <si>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</si>
  <si>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</si>
  <si>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</si>
  <si>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</si>
  <si>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</si>
  <si>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</si>
  <si>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</si>
  <si>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</si>
  <si>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</si>
  <si>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</si>
  <si>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</si>
  <si>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</si>
  <si>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</si>
  <si>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</si>
  <si>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</si>
  <si>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</si>
  <si>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</si>
  <si>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</si>
  <si>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</si>
  <si>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</si>
  <si>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</si>
  <si>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</si>
  <si>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</si>
  <si>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</si>
  <si>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</si>
  <si>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</si>
  <si>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</si>
  <si>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</si>
  <si>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</si>
  <si>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</si>
  <si>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</si>
  <si>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</si>
  <si>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</si>
  <si>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</si>
  <si>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</si>
  <si>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</si>
  <si>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</si>
  <si>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</si>
  <si>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</si>
  <si>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</si>
  <si>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</si>
  <si>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</si>
  <si>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</si>
  <si>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</si>
  <si>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</si>
  <si>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</si>
  <si>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</si>
  <si>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</si>
  <si>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</si>
  <si>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</si>
  <si>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</si>
  <si>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</si>
  <si>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</si>
  <si>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</si>
  <si>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</si>
  <si>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</si>
  <si>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</si>
  <si>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</si>
  <si>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</si>
  <si>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</si>
  <si>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</si>
  <si>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</si>
  <si>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</si>
  <si>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</si>
  <si>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</si>
  <si>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</si>
  <si>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</si>
  <si>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</si>
  <si>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</si>
  <si>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</si>
  <si>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</si>
  <si>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</si>
  <si>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</si>
  <si>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</si>
  <si>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</si>
  <si>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</si>
  <si>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</si>
  <si>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</si>
  <si>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</si>
  <si>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</si>
  <si>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</si>
  <si>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</si>
  <si>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</si>
  <si>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</si>
  <si>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</si>
  <si>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</si>
  <si>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</si>
  <si>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</si>
  <si>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</si>
  <si>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</si>
  <si>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</si>
  <si>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</si>
  <si>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</si>
  <si>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</si>
  <si>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</si>
  <si>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</si>
  <si>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</si>
  <si>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</si>
  <si>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</si>
  <si>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</si>
  <si>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</si>
  <si>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</si>
  <si>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</si>
  <si>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</si>
  <si>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</si>
  <si>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</si>
  <si>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</si>
  <si>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</si>
  <si>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</si>
  <si>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</si>
  <si>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</si>
  <si>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</si>
  <si>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</si>
  <si>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</si>
  <si>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</si>
  <si>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</si>
  <si>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</si>
  <si>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</si>
  <si>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</si>
  <si>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</si>
  <si>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</si>
  <si>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</si>
  <si>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</si>
  <si>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</si>
  <si>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</si>
  <si>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</si>
  <si>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</si>
  <si>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</si>
  <si>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</si>
  <si>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</si>
  <si>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</si>
  <si>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</si>
  <si>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</si>
  <si>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</si>
  <si>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</si>
  <si>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</si>
  <si>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</si>
  <si>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</si>
  <si>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</si>
  <si>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</si>
  <si>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</si>
  <si>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</si>
  <si>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</si>
  <si>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</si>
  <si>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</si>
  <si>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</si>
  <si>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</si>
  <si>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</si>
  <si>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</si>
  <si>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</si>
  <si>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</si>
  <si>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</si>
  <si>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</si>
  <si>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</si>
  <si>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</si>
  <si>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</si>
  <si>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</si>
  <si>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</si>
  <si>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</si>
  <si>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</si>
  <si>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</si>
  <si>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</si>
  <si>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</si>
  <si>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</si>
  <si>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</si>
  <si>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</si>
  <si>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</si>
  <si>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</si>
  <si>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</si>
  <si>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</si>
  <si>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</si>
  <si>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</si>
  <si>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</si>
  <si>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</si>
  <si>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</si>
  <si>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</si>
  <si>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</si>
  <si>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</si>
  <si>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</si>
  <si>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</si>
  <si>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</si>
  <si>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</si>
  <si>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</si>
  <si>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</si>
  <si>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</si>
  <si>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</si>
  <si>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</si>
  <si>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</si>
  <si>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</si>
  <si>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</si>
  <si>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</si>
  <si>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</si>
  <si>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</si>
  <si>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</si>
  <si>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</si>
  <si>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</si>
  <si>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</si>
  <si>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</si>
  <si>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</si>
  <si>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</si>
  <si>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</si>
  <si>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</si>
  <si>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</si>
  <si>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</si>
  <si>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</si>
  <si>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</si>
  <si>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</si>
  <si>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</si>
  <si>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</si>
  <si>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</si>
  <si>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</si>
  <si>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</si>
  <si>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</si>
  <si>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</si>
  <si>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</si>
  <si>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</si>
  <si>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</si>
  <si>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</si>
  <si>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</si>
  <si>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</si>
  <si>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</si>
  <si>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</si>
  <si>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</si>
  <si>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</si>
  <si>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</si>
  <si>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</si>
  <si>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</si>
  <si>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</si>
  <si>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</si>
  <si>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</si>
  <si>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</si>
  <si>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</si>
  <si>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</si>
  <si>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</si>
  <si>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</si>
  <si>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</si>
  <si>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</si>
  <si>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</si>
  <si>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</si>
  <si>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</si>
  <si>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</si>
  <si>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</si>
  <si>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</si>
  <si>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</si>
  <si>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</si>
  <si>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</si>
  <si>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</si>
  <si>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</si>
  <si>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</si>
  <si>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</si>
  <si>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</si>
  <si>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</si>
  <si>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</si>
  <si>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</si>
  <si>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</si>
  <si>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</si>
  <si>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</si>
  <si>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</si>
  <si>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</si>
  <si>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</si>
  <si>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</si>
  <si>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</si>
  <si>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</si>
  <si>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</si>
  <si>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</si>
  <si>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</si>
  <si>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</si>
  <si>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</si>
  <si>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</si>
  <si>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</si>
  <si>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</si>
  <si>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</si>
  <si>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</si>
  <si>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</si>
  <si>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</si>
  <si>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</si>
  <si>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</si>
  <si>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</si>
  <si>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</si>
  <si>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</si>
  <si>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</si>
  <si>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</si>
  <si>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</si>
  <si>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</si>
  <si>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</si>
  <si>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</si>
  <si>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</si>
  <si>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</si>
  <si>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</si>
  <si>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</si>
  <si>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</si>
  <si>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</si>
  <si>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</si>
  <si>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</si>
  <si>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</si>
  <si>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</si>
  <si>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</si>
  <si>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</si>
  <si>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</si>
  <si>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</si>
  <si>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</si>
  <si>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</si>
  <si>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</si>
  <si>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</si>
  <si>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</si>
  <si>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</si>
  <si>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</si>
  <si>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</si>
  <si>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</si>
  <si>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</si>
  <si>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</si>
  <si>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</si>
  <si>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</si>
  <si>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</si>
  <si>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</si>
  <si>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</si>
  <si>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</si>
  <si>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</si>
  <si>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</si>
  <si>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</si>
  <si>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</si>
  <si>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</si>
  <si>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</si>
  <si>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</si>
  <si>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</si>
  <si>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</si>
  <si>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</si>
  <si>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</si>
  <si>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</si>
  <si>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</si>
  <si>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</si>
  <si>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</si>
  <si>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</si>
  <si>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</si>
  <si>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</si>
  <si>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</si>
  <si>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</si>
  <si>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</si>
  <si>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</si>
  <si>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</si>
  <si>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</si>
  <si>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</si>
  <si>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</si>
  <si>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</si>
  <si>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</si>
  <si>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</si>
  <si>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</si>
  <si>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</si>
  <si>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</si>
  <si>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</si>
  <si>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</si>
  <si>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</si>
  <si>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</si>
  <si>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</si>
  <si>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</si>
  <si>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</si>
  <si>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</si>
  <si>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</si>
  <si>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</si>
  <si>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</si>
  <si>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</si>
  <si>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</si>
  <si>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</si>
  <si>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</si>
  <si>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</si>
  <si>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</si>
  <si>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</si>
  <si>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</si>
  <si>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</si>
  <si>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</si>
  <si>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</si>
  <si>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</si>
  <si>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</si>
  <si>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</si>
  <si>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</si>
  <si>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</si>
  <si>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</si>
  <si>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</si>
  <si>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</si>
  <si>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</si>
  <si>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</si>
  <si>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</si>
  <si>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</si>
  <si>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</si>
  <si>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</si>
  <si>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</si>
  <si>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</si>
  <si>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</si>
  <si>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</si>
  <si>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</si>
  <si>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</si>
  <si>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</si>
  <si>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</si>
  <si>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</si>
  <si>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</si>
  <si>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</si>
  <si>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</si>
  <si>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</si>
  <si>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</si>
  <si>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</si>
  <si>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</si>
  <si>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</si>
  <si>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</si>
  <si>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</si>
  <si>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</si>
  <si>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</si>
  <si>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</si>
  <si>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</si>
  <si>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</si>
  <si>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</si>
  <si>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</si>
  <si>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</si>
  <si>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</si>
  <si>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</si>
  <si>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</si>
  <si>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</si>
  <si>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</si>
  <si>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</si>
  <si>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</si>
  <si>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</si>
  <si>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</si>
  <si>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</si>
  <si>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</si>
  <si>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</si>
  <si>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</si>
  <si>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</si>
  <si>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</si>
  <si>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</si>
  <si>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</si>
  <si>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</si>
  <si>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</si>
  <si>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</si>
  <si>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</si>
  <si>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</si>
  <si>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</si>
  <si>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</si>
  <si>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</si>
  <si>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</si>
  <si>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</si>
  <si>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</si>
  <si>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</si>
  <si>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</si>
  <si>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</si>
  <si>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</si>
  <si>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</si>
  <si>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</si>
  <si>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</si>
  <si>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</si>
  <si>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</si>
  <si>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</si>
  <si>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</si>
  <si>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</si>
  <si>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</si>
  <si>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</si>
  <si>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</si>
  <si>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</si>
  <si>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</si>
  <si>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</si>
  <si>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</si>
  <si>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</si>
  <si>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</si>
  <si>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</si>
  <si>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</si>
  <si>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</si>
  <si>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</si>
  <si>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</si>
  <si>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</si>
  <si>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</si>
  <si>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</si>
  <si>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</si>
  <si>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</si>
  <si>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</si>
  <si>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</si>
  <si>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</si>
  <si>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</si>
  <si>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</si>
  <si>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</si>
  <si>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</si>
  <si>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</si>
  <si>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</si>
  <si>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</si>
  <si>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</si>
  <si>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</si>
  <si>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</si>
  <si>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</si>
  <si>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</si>
  <si>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</si>
  <si>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</si>
  <si>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</si>
  <si>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</si>
  <si>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</si>
  <si>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</si>
  <si>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</si>
  <si>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</si>
  <si>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</si>
  <si>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</si>
  <si>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</si>
  <si>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</si>
  <si>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</si>
  <si>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</si>
  <si>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</si>
  <si>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</si>
  <si>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</si>
  <si>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</si>
  <si>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</si>
  <si>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</si>
  <si>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</si>
  <si>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</si>
  <si>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</si>
  <si>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</si>
  <si>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</si>
  <si>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</si>
  <si>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</si>
  <si>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</si>
  <si>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</si>
  <si>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</si>
  <si>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</si>
  <si>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</si>
  <si>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</si>
  <si>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</si>
  <si>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</si>
  <si>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</si>
  <si>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</si>
  <si>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</si>
  <si>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</si>
  <si>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</si>
  <si>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</si>
  <si>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</si>
  <si>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</si>
  <si>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</si>
  <si>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</si>
  <si>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</si>
  <si>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</si>
  <si>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</si>
  <si>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</si>
  <si>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</si>
  <si>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</si>
  <si>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</si>
  <si>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</si>
  <si>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</si>
  <si>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</si>
  <si>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</si>
  <si>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</si>
  <si>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</si>
  <si>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</si>
  <si>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</si>
  <si>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</si>
  <si>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</si>
  <si>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</si>
  <si>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</si>
  <si>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</si>
  <si>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</si>
  <si>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</si>
  <si>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</si>
  <si>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</si>
  <si>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</si>
  <si>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</si>
  <si>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</si>
  <si>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</si>
  <si>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</si>
  <si>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</si>
  <si>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</si>
  <si>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</si>
  <si>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</si>
  <si>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</si>
  <si>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</si>
  <si>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</si>
  <si>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</si>
  <si>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</si>
  <si>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</si>
  <si>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</si>
  <si>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</si>
  <si>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</si>
  <si>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</si>
  <si>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</si>
  <si>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</si>
  <si>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</si>
  <si>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</si>
  <si>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</si>
  <si>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</si>
  <si>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</si>
  <si>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</si>
  <si>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</si>
  <si>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</si>
  <si>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</si>
  <si>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</si>
  <si>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</si>
  <si>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</si>
  <si>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</si>
  <si>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</si>
  <si>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</si>
  <si>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</si>
  <si>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</si>
  <si>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</si>
  <si>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</si>
  <si>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</si>
  <si>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</si>
  <si>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</si>
  <si>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</si>
  <si>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</si>
  <si>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</si>
  <si>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</si>
  <si>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</si>
  <si>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</si>
  <si>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</si>
  <si>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</si>
  <si>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</si>
  <si>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</si>
  <si>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</si>
  <si>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</si>
  <si>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</si>
  <si>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</si>
  <si>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</si>
  <si>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</si>
  <si>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</si>
  <si>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</si>
  <si>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</si>
  <si>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</si>
  <si>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</si>
  <si>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</si>
  <si>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</si>
  <si>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</si>
  <si>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</si>
  <si>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</si>
  <si>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</si>
  <si>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</si>
  <si>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</si>
  <si>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</si>
  <si>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</si>
  <si>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</si>
  <si>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</si>
  <si>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</si>
  <si>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</si>
  <si>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</si>
  <si>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</si>
  <si>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</si>
  <si>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</si>
  <si>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</si>
  <si>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</si>
  <si>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</si>
  <si>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</si>
  <si>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</si>
  <si>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</si>
  <si>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</si>
  <si>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</si>
  <si>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</si>
  <si>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</si>
  <si>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</si>
  <si>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</si>
  <si>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</si>
  <si>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</si>
  <si>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</si>
  <si>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</si>
  <si>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</si>
  <si>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</si>
  <si>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</si>
  <si>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</si>
  <si>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</si>
  <si>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</si>
  <si>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</si>
  <si>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</si>
  <si>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</si>
  <si>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</si>
  <si>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</si>
  <si>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</si>
  <si>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</si>
  <si>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</si>
  <si>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</si>
  <si>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</si>
  <si>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</si>
  <si>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</si>
  <si>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</si>
  <si>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</si>
  <si>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</si>
  <si>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</si>
  <si>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</si>
  <si>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</si>
  <si>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</si>
  <si>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</si>
  <si>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</si>
  <si>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</si>
  <si>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</si>
  <si>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</si>
  <si>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</si>
  <si>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</si>
  <si>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</si>
  <si>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</si>
  <si>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</si>
  <si>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</si>
  <si>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</si>
  <si>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</si>
  <si>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</si>
  <si>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</si>
  <si>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</si>
  <si>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</si>
  <si>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</si>
  <si>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</si>
  <si>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</si>
  <si>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</si>
  <si>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</si>
  <si>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</si>
  <si>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</si>
  <si>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</si>
  <si>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</si>
  <si>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</si>
  <si>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</si>
  <si>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</si>
  <si>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</si>
  <si>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</si>
  <si>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</si>
  <si>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</si>
  <si>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</si>
  <si>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</si>
  <si>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</si>
  <si>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</si>
  <si>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</si>
  <si>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</si>
  <si>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</si>
  <si>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</si>
  <si>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</si>
  <si>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</si>
  <si>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</si>
  <si>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</si>
  <si>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</si>
  <si>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</si>
  <si>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</si>
  <si>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</si>
  <si>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</si>
  <si>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</si>
  <si>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</si>
  <si>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</si>
  <si>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</si>
  <si>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</si>
  <si>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</si>
  <si>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</si>
  <si>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</si>
  <si>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</si>
  <si>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</si>
  <si>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</si>
  <si>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</si>
  <si>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</si>
  <si>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</si>
  <si>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</si>
  <si>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</si>
  <si>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</si>
  <si>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</si>
  <si>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</si>
  <si>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</si>
  <si>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</si>
  <si>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</si>
  <si>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</si>
  <si>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</si>
  <si>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</si>
  <si>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</si>
  <si>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</si>
  <si>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</si>
  <si>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</si>
  <si>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</si>
  <si>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</si>
  <si>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</si>
  <si>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</si>
  <si>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</si>
  <si>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</si>
  <si>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</si>
  <si>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</si>
  <si>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</si>
  <si>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</si>
  <si>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</si>
  <si>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</si>
  <si>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</si>
  <si>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</si>
  <si>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</si>
  <si>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</si>
  <si>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</si>
  <si>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</si>
  <si>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</si>
  <si>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</si>
  <si>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</si>
  <si>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</si>
  <si>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</si>
  <si>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</si>
  <si>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</si>
  <si>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</si>
  <si>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</si>
  <si>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</si>
  <si>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</si>
  <si>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</si>
  <si>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</si>
  <si>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</si>
  <si>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</si>
  <si>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</si>
  <si>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</si>
  <si>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</si>
  <si>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</si>
  <si>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</si>
  <si>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</si>
  <si>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</si>
  <si>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</si>
  <si>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</si>
  <si>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</si>
  <si>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</si>
  <si>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</si>
  <si>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</si>
  <si>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</si>
  <si>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</si>
  <si>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</si>
  <si>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</si>
  <si>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</si>
  <si>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</si>
  <si>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</si>
  <si>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</si>
  <si>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</si>
  <si>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</si>
  <si>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</si>
  <si>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</si>
  <si>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</si>
  <si>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</si>
  <si>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</si>
  <si>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</si>
  <si>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</si>
  <si>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</si>
  <si>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</si>
  <si>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</si>
  <si>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</si>
  <si>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</si>
  <si>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</si>
  <si>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</si>
  <si>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</si>
  <si>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</si>
  <si>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</si>
  <si>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</si>
  <si>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</si>
  <si>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</si>
  <si>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</si>
  <si>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</si>
  <si>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</si>
  <si>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</si>
  <si>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</si>
  <si>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</si>
  <si>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</si>
  <si>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</si>
  <si>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</si>
  <si>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</si>
  <si>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</si>
  <si>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</si>
  <si>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</si>
  <si>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</si>
  <si>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</si>
  <si>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</si>
  <si>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</si>
  <si>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</si>
  <si>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</si>
  <si>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</si>
  <si>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</si>
  <si>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</si>
  <si>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</si>
  <si>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</si>
  <si>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</si>
  <si>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</si>
  <si>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</si>
  <si>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</si>
  <si>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</si>
  <si>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</si>
  <si>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</si>
  <si>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</si>
  <si>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</si>
  <si>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</si>
  <si>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</si>
  <si>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</si>
  <si>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</si>
  <si>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</si>
  <si>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</si>
  <si>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</si>
  <si>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</si>
  <si>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</si>
  <si>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</si>
  <si>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</si>
  <si>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</si>
  <si>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</si>
  <si>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</si>
  <si>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</si>
  <si>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</si>
  <si>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</si>
  <si>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</si>
  <si>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</si>
  <si>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</si>
  <si>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</si>
  <si>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</si>
  <si>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</si>
  <si>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</si>
  <si>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</si>
  <si>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</si>
  <si>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</si>
  <si>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</si>
  <si>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</si>
  <si>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</si>
  <si>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</si>
  <si>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</si>
  <si>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</si>
  <si>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</si>
  <si>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</si>
  <si>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</si>
  <si>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</si>
  <si>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</si>
  <si>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</si>
  <si>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</si>
  <si>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</si>
  <si>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</si>
  <si>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</si>
  <si>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</si>
  <si>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</si>
  <si>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</si>
  <si>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</si>
  <si>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</si>
  <si>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</si>
  <si>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</si>
  <si>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</si>
  <si>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</si>
  <si>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</si>
  <si>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</si>
  <si>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</si>
  <si>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</si>
  <si>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</si>
  <si>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</si>
  <si>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</si>
  <si>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</si>
  <si>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</si>
  <si>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</si>
  <si>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</si>
  <si>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</si>
  <si>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</si>
  <si>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</si>
  <si>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</si>
  <si>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</si>
  <si>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</si>
  <si>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</si>
  <si>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</si>
  <si>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</si>
  <si>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</si>
  <si>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</si>
  <si>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</si>
  <si>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</si>
  <si>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</si>
  <si>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</si>
  <si>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</si>
  <si>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</si>
  <si>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</si>
  <si>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</si>
  <si>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</si>
  <si>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</si>
  <si>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</si>
  <si>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</si>
  <si>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</si>
  <si>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</si>
  <si>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</si>
  <si>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</si>
  <si>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</si>
  <si>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</si>
  <si>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</si>
  <si>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</si>
  <si>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</si>
  <si>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</si>
  <si>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</si>
  <si>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</si>
  <si>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</si>
  <si>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</si>
  <si>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</si>
  <si>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</si>
  <si>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</si>
  <si>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</si>
  <si>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</si>
  <si>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</si>
  <si>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</si>
  <si>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</si>
  <si>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</si>
  <si>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</si>
  <si>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</si>
  <si>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</si>
  <si>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</si>
  <si>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</si>
  <si>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</si>
  <si>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</si>
  <si>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</si>
  <si>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</si>
  <si>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</si>
  <si>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</si>
  <si>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</si>
  <si>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</si>
  <si>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</si>
  <si>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</si>
  <si>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</si>
  <si>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</si>
  <si>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</si>
  <si>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</si>
  <si>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</si>
  <si>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</si>
  <si>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</si>
  <si>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</si>
  <si>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</si>
  <si>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</si>
  <si>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</si>
  <si>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</si>
  <si>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</si>
  <si>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</si>
  <si>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</si>
  <si>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</si>
  <si>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</si>
  <si>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</si>
  <si>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</si>
  <si>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</si>
  <si>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</si>
  <si>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</si>
  <si>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</si>
  <si>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</si>
  <si>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</si>
  <si>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</si>
  <si>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</si>
  <si>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</si>
  <si>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</si>
  <si>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</si>
  <si>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</si>
  <si>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</si>
  <si>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</si>
  <si>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</si>
  <si>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</si>
  <si>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</si>
  <si>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</si>
  <si>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</si>
  <si>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</si>
  <si>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</si>
  <si>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</si>
  <si>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</si>
  <si>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</si>
  <si>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</si>
  <si>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</si>
  <si>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</si>
  <si>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</si>
  <si>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</si>
  <si>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</si>
  <si>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</si>
  <si>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</si>
  <si>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</si>
  <si>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</si>
  <si>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</si>
  <si>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</si>
  <si>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</si>
  <si>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</si>
  <si>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</si>
  <si>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</si>
  <si>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</si>
  <si>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</si>
  <si>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</si>
  <si>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</si>
  <si>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</si>
  <si>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</si>
  <si>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</si>
  <si>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</si>
  <si>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</si>
  <si>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</si>
  <si>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</si>
  <si>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</si>
  <si>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</si>
  <si>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</si>
  <si>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</si>
  <si>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</si>
  <si>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</si>
  <si>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</si>
  <si>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</si>
  <si>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</si>
  <si>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</si>
  <si>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</si>
  <si>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</si>
  <si>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</si>
  <si>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</si>
  <si>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</si>
  <si>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</si>
  <si>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</si>
  <si>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</si>
  <si>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</si>
  <si>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</si>
  <si>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</si>
  <si>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</si>
  <si>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</si>
  <si>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</si>
  <si>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</si>
  <si>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</si>
  <si>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</si>
  <si>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</si>
  <si>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</si>
  <si>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</si>
  <si>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</si>
  <si>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</si>
  <si>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</si>
  <si>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</si>
  <si>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</si>
  <si>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</si>
  <si>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</si>
  <si>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</si>
  <si>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</si>
  <si>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</si>
  <si>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</si>
  <si>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</si>
  <si>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</si>
  <si>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</si>
  <si>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</si>
  <si>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</si>
  <si>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</si>
  <si>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</si>
  <si>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</si>
  <si>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</si>
  <si>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</si>
  <si>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</si>
  <si>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</si>
  <si>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</si>
  <si>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</si>
  <si>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</si>
  <si>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</si>
  <si>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</si>
  <si>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</si>
  <si>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</si>
  <si>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</si>
  <si>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</si>
  <si>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</si>
  <si>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</si>
  <si>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</si>
  <si>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</si>
  <si>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</si>
  <si>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</si>
  <si>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</si>
  <si>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</si>
  <si>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</si>
  <si>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</si>
  <si>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</si>
  <si>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</si>
  <si>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</si>
  <si>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</si>
  <si>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</si>
  <si>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</si>
  <si>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</si>
  <si>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</si>
  <si>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</si>
  <si>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</si>
  <si>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</si>
  <si>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</si>
  <si>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</si>
  <si>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</si>
  <si>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</si>
  <si>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</si>
  <si>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</si>
  <si>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</si>
  <si>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</si>
  <si>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</si>
  <si>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</si>
  <si>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</si>
  <si>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</si>
  <si>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</si>
  <si>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</si>
  <si>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</si>
  <si>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</si>
  <si>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</si>
  <si>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</si>
  <si>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</si>
  <si>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</si>
  <si>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</si>
  <si>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</si>
  <si>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</si>
  <si>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</si>
  <si>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</si>
  <si>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</si>
  <si>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</si>
  <si>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</si>
  <si>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</si>
  <si>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</si>
  <si>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</si>
  <si>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</si>
  <si>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</si>
  <si>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</si>
  <si>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</si>
  <si>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</si>
  <si>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</si>
  <si>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</si>
  <si>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</si>
  <si>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</si>
  <si>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</si>
  <si>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</si>
  <si>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</si>
  <si>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</si>
  <si>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</si>
  <si>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</si>
  <si>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</si>
  <si>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</si>
  <si>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</si>
  <si>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</si>
  <si>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</si>
  <si>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</si>
  <si>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</si>
  <si>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</si>
  <si>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</si>
  <si>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</si>
  <si>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</si>
  <si>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</si>
  <si>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</si>
  <si>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</si>
  <si>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</si>
  <si>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</si>
  <si>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</si>
  <si>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</si>
  <si>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</si>
  <si>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</si>
  <si>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</si>
  <si>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</si>
  <si>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</si>
  <si>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</si>
  <si>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</si>
  <si>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</si>
  <si>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</si>
  <si>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</si>
  <si>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</si>
  <si>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</si>
  <si>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</si>
  <si>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</si>
  <si>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</si>
  <si>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</si>
  <si>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</si>
  <si>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</si>
  <si>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</si>
  <si>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</si>
  <si>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</si>
  <si>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</si>
  <si>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</si>
  <si>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</si>
  <si>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</si>
  <si>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</si>
  <si>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</si>
  <si>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</si>
  <si>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</si>
  <si>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</si>
  <si>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</si>
  <si>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</si>
  <si>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</si>
  <si>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</si>
  <si>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</si>
  <si>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</si>
  <si>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</si>
  <si>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</si>
  <si>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</si>
  <si>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</si>
  <si>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</si>
  <si>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</si>
  <si>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</si>
  <si>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</si>
  <si>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</si>
  <si>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</si>
  <si>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</si>
  <si>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</si>
  <si>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</si>
  <si>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</si>
  <si>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</si>
  <si>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</si>
  <si>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</si>
  <si>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</si>
  <si>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</si>
  <si>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</si>
  <si>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</si>
  <si>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</si>
  <si>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</si>
  <si>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</si>
  <si>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</si>
  <si>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</si>
  <si>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</si>
  <si>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</si>
  <si>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</si>
  <si>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</si>
  <si>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</si>
  <si>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</si>
  <si>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</si>
  <si>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</si>
  <si>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</si>
  <si>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</si>
  <si>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</si>
  <si>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</si>
  <si>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</si>
  <si>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</si>
  <si>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</si>
  <si>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</si>
  <si>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</si>
  <si>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</si>
  <si>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</si>
  <si>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</si>
  <si>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</si>
  <si>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</si>
  <si>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</si>
  <si>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</si>
  <si>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</si>
  <si>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</si>
  <si>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</si>
  <si>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</si>
  <si>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</si>
  <si>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</si>
  <si>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</si>
  <si>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</si>
  <si>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</si>
  <si>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</si>
  <si>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</si>
  <si>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</si>
  <si>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</si>
  <si>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</si>
  <si>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</si>
  <si>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</si>
  <si>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</si>
  <si>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</si>
  <si>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</si>
  <si>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</si>
  <si>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</si>
  <si>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</si>
  <si>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</si>
  <si>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</si>
  <si>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</si>
  <si>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</si>
  <si>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</si>
  <si>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</si>
  <si>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</si>
  <si>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</si>
  <si>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</si>
  <si>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</si>
  <si>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</si>
  <si>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</si>
  <si>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</si>
  <si>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</si>
  <si>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</si>
  <si>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</si>
  <si>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</si>
  <si>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</si>
  <si>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</si>
  <si>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</si>
  <si>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</si>
  <si>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</si>
  <si>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</si>
  <si>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</si>
  <si>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</si>
  <si>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</si>
  <si>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</si>
  <si>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</si>
  <si>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</si>
  <si>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</si>
  <si>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</si>
  <si>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</si>
  <si>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</si>
  <si>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</si>
  <si>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</si>
  <si>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</si>
  <si>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</si>
  <si>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</si>
  <si>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</si>
  <si>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</si>
  <si>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</si>
  <si>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</si>
  <si>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</si>
  <si>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</si>
  <si>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</si>
  <si>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</si>
  <si>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</si>
  <si>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</si>
  <si>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</si>
  <si>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</si>
  <si>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</si>
  <si>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</si>
  <si>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</si>
  <si>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</si>
  <si>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</si>
  <si>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</si>
  <si>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</si>
  <si>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</si>
  <si>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</si>
  <si>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</si>
  <si>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</si>
  <si>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</si>
  <si>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</si>
  <si>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</si>
  <si>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</si>
  <si>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</si>
  <si>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</si>
  <si>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</si>
  <si>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</si>
  <si>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</si>
  <si>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</si>
  <si>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</si>
  <si>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</si>
  <si>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</si>
  <si>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</si>
  <si>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</si>
  <si>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</si>
  <si>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</si>
  <si>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</si>
  <si>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</si>
  <si>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</si>
  <si>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</si>
  <si>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</si>
  <si>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</si>
  <si>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</si>
  <si>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</si>
  <si>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</si>
  <si>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</si>
  <si>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</si>
  <si>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</si>
  <si>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</si>
  <si>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</si>
  <si>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</si>
  <si>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</si>
  <si>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</si>
  <si>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</si>
  <si>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</si>
  <si>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</si>
  <si>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</si>
  <si>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</si>
  <si>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</si>
  <si>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</si>
  <si>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</si>
  <si>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</si>
  <si>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</si>
  <si>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</si>
  <si>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</si>
  <si>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</si>
  <si>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</si>
  <si>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</si>
  <si>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</si>
  <si>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</si>
  <si>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</si>
  <si>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</si>
  <si>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</si>
  <si>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</si>
  <si>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</si>
  <si>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</si>
  <si>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</si>
  <si>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</si>
  <si>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</si>
  <si>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</si>
  <si>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</si>
  <si>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</si>
  <si>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</si>
  <si>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</si>
  <si>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</si>
  <si>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</si>
  <si>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</si>
  <si>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</si>
  <si>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</si>
  <si>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</si>
  <si>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</si>
  <si>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</si>
  <si>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</si>
  <si>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</si>
  <si>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</si>
  <si>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</si>
  <si>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</si>
  <si>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</si>
  <si>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</si>
  <si>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</si>
  <si>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</si>
  <si>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</si>
  <si>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</si>
  <si>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</si>
  <si>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</si>
  <si>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</si>
  <si>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</si>
  <si>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</si>
  <si>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</si>
  <si>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</si>
  <si>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</si>
  <si>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</si>
  <si>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</si>
  <si>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</si>
  <si>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</si>
  <si>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</si>
  <si>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</si>
  <si>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</si>
  <si>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</si>
  <si>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</si>
  <si>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</si>
  <si>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</si>
  <si>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</si>
  <si>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</si>
  <si>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</si>
  <si>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</si>
  <si>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</si>
  <si>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</si>
  <si>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</si>
  <si>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</si>
  <si>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</si>
  <si>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</si>
  <si>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</si>
  <si>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</si>
  <si>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</si>
  <si>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</si>
  <si>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</si>
  <si>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</si>
  <si>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</si>
  <si>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</si>
  <si>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</si>
  <si>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</si>
  <si>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</si>
  <si>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</si>
  <si>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</si>
  <si>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</si>
  <si>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</si>
  <si>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</si>
  <si>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</si>
  <si>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</si>
  <si>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</si>
  <si>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</si>
  <si>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</si>
  <si>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</si>
  <si>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</si>
  <si>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</si>
  <si>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</si>
  <si>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</si>
  <si>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</si>
  <si>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</si>
  <si>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</si>
  <si>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</si>
  <si>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</si>
  <si>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</si>
  <si>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</si>
  <si>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</si>
  <si>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</si>
  <si>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</si>
  <si>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</si>
  <si>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</si>
  <si>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</si>
  <si>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</si>
  <si>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</si>
  <si>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</si>
  <si>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</si>
  <si>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</si>
  <si>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</si>
  <si>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</si>
  <si>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</si>
  <si>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</si>
  <si>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</si>
  <si>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</si>
  <si>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</si>
  <si>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</si>
  <si>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</si>
  <si>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</si>
  <si>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</si>
  <si>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</si>
  <si>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</si>
  <si>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</si>
  <si>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</si>
  <si>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</si>
  <si>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</si>
  <si>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</si>
  <si>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</si>
  <si>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</si>
  <si>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</si>
  <si>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</si>
  <si>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</si>
  <si>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</si>
  <si>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</si>
  <si>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</si>
  <si>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</si>
  <si>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</si>
  <si>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</si>
  <si>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</si>
  <si>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</si>
  <si>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</si>
  <si>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</si>
  <si>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</si>
  <si>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</si>
  <si>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</si>
  <si>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</si>
  <si>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</si>
  <si>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</si>
  <si>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</si>
  <si>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</si>
  <si>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</si>
  <si>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</si>
  <si>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</si>
  <si>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</si>
  <si>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</si>
  <si>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</si>
  <si>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</si>
  <si>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</si>
  <si>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</si>
  <si>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</si>
  <si>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</si>
  <si>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</si>
  <si>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</si>
  <si>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</si>
  <si>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</si>
  <si>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</si>
  <si>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</si>
  <si>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</si>
  <si>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</si>
  <si>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</si>
  <si>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</si>
  <si>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</si>
  <si>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</si>
  <si>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</si>
  <si>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</si>
  <si>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</si>
  <si>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</si>
  <si>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</si>
  <si>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</si>
  <si>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</si>
  <si>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</si>
  <si>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</si>
  <si>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</si>
  <si>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</si>
  <si>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</si>
  <si>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</si>
  <si>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</si>
  <si>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</si>
  <si>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</si>
  <si>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</si>
  <si>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</si>
  <si>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</si>
  <si>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</si>
  <si>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</si>
  <si>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</si>
  <si>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</si>
  <si>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</si>
  <si>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</si>
  <si>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</si>
  <si>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</si>
  <si>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</si>
  <si>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</si>
  <si>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</si>
  <si>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</si>
  <si>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</si>
  <si>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</si>
  <si>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</si>
  <si>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</si>
  <si>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</si>
  <si>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</si>
  <si>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</si>
  <si>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</si>
  <si>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</si>
  <si>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</si>
  <si>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</si>
  <si>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</si>
  <si>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</si>
  <si>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</si>
  <si>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</si>
  <si>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</si>
  <si>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</si>
  <si>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</si>
  <si>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</si>
  <si>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</si>
  <si>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</si>
  <si>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</si>
  <si>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</si>
  <si>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</si>
  <si>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</si>
  <si>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</si>
  <si>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</si>
  <si>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</si>
  <si>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</si>
  <si>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</si>
  <si>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</si>
  <si>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</si>
  <si>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</si>
  <si>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</si>
  <si>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</si>
  <si>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</si>
  <si>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</si>
  <si>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</si>
  <si>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</si>
  <si>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</si>
  <si>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</si>
  <si>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</si>
  <si>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</si>
  <si>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</si>
  <si>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</si>
  <si>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</si>
  <si>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</si>
  <si>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</si>
  <si>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</si>
  <si>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</si>
  <si>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</si>
  <si>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</si>
  <si>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</si>
  <si>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</si>
  <si>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</si>
  <si>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</si>
  <si>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</si>
  <si>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</si>
  <si>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</si>
  <si>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</si>
  <si>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</si>
  <si>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</si>
  <si>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</si>
  <si>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</si>
  <si>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</si>
  <si>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</si>
  <si>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</si>
  <si>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</si>
  <si>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</si>
  <si>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</si>
  <si>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</si>
  <si>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</si>
  <si>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</si>
  <si>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</si>
  <si>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</si>
  <si>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</si>
  <si>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</si>
  <si>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</si>
  <si>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</si>
  <si>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</si>
  <si>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</si>
  <si>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</si>
  <si>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</si>
  <si>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</si>
  <si>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</si>
  <si>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</si>
  <si>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</si>
  <si>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</si>
  <si>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</si>
  <si>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</si>
  <si>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</si>
  <si>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</si>
  <si>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</si>
  <si>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</si>
  <si>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</si>
  <si>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</si>
  <si>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</si>
  <si>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</si>
  <si>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</si>
  <si>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</si>
  <si>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</si>
  <si>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</si>
  <si>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</si>
  <si>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</si>
  <si>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</si>
  <si>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</si>
  <si>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</si>
  <si>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</si>
  <si>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</si>
  <si>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</si>
  <si>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</si>
  <si>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</si>
  <si>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</si>
  <si>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</si>
  <si>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</si>
  <si>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</si>
  <si>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</si>
  <si>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</si>
  <si>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</si>
  <si>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</si>
  <si>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</si>
  <si>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</si>
  <si>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</si>
  <si>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</si>
  <si>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</si>
  <si>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</si>
  <si>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</si>
  <si>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</si>
  <si>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</si>
  <si>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</si>
  <si>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</si>
  <si>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</si>
  <si>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</si>
  <si>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</si>
  <si>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</si>
  <si>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</si>
  <si>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</si>
  <si>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</si>
  <si>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</si>
  <si>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</si>
  <si>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</si>
  <si>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</si>
  <si>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</si>
  <si>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</si>
  <si>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</si>
  <si>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</si>
  <si>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</si>
  <si>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</si>
  <si>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</si>
  <si>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</si>
  <si>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</si>
  <si>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</si>
  <si>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</si>
  <si>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</si>
  <si>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</si>
  <si>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</si>
  <si>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</si>
  <si>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</si>
  <si>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</si>
  <si>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</si>
  <si>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</si>
  <si>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</si>
  <si>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</si>
  <si>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</si>
  <si>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</si>
  <si>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</si>
  <si>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</si>
  <si>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</si>
  <si>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</si>
  <si>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</si>
  <si>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</si>
  <si>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</si>
  <si>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</si>
  <si>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</si>
  <si>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</si>
  <si>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</si>
  <si>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</si>
  <si>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</si>
  <si>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</si>
  <si>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</si>
  <si>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</si>
  <si>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</si>
  <si>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</si>
  <si>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</si>
  <si>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</si>
  <si>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</si>
  <si>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</si>
  <si>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</si>
  <si>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</si>
  <si>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</si>
  <si>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</si>
  <si>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</si>
  <si>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</si>
  <si>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</si>
  <si>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</si>
  <si>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</si>
  <si>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</si>
  <si>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</si>
  <si>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</si>
  <si>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</si>
  <si>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</si>
  <si>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</si>
  <si>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</si>
  <si>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</si>
  <si>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</si>
  <si>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</si>
  <si>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</si>
  <si>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</si>
  <si>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</si>
  <si>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</si>
  <si>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</si>
  <si>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</si>
  <si>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</si>
  <si>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</si>
  <si>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</si>
  <si>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</si>
  <si>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</si>
  <si>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</si>
  <si>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</si>
  <si>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</si>
  <si>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</si>
  <si>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</si>
  <si>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</si>
  <si>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</si>
  <si>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</si>
  <si>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</si>
  <si>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</si>
  <si>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</si>
  <si>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</si>
  <si>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</si>
  <si>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</si>
  <si>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</si>
  <si>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</si>
  <si>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</si>
  <si>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بدهی به مهدی 14/7/97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</si>
</sst>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9" workbookViewId="0">
      <selection activeCell="E51" sqref="E5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4265</v>
      </c>
      <c r="B4" s="18">
        <v>-52440</v>
      </c>
      <c r="C4" s="18">
        <v>0</v>
      </c>
      <c r="D4" s="117">
        <f t="shared" si="0"/>
        <v>-52440</v>
      </c>
      <c r="E4" s="103" t="s">
        <v>4272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4274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4277</v>
      </c>
      <c r="B6" s="18">
        <v>-200000</v>
      </c>
      <c r="C6" s="18">
        <v>0</v>
      </c>
      <c r="D6" s="117">
        <f t="shared" si="0"/>
        <v>-200000</v>
      </c>
      <c r="E6" s="19" t="s">
        <v>4278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4279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4280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4280</v>
      </c>
      <c r="B9" s="18">
        <v>-30000</v>
      </c>
      <c r="C9" s="18">
        <v>0</v>
      </c>
      <c r="D9" s="117">
        <f t="shared" si="0"/>
        <v>-30000</v>
      </c>
      <c r="E9" s="21" t="s">
        <v>4281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-178000</v>
      </c>
      <c r="C10" s="18">
        <v>0</v>
      </c>
      <c r="D10" s="117">
        <f t="shared" si="0"/>
        <v>-178000</v>
      </c>
      <c r="E10" s="19" t="s">
        <v>4284</v>
      </c>
      <c r="F10" s="100">
        <v>24</v>
      </c>
      <c r="G10" s="100">
        <f t="shared" si="1"/>
        <v>-4272000</v>
      </c>
      <c r="H10" s="100">
        <f t="shared" si="2"/>
        <v>0</v>
      </c>
      <c r="I10" s="100">
        <f t="shared" si="3"/>
        <v>-4272000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4285</v>
      </c>
      <c r="B11" s="18">
        <v>-95610</v>
      </c>
      <c r="C11" s="18">
        <v>0</v>
      </c>
      <c r="D11" s="117">
        <f t="shared" si="0"/>
        <v>-95610</v>
      </c>
      <c r="E11" s="19" t="s">
        <v>452</v>
      </c>
      <c r="F11" s="100">
        <v>23</v>
      </c>
      <c r="G11" s="100">
        <f t="shared" si="1"/>
        <v>-2199030</v>
      </c>
      <c r="H11" s="100">
        <f t="shared" si="2"/>
        <v>0</v>
      </c>
      <c r="I11" s="100">
        <f t="shared" si="3"/>
        <v>-2199030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4231</v>
      </c>
      <c r="B12" s="18">
        <v>-84000</v>
      </c>
      <c r="C12" s="18">
        <v>0</v>
      </c>
      <c r="D12" s="117">
        <f t="shared" si="0"/>
        <v>-84000</v>
      </c>
      <c r="E12" s="20" t="s">
        <v>452</v>
      </c>
      <c r="F12" s="100">
        <v>20</v>
      </c>
      <c r="G12" s="100">
        <f t="shared" si="1"/>
        <v>-1680000</v>
      </c>
      <c r="H12" s="100">
        <f t="shared" si="2"/>
        <v>0</v>
      </c>
      <c r="I12" s="100">
        <f t="shared" si="3"/>
        <v>-1680000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4289</v>
      </c>
      <c r="B13" s="18">
        <v>-33000</v>
      </c>
      <c r="C13" s="18">
        <v>0</v>
      </c>
      <c r="D13" s="117">
        <f t="shared" si="0"/>
        <v>-33000</v>
      </c>
      <c r="E13" s="20" t="s">
        <v>452</v>
      </c>
      <c r="F13" s="100">
        <v>18</v>
      </c>
      <c r="G13" s="100">
        <f>B13*F13</f>
        <v>-594000</v>
      </c>
      <c r="H13" s="100">
        <f t="shared" si="2"/>
        <v>0</v>
      </c>
      <c r="I13" s="100">
        <f t="shared" si="3"/>
        <v>-594000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64927</v>
      </c>
      <c r="C27" s="117">
        <f>SUM(C2:C26)</f>
        <v>7906317</v>
      </c>
      <c r="D27" s="117">
        <f>SUM(D2:D26)</f>
        <v>-7841390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6653860</v>
      </c>
      <c r="H28" s="18">
        <f>SUM(H2:H26)</f>
        <v>237189510</v>
      </c>
      <c r="I28" s="18">
        <f>SUM(I2:I26)</f>
        <v>-230535650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21388.142521784346</v>
      </c>
      <c r="I33" s="18">
        <f>G33*I28/G28</f>
        <v>-20788.142521784346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4282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178000</v>
      </c>
      <c r="E45" s="41" t="s">
        <v>4284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45610</v>
      </c>
      <c r="E46" s="41" t="s">
        <v>4286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84000</v>
      </c>
      <c r="E47" s="41" t="s">
        <v>4288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33000</v>
      </c>
      <c r="E48" s="41" t="s">
        <v>4288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-49784015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186" activePane="bottomLeft" state="frozen"/>
      <selection pane="bottomLeft" activeCell="M248" sqref="M2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909</v>
      </c>
      <c r="H2" s="36">
        <f>IF(B2&gt;0,1,0)</f>
        <v>1</v>
      </c>
      <c r="I2" s="11">
        <f>B2*(G2-H2)</f>
        <v>15163600</v>
      </c>
      <c r="J2" s="53">
        <f>C2*(G2-H2)</f>
        <v>15163600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908</v>
      </c>
      <c r="H3" s="36">
        <f t="shared" ref="H3:H66" si="2">IF(B3&gt;0,1,0)</f>
        <v>1</v>
      </c>
      <c r="I3" s="11">
        <f t="shared" ref="I3:I66" si="3">B3*(G3-H3)</f>
        <v>18049300000</v>
      </c>
      <c r="J3" s="53">
        <f t="shared" ref="J3:J66" si="4">C3*(G3-H3)</f>
        <v>10328009000</v>
      </c>
      <c r="K3" s="53">
        <f t="shared" ref="K3:K66" si="5">D3*(G3-H3)</f>
        <v>7721291000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908</v>
      </c>
      <c r="H4" s="36">
        <f t="shared" si="2"/>
        <v>0</v>
      </c>
      <c r="I4" s="11">
        <f t="shared" si="3"/>
        <v>0</v>
      </c>
      <c r="J4" s="53">
        <f t="shared" si="4"/>
        <v>7718000</v>
      </c>
      <c r="K4" s="53">
        <f t="shared" si="5"/>
        <v>-7718000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906</v>
      </c>
      <c r="H5" s="36">
        <f t="shared" si="2"/>
        <v>1</v>
      </c>
      <c r="I5" s="11">
        <f t="shared" si="3"/>
        <v>1810000000</v>
      </c>
      <c r="J5" s="53">
        <f t="shared" si="4"/>
        <v>0</v>
      </c>
      <c r="K5" s="53">
        <f t="shared" si="5"/>
        <v>1810000000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899</v>
      </c>
      <c r="H6" s="36">
        <f t="shared" si="2"/>
        <v>0</v>
      </c>
      <c r="I6" s="11">
        <f t="shared" si="3"/>
        <v>-4495000</v>
      </c>
      <c r="J6" s="53">
        <f t="shared" si="4"/>
        <v>0</v>
      </c>
      <c r="K6" s="53">
        <f t="shared" si="5"/>
        <v>-4495000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895</v>
      </c>
      <c r="H7" s="36">
        <f t="shared" si="2"/>
        <v>0</v>
      </c>
      <c r="I7" s="11">
        <f t="shared" si="3"/>
        <v>-1074447500</v>
      </c>
      <c r="J7" s="53">
        <f t="shared" si="4"/>
        <v>0</v>
      </c>
      <c r="K7" s="53">
        <f t="shared" si="5"/>
        <v>-1074447500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894</v>
      </c>
      <c r="H8" s="36">
        <f t="shared" si="2"/>
        <v>0</v>
      </c>
      <c r="I8" s="11">
        <f t="shared" si="3"/>
        <v>-178800000</v>
      </c>
      <c r="J8" s="53">
        <f t="shared" si="4"/>
        <v>0</v>
      </c>
      <c r="K8" s="53">
        <f t="shared" si="5"/>
        <v>-178800000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892</v>
      </c>
      <c r="H9" s="36">
        <f t="shared" si="2"/>
        <v>0</v>
      </c>
      <c r="I9" s="11">
        <f t="shared" si="3"/>
        <v>-629306000</v>
      </c>
      <c r="J9" s="53">
        <f t="shared" si="4"/>
        <v>0</v>
      </c>
      <c r="K9" s="53">
        <f t="shared" si="5"/>
        <v>-629306000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883</v>
      </c>
      <c r="H10" s="36">
        <f t="shared" si="2"/>
        <v>0</v>
      </c>
      <c r="I10" s="11">
        <f t="shared" si="3"/>
        <v>-176600000</v>
      </c>
      <c r="J10" s="53">
        <f t="shared" si="4"/>
        <v>0</v>
      </c>
      <c r="K10" s="53">
        <f t="shared" si="5"/>
        <v>-176600000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883</v>
      </c>
      <c r="H11" s="36">
        <f t="shared" si="2"/>
        <v>1</v>
      </c>
      <c r="I11" s="11">
        <f t="shared" si="3"/>
        <v>882000000</v>
      </c>
      <c r="J11" s="53">
        <f t="shared" si="4"/>
        <v>0</v>
      </c>
      <c r="K11" s="53">
        <f t="shared" si="5"/>
        <v>882000000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879</v>
      </c>
      <c r="H12" s="36">
        <f t="shared" si="2"/>
        <v>0</v>
      </c>
      <c r="I12" s="11">
        <f t="shared" si="3"/>
        <v>-263700000</v>
      </c>
      <c r="J12" s="53">
        <f t="shared" si="4"/>
        <v>0</v>
      </c>
      <c r="K12" s="53">
        <f t="shared" si="5"/>
        <v>-263700000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874</v>
      </c>
      <c r="H13" s="36">
        <f t="shared" si="2"/>
        <v>0</v>
      </c>
      <c r="I13" s="11">
        <f t="shared" si="3"/>
        <v>-54188000</v>
      </c>
      <c r="J13" s="53">
        <f t="shared" si="4"/>
        <v>0</v>
      </c>
      <c r="K13" s="53">
        <f t="shared" si="5"/>
        <v>-54188000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874</v>
      </c>
      <c r="H14" s="36">
        <f t="shared" si="2"/>
        <v>1</v>
      </c>
      <c r="I14" s="11">
        <f t="shared" si="3"/>
        <v>1746000000</v>
      </c>
      <c r="J14" s="53">
        <f t="shared" si="4"/>
        <v>0</v>
      </c>
      <c r="K14" s="53">
        <f t="shared" si="5"/>
        <v>1746000000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873</v>
      </c>
      <c r="H15" s="36">
        <f t="shared" si="2"/>
        <v>1</v>
      </c>
      <c r="I15" s="11">
        <f t="shared" si="3"/>
        <v>1569600000</v>
      </c>
      <c r="J15" s="53">
        <f t="shared" si="4"/>
        <v>0</v>
      </c>
      <c r="K15" s="53">
        <f t="shared" si="5"/>
        <v>1569600000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873</v>
      </c>
      <c r="H16" s="36">
        <f t="shared" si="2"/>
        <v>0</v>
      </c>
      <c r="I16" s="11">
        <f t="shared" si="3"/>
        <v>-174600000</v>
      </c>
      <c r="J16" s="53">
        <f t="shared" si="4"/>
        <v>0</v>
      </c>
      <c r="K16" s="53">
        <f t="shared" si="5"/>
        <v>-174600000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869</v>
      </c>
      <c r="H17" s="36">
        <f t="shared" si="2"/>
        <v>0</v>
      </c>
      <c r="I17" s="11">
        <f t="shared" si="3"/>
        <v>-1738000000</v>
      </c>
      <c r="J17" s="53">
        <f t="shared" si="4"/>
        <v>0</v>
      </c>
      <c r="K17" s="53">
        <f t="shared" si="5"/>
        <v>-1738000000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868</v>
      </c>
      <c r="H18" s="36">
        <f t="shared" si="2"/>
        <v>0</v>
      </c>
      <c r="I18" s="11">
        <f t="shared" si="3"/>
        <v>-260400000</v>
      </c>
      <c r="J18" s="53">
        <f t="shared" si="4"/>
        <v>0</v>
      </c>
      <c r="K18" s="53">
        <f t="shared" si="5"/>
        <v>-260400000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867</v>
      </c>
      <c r="H19" s="36">
        <f t="shared" si="2"/>
        <v>0</v>
      </c>
      <c r="I19" s="11">
        <f t="shared" si="3"/>
        <v>-173400000</v>
      </c>
      <c r="J19" s="53">
        <f t="shared" si="4"/>
        <v>0</v>
      </c>
      <c r="K19" s="53">
        <f t="shared" si="5"/>
        <v>-173400000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865</v>
      </c>
      <c r="H20" s="36">
        <f t="shared" si="2"/>
        <v>1</v>
      </c>
      <c r="I20" s="11">
        <f t="shared" si="3"/>
        <v>234220896</v>
      </c>
      <c r="J20" s="53">
        <f t="shared" si="4"/>
        <v>127398528</v>
      </c>
      <c r="K20" s="53">
        <f t="shared" si="5"/>
        <v>106822368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863</v>
      </c>
      <c r="H21" s="36">
        <f t="shared" si="2"/>
        <v>0</v>
      </c>
      <c r="I21" s="11">
        <f t="shared" si="3"/>
        <v>-1299419100</v>
      </c>
      <c r="J21" s="53">
        <f t="shared" si="4"/>
        <v>0</v>
      </c>
      <c r="K21" s="53">
        <f t="shared" si="5"/>
        <v>-1299419100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860</v>
      </c>
      <c r="H22" s="36">
        <f t="shared" si="2"/>
        <v>1</v>
      </c>
      <c r="I22" s="11">
        <f t="shared" si="3"/>
        <v>2577000000</v>
      </c>
      <c r="J22" s="53">
        <f t="shared" si="4"/>
        <v>0</v>
      </c>
      <c r="K22" s="53">
        <f t="shared" si="5"/>
        <v>2577000000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859</v>
      </c>
      <c r="H23" s="36">
        <f t="shared" si="2"/>
        <v>1</v>
      </c>
      <c r="I23" s="11">
        <f t="shared" si="3"/>
        <v>858000000</v>
      </c>
      <c r="J23" s="53">
        <f t="shared" si="4"/>
        <v>0</v>
      </c>
      <c r="K23" s="53">
        <f t="shared" si="5"/>
        <v>858000000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858</v>
      </c>
      <c r="H24" s="36">
        <f t="shared" si="2"/>
        <v>0</v>
      </c>
      <c r="I24" s="11">
        <f t="shared" si="3"/>
        <v>-2574772200</v>
      </c>
      <c r="J24" s="53">
        <f t="shared" si="4"/>
        <v>0</v>
      </c>
      <c r="K24" s="53">
        <f t="shared" si="5"/>
        <v>-2574772200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843</v>
      </c>
      <c r="H25" s="36">
        <f t="shared" si="2"/>
        <v>1</v>
      </c>
      <c r="I25" s="11">
        <f t="shared" si="3"/>
        <v>1263000000</v>
      </c>
      <c r="J25" s="53">
        <f t="shared" si="4"/>
        <v>0</v>
      </c>
      <c r="K25" s="53">
        <f t="shared" si="5"/>
        <v>1263000000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835</v>
      </c>
      <c r="H26" s="36">
        <f t="shared" si="2"/>
        <v>0</v>
      </c>
      <c r="I26" s="11">
        <f t="shared" si="3"/>
        <v>-136940000</v>
      </c>
      <c r="J26" s="53">
        <f t="shared" si="4"/>
        <v>0</v>
      </c>
      <c r="K26" s="53">
        <f t="shared" si="5"/>
        <v>-136940000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834</v>
      </c>
      <c r="H27" s="36">
        <f t="shared" si="2"/>
        <v>1</v>
      </c>
      <c r="I27" s="11">
        <f t="shared" si="3"/>
        <v>166094369</v>
      </c>
      <c r="J27" s="53">
        <f t="shared" si="4"/>
        <v>89475029</v>
      </c>
      <c r="K27" s="53">
        <f t="shared" si="5"/>
        <v>76619340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832</v>
      </c>
      <c r="H28" s="36">
        <f t="shared" si="2"/>
        <v>0</v>
      </c>
      <c r="I28" s="11">
        <f t="shared" si="3"/>
        <v>-183872000</v>
      </c>
      <c r="J28" s="53">
        <f t="shared" si="4"/>
        <v>-183872000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832</v>
      </c>
      <c r="H29" s="36">
        <f t="shared" si="2"/>
        <v>0</v>
      </c>
      <c r="I29" s="11">
        <f t="shared" si="3"/>
        <v>-416416000</v>
      </c>
      <c r="J29" s="53">
        <f t="shared" si="4"/>
        <v>0</v>
      </c>
      <c r="K29" s="53">
        <f t="shared" si="5"/>
        <v>-416416000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832</v>
      </c>
      <c r="H30" s="36">
        <f t="shared" si="2"/>
        <v>0</v>
      </c>
      <c r="I30" s="11">
        <f t="shared" si="3"/>
        <v>-12480000000</v>
      </c>
      <c r="J30" s="53">
        <f t="shared" si="4"/>
        <v>-12480000000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815</v>
      </c>
      <c r="H31" s="36">
        <f t="shared" si="2"/>
        <v>0</v>
      </c>
      <c r="I31" s="11">
        <f t="shared" si="3"/>
        <v>-2453883500</v>
      </c>
      <c r="J31" s="53">
        <f t="shared" si="4"/>
        <v>0</v>
      </c>
      <c r="K31" s="53">
        <f t="shared" si="5"/>
        <v>-2453883500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813</v>
      </c>
      <c r="H32" s="36">
        <f t="shared" si="2"/>
        <v>0</v>
      </c>
      <c r="I32" s="11">
        <f t="shared" si="3"/>
        <v>-2443796700</v>
      </c>
      <c r="J32" s="53">
        <f t="shared" si="4"/>
        <v>0</v>
      </c>
      <c r="K32" s="53">
        <f t="shared" si="5"/>
        <v>-2443796700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812</v>
      </c>
      <c r="H33" s="36">
        <f t="shared" si="2"/>
        <v>0</v>
      </c>
      <c r="I33" s="11">
        <f t="shared" si="3"/>
        <v>-727146000</v>
      </c>
      <c r="J33" s="53">
        <f t="shared" si="4"/>
        <v>0</v>
      </c>
      <c r="K33" s="53">
        <f t="shared" si="5"/>
        <v>-727146000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812</v>
      </c>
      <c r="H34" s="36">
        <f t="shared" si="2"/>
        <v>0</v>
      </c>
      <c r="I34" s="11">
        <f t="shared" si="3"/>
        <v>0</v>
      </c>
      <c r="J34" s="53">
        <f t="shared" si="4"/>
        <v>812000000</v>
      </c>
      <c r="K34" s="53">
        <f t="shared" si="5"/>
        <v>-812000000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803</v>
      </c>
      <c r="H35" s="36">
        <f t="shared" si="2"/>
        <v>1</v>
      </c>
      <c r="I35" s="11">
        <f t="shared" si="3"/>
        <v>42082544</v>
      </c>
      <c r="J35" s="53">
        <f t="shared" si="4"/>
        <v>-17373726</v>
      </c>
      <c r="K35" s="53">
        <f t="shared" si="5"/>
        <v>59456270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803</v>
      </c>
      <c r="H36" s="36">
        <f t="shared" si="2"/>
        <v>0</v>
      </c>
      <c r="I36" s="11">
        <f t="shared" si="3"/>
        <v>0</v>
      </c>
      <c r="J36" s="53">
        <f t="shared" si="4"/>
        <v>17395389</v>
      </c>
      <c r="K36" s="53">
        <f t="shared" si="5"/>
        <v>-17395389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793</v>
      </c>
      <c r="H37" s="36">
        <f t="shared" si="2"/>
        <v>0</v>
      </c>
      <c r="I37" s="11">
        <f t="shared" si="3"/>
        <v>-43615000</v>
      </c>
      <c r="J37" s="53">
        <f t="shared" si="4"/>
        <v>0</v>
      </c>
      <c r="K37" s="53">
        <f t="shared" si="5"/>
        <v>-43615000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792</v>
      </c>
      <c r="H38" s="36">
        <f t="shared" si="2"/>
        <v>1</v>
      </c>
      <c r="I38" s="11">
        <f t="shared" si="3"/>
        <v>2373000000</v>
      </c>
      <c r="J38" s="53">
        <f t="shared" si="4"/>
        <v>2373000000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791</v>
      </c>
      <c r="H39" s="36">
        <f t="shared" si="2"/>
        <v>1</v>
      </c>
      <c r="I39" s="11">
        <f t="shared" si="3"/>
        <v>1975000000</v>
      </c>
      <c r="J39" s="53">
        <f t="shared" si="4"/>
        <v>1975000000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791</v>
      </c>
      <c r="H40" s="36">
        <f t="shared" si="2"/>
        <v>0</v>
      </c>
      <c r="I40" s="11">
        <f t="shared" si="3"/>
        <v>-39550000</v>
      </c>
      <c r="J40" s="53">
        <f t="shared" si="4"/>
        <v>0</v>
      </c>
      <c r="K40" s="53">
        <f t="shared" si="5"/>
        <v>-39550000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791</v>
      </c>
      <c r="H41" s="36">
        <f t="shared" si="2"/>
        <v>1</v>
      </c>
      <c r="I41" s="11">
        <f t="shared" si="3"/>
        <v>2370000000</v>
      </c>
      <c r="J41" s="53">
        <f t="shared" si="4"/>
        <v>0</v>
      </c>
      <c r="K41" s="53">
        <f t="shared" si="5"/>
        <v>2370000000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788</v>
      </c>
      <c r="H42" s="36">
        <f t="shared" si="2"/>
        <v>0</v>
      </c>
      <c r="I42" s="11">
        <f t="shared" si="3"/>
        <v>-70289600</v>
      </c>
      <c r="J42" s="53">
        <f t="shared" si="4"/>
        <v>0</v>
      </c>
      <c r="K42" s="53">
        <f t="shared" si="5"/>
        <v>-70289600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784</v>
      </c>
      <c r="H43" s="36">
        <f t="shared" si="2"/>
        <v>0</v>
      </c>
      <c r="I43" s="11">
        <f t="shared" si="3"/>
        <v>-156800000</v>
      </c>
      <c r="J43" s="53">
        <f t="shared" si="4"/>
        <v>0</v>
      </c>
      <c r="K43" s="53">
        <f t="shared" si="5"/>
        <v>-156800000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782</v>
      </c>
      <c r="H44" s="36">
        <f t="shared" si="2"/>
        <v>0</v>
      </c>
      <c r="I44" s="11">
        <f t="shared" si="3"/>
        <v>-156400000</v>
      </c>
      <c r="J44" s="53">
        <f t="shared" si="4"/>
        <v>0</v>
      </c>
      <c r="K44" s="53">
        <f t="shared" si="5"/>
        <v>-156400000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782</v>
      </c>
      <c r="H45" s="36">
        <f t="shared" si="2"/>
        <v>0</v>
      </c>
      <c r="I45" s="11">
        <f t="shared" si="3"/>
        <v>-437920000</v>
      </c>
      <c r="J45" s="53">
        <f t="shared" si="4"/>
        <v>0</v>
      </c>
      <c r="K45" s="53">
        <f t="shared" si="5"/>
        <v>-437920000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778</v>
      </c>
      <c r="H46" s="36">
        <f t="shared" si="2"/>
        <v>0</v>
      </c>
      <c r="I46" s="11">
        <f t="shared" si="3"/>
        <v>-548879000</v>
      </c>
      <c r="J46" s="53">
        <f t="shared" si="4"/>
        <v>0</v>
      </c>
      <c r="K46" s="53">
        <f t="shared" si="5"/>
        <v>-548879000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772</v>
      </c>
      <c r="H47" s="36">
        <f t="shared" si="2"/>
        <v>1</v>
      </c>
      <c r="I47" s="11">
        <f t="shared" si="3"/>
        <v>31768284</v>
      </c>
      <c r="J47" s="53">
        <f t="shared" si="4"/>
        <v>5175723</v>
      </c>
      <c r="K47" s="53">
        <f t="shared" si="5"/>
        <v>26592561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772</v>
      </c>
      <c r="H48" s="36">
        <f t="shared" si="2"/>
        <v>1</v>
      </c>
      <c r="I48" s="11">
        <f t="shared" si="3"/>
        <v>1314323700</v>
      </c>
      <c r="J48" s="53">
        <f t="shared" si="4"/>
        <v>0</v>
      </c>
      <c r="K48" s="53">
        <f t="shared" si="5"/>
        <v>1314323700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763</v>
      </c>
      <c r="H49" s="36">
        <f t="shared" si="2"/>
        <v>0</v>
      </c>
      <c r="I49" s="11">
        <f t="shared" si="3"/>
        <v>-118265000</v>
      </c>
      <c r="J49" s="53">
        <f t="shared" si="4"/>
        <v>0</v>
      </c>
      <c r="K49" s="53">
        <f t="shared" si="5"/>
        <v>-118265000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763</v>
      </c>
      <c r="H50" s="36">
        <f t="shared" si="2"/>
        <v>0</v>
      </c>
      <c r="I50" s="11">
        <f t="shared" si="3"/>
        <v>-105294000</v>
      </c>
      <c r="J50" s="53">
        <f t="shared" si="4"/>
        <v>0</v>
      </c>
      <c r="K50" s="53">
        <f t="shared" si="5"/>
        <v>-105294000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763</v>
      </c>
      <c r="H51" s="36">
        <f t="shared" si="2"/>
        <v>0</v>
      </c>
      <c r="I51" s="11">
        <f t="shared" si="3"/>
        <v>-564620000</v>
      </c>
      <c r="J51" s="53">
        <f t="shared" si="4"/>
        <v>0</v>
      </c>
      <c r="K51" s="53">
        <f t="shared" si="5"/>
        <v>-564620000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763</v>
      </c>
      <c r="H52" s="36">
        <f t="shared" si="2"/>
        <v>0</v>
      </c>
      <c r="I52" s="11">
        <f t="shared" si="3"/>
        <v>-152600000</v>
      </c>
      <c r="J52" s="53">
        <f t="shared" si="4"/>
        <v>0</v>
      </c>
      <c r="K52" s="53">
        <f t="shared" si="5"/>
        <v>-152600000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762</v>
      </c>
      <c r="H53" s="36">
        <f t="shared" si="2"/>
        <v>0</v>
      </c>
      <c r="I53" s="11">
        <f t="shared" si="3"/>
        <v>-803910000</v>
      </c>
      <c r="J53" s="53">
        <f t="shared" si="4"/>
        <v>0</v>
      </c>
      <c r="K53" s="53">
        <f t="shared" si="5"/>
        <v>-803910000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762</v>
      </c>
      <c r="H54" s="36">
        <f t="shared" si="2"/>
        <v>0</v>
      </c>
      <c r="I54" s="11">
        <f t="shared" si="3"/>
        <v>-152400000</v>
      </c>
      <c r="J54" s="53">
        <f t="shared" si="4"/>
        <v>0</v>
      </c>
      <c r="K54" s="53">
        <f t="shared" si="5"/>
        <v>-152400000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762</v>
      </c>
      <c r="H55" s="36">
        <f t="shared" si="2"/>
        <v>0</v>
      </c>
      <c r="I55" s="11">
        <f t="shared" si="3"/>
        <v>-762381000</v>
      </c>
      <c r="J55" s="53">
        <f t="shared" si="4"/>
        <v>0</v>
      </c>
      <c r="K55" s="53">
        <f t="shared" si="5"/>
        <v>-762381000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762</v>
      </c>
      <c r="H56" s="36">
        <f t="shared" si="2"/>
        <v>0</v>
      </c>
      <c r="I56" s="11">
        <f t="shared" si="3"/>
        <v>-28956000</v>
      </c>
      <c r="J56" s="53">
        <f t="shared" si="4"/>
        <v>0</v>
      </c>
      <c r="K56" s="53">
        <f t="shared" si="5"/>
        <v>-28956000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762</v>
      </c>
      <c r="H57" s="36">
        <f t="shared" si="2"/>
        <v>0</v>
      </c>
      <c r="I57" s="11">
        <f t="shared" si="3"/>
        <v>-80010000</v>
      </c>
      <c r="J57" s="53">
        <f t="shared" si="4"/>
        <v>0</v>
      </c>
      <c r="K57" s="53">
        <f t="shared" si="5"/>
        <v>-80010000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762</v>
      </c>
      <c r="H58" s="36">
        <f t="shared" si="2"/>
        <v>0</v>
      </c>
      <c r="I58" s="11">
        <f t="shared" si="3"/>
        <v>-45720000</v>
      </c>
      <c r="J58" s="53">
        <f t="shared" si="4"/>
        <v>0</v>
      </c>
      <c r="K58" s="53">
        <f t="shared" si="5"/>
        <v>-45720000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759</v>
      </c>
      <c r="H59" s="36">
        <f t="shared" si="2"/>
        <v>1</v>
      </c>
      <c r="I59" s="11">
        <f t="shared" si="3"/>
        <v>758000000</v>
      </c>
      <c r="J59" s="53">
        <f t="shared" si="4"/>
        <v>758000000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758</v>
      </c>
      <c r="H60" s="36">
        <f t="shared" si="2"/>
        <v>1</v>
      </c>
      <c r="I60" s="11">
        <f t="shared" si="3"/>
        <v>2649500000</v>
      </c>
      <c r="J60" s="53">
        <f t="shared" si="4"/>
        <v>2649500000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756</v>
      </c>
      <c r="H61" s="36">
        <f t="shared" si="2"/>
        <v>1</v>
      </c>
      <c r="I61" s="11">
        <f t="shared" si="3"/>
        <v>755000000</v>
      </c>
      <c r="J61" s="53">
        <f t="shared" si="4"/>
        <v>755000000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756</v>
      </c>
      <c r="H62" s="36">
        <f t="shared" si="2"/>
        <v>1</v>
      </c>
      <c r="I62" s="11">
        <f t="shared" si="3"/>
        <v>2265000000</v>
      </c>
      <c r="J62" s="53">
        <f t="shared" si="4"/>
        <v>2265000000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754</v>
      </c>
      <c r="H63" s="36">
        <f t="shared" si="2"/>
        <v>0</v>
      </c>
      <c r="I63" s="11">
        <f t="shared" si="3"/>
        <v>-150800000</v>
      </c>
      <c r="J63" s="53">
        <f t="shared" si="4"/>
        <v>0</v>
      </c>
      <c r="K63" s="53">
        <f t="shared" si="5"/>
        <v>-150800000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749</v>
      </c>
      <c r="H64" s="36">
        <f t="shared" si="2"/>
        <v>0</v>
      </c>
      <c r="I64" s="11">
        <f t="shared" si="3"/>
        <v>-37450000</v>
      </c>
      <c r="J64" s="53">
        <f t="shared" si="4"/>
        <v>0</v>
      </c>
      <c r="K64" s="53">
        <f t="shared" si="5"/>
        <v>-37450000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745</v>
      </c>
      <c r="H65" s="36">
        <f t="shared" si="2"/>
        <v>0</v>
      </c>
      <c r="I65" s="11">
        <f t="shared" si="3"/>
        <v>-149000000</v>
      </c>
      <c r="J65" s="53">
        <f t="shared" si="4"/>
        <v>0</v>
      </c>
      <c r="K65" s="53">
        <f t="shared" si="5"/>
        <v>-149000000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742</v>
      </c>
      <c r="H66" s="36">
        <f t="shared" si="2"/>
        <v>0</v>
      </c>
      <c r="I66" s="11">
        <f t="shared" si="3"/>
        <v>-126140000</v>
      </c>
      <c r="J66" s="53">
        <f t="shared" si="4"/>
        <v>0</v>
      </c>
      <c r="K66" s="53">
        <f t="shared" si="5"/>
        <v>-126140000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741</v>
      </c>
      <c r="H67" s="36">
        <f t="shared" ref="H67:H131" si="8">IF(B67&gt;0,1,0)</f>
        <v>1</v>
      </c>
      <c r="I67" s="11">
        <f t="shared" ref="I67:I119" si="9">B67*(G67-H67)</f>
        <v>67580500</v>
      </c>
      <c r="J67" s="53">
        <f t="shared" ref="J67:J131" si="10">C67*(G67-H67)</f>
        <v>48635020</v>
      </c>
      <c r="K67" s="53">
        <f t="shared" ref="K67:K131" si="11">D67*(G67-H67)</f>
        <v>18945480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723</v>
      </c>
      <c r="H68" s="36">
        <f t="shared" si="8"/>
        <v>0</v>
      </c>
      <c r="I68" s="11">
        <f t="shared" si="9"/>
        <v>-104835000</v>
      </c>
      <c r="J68" s="53">
        <f t="shared" si="10"/>
        <v>0</v>
      </c>
      <c r="K68" s="53">
        <f t="shared" si="11"/>
        <v>-104835000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716</v>
      </c>
      <c r="H69" s="36">
        <f t="shared" si="8"/>
        <v>1</v>
      </c>
      <c r="I69" s="11">
        <f t="shared" si="9"/>
        <v>700700000</v>
      </c>
      <c r="J69" s="53">
        <f t="shared" si="10"/>
        <v>0</v>
      </c>
      <c r="K69" s="53">
        <f t="shared" si="11"/>
        <v>700700000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713</v>
      </c>
      <c r="H70" s="36">
        <f t="shared" si="8"/>
        <v>0</v>
      </c>
      <c r="I70" s="11">
        <f t="shared" si="9"/>
        <v>-32798000</v>
      </c>
      <c r="J70" s="53">
        <f t="shared" si="10"/>
        <v>0</v>
      </c>
      <c r="K70" s="53">
        <f t="shared" si="11"/>
        <v>-32798000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711</v>
      </c>
      <c r="H71" s="36">
        <f t="shared" si="8"/>
        <v>1</v>
      </c>
      <c r="I71" s="11">
        <f t="shared" si="9"/>
        <v>81889980</v>
      </c>
      <c r="J71" s="53">
        <f t="shared" si="10"/>
        <v>73706520</v>
      </c>
      <c r="K71" s="53">
        <f t="shared" si="11"/>
        <v>8183460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710</v>
      </c>
      <c r="H72" s="36">
        <f t="shared" si="8"/>
        <v>0</v>
      </c>
      <c r="I72" s="11">
        <f t="shared" si="9"/>
        <v>-107897990</v>
      </c>
      <c r="J72" s="53">
        <f t="shared" si="10"/>
        <v>0</v>
      </c>
      <c r="K72" s="53">
        <f t="shared" si="11"/>
        <v>-107897990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709</v>
      </c>
      <c r="H73" s="36">
        <f t="shared" si="8"/>
        <v>0</v>
      </c>
      <c r="I73" s="11">
        <f t="shared" si="9"/>
        <v>-571099500</v>
      </c>
      <c r="J73" s="53">
        <f t="shared" si="10"/>
        <v>0</v>
      </c>
      <c r="K73" s="53">
        <f t="shared" si="11"/>
        <v>-571099500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702</v>
      </c>
      <c r="H74" s="36">
        <f t="shared" si="8"/>
        <v>1</v>
      </c>
      <c r="I74" s="11">
        <f t="shared" si="9"/>
        <v>4903495000</v>
      </c>
      <c r="J74" s="53">
        <f t="shared" si="10"/>
        <v>0</v>
      </c>
      <c r="K74" s="53">
        <f t="shared" si="11"/>
        <v>4903495000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701</v>
      </c>
      <c r="H75" s="36">
        <f t="shared" si="8"/>
        <v>1</v>
      </c>
      <c r="I75" s="11">
        <f t="shared" si="9"/>
        <v>2100000000</v>
      </c>
      <c r="J75" s="53">
        <f t="shared" si="10"/>
        <v>0</v>
      </c>
      <c r="K75" s="53">
        <f t="shared" si="11"/>
        <v>2100000000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699</v>
      </c>
      <c r="H76" s="36">
        <f t="shared" si="8"/>
        <v>1</v>
      </c>
      <c r="I76" s="11">
        <f t="shared" si="9"/>
        <v>2094000000</v>
      </c>
      <c r="J76" s="53">
        <f t="shared" si="10"/>
        <v>0</v>
      </c>
      <c r="K76" s="53">
        <f t="shared" si="11"/>
        <v>2094000000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698</v>
      </c>
      <c r="H77" s="36">
        <f t="shared" si="8"/>
        <v>1</v>
      </c>
      <c r="I77" s="11">
        <f t="shared" si="9"/>
        <v>2091000000</v>
      </c>
      <c r="J77" s="53">
        <f t="shared" si="10"/>
        <v>0</v>
      </c>
      <c r="K77" s="53">
        <f t="shared" si="11"/>
        <v>2091000000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697</v>
      </c>
      <c r="H78" s="36">
        <f t="shared" si="8"/>
        <v>0</v>
      </c>
      <c r="I78" s="11">
        <f t="shared" si="9"/>
        <v>-2230400000</v>
      </c>
      <c r="J78" s="53">
        <f t="shared" si="10"/>
        <v>-2230400000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696</v>
      </c>
      <c r="H79" s="36">
        <f t="shared" si="8"/>
        <v>0</v>
      </c>
      <c r="I79" s="11">
        <f t="shared" si="9"/>
        <v>-556800000</v>
      </c>
      <c r="J79" s="53">
        <f t="shared" si="10"/>
        <v>-556800000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695</v>
      </c>
      <c r="H80" s="36">
        <f t="shared" si="8"/>
        <v>0</v>
      </c>
      <c r="I80" s="11">
        <f t="shared" si="9"/>
        <v>-33633135</v>
      </c>
      <c r="J80" s="53">
        <f t="shared" si="10"/>
        <v>0</v>
      </c>
      <c r="K80" s="53">
        <f t="shared" si="11"/>
        <v>-33633135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694</v>
      </c>
      <c r="H81" s="36">
        <f t="shared" si="8"/>
        <v>0</v>
      </c>
      <c r="I81" s="11">
        <f t="shared" si="9"/>
        <v>-97160000</v>
      </c>
      <c r="J81" s="53">
        <f t="shared" si="10"/>
        <v>0</v>
      </c>
      <c r="K81" s="53">
        <f t="shared" si="11"/>
        <v>-97160000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693</v>
      </c>
      <c r="H82" s="36">
        <f t="shared" si="8"/>
        <v>0</v>
      </c>
      <c r="I82" s="11">
        <f t="shared" si="9"/>
        <v>-173250000</v>
      </c>
      <c r="J82" s="53">
        <f t="shared" si="10"/>
        <v>0</v>
      </c>
      <c r="K82" s="53">
        <f t="shared" si="11"/>
        <v>-173250000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692</v>
      </c>
      <c r="H83" s="36">
        <f t="shared" si="8"/>
        <v>0</v>
      </c>
      <c r="I83" s="11">
        <f t="shared" si="9"/>
        <v>-138400000</v>
      </c>
      <c r="J83" s="53">
        <f t="shared" si="10"/>
        <v>0</v>
      </c>
      <c r="K83" s="53">
        <f t="shared" si="11"/>
        <v>-138400000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689</v>
      </c>
      <c r="H84" s="36">
        <f t="shared" si="8"/>
        <v>1</v>
      </c>
      <c r="I84" s="11">
        <f t="shared" si="9"/>
        <v>1125017600</v>
      </c>
      <c r="J84" s="53">
        <f t="shared" si="10"/>
        <v>0</v>
      </c>
      <c r="K84" s="53">
        <f t="shared" si="11"/>
        <v>1125017600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685</v>
      </c>
      <c r="H85" s="36">
        <f t="shared" si="8"/>
        <v>1</v>
      </c>
      <c r="I85" s="11">
        <f t="shared" si="9"/>
        <v>1710000000</v>
      </c>
      <c r="J85" s="53">
        <f t="shared" si="10"/>
        <v>0</v>
      </c>
      <c r="K85" s="53">
        <f t="shared" si="11"/>
        <v>1710000000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681</v>
      </c>
      <c r="H86" s="36">
        <f t="shared" si="8"/>
        <v>1</v>
      </c>
      <c r="I86" s="11">
        <f t="shared" si="9"/>
        <v>126684000</v>
      </c>
      <c r="J86" s="53">
        <f t="shared" si="10"/>
        <v>57766000</v>
      </c>
      <c r="K86" s="53">
        <f t="shared" si="11"/>
        <v>68918000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678</v>
      </c>
      <c r="H87" s="36">
        <f t="shared" si="8"/>
        <v>0</v>
      </c>
      <c r="I87" s="11">
        <f t="shared" si="9"/>
        <v>-135600000</v>
      </c>
      <c r="J87" s="53">
        <f t="shared" si="10"/>
        <v>0</v>
      </c>
      <c r="K87" s="53">
        <f t="shared" si="11"/>
        <v>-135600000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677</v>
      </c>
      <c r="H88" s="36">
        <f t="shared" si="8"/>
        <v>0</v>
      </c>
      <c r="I88" s="11">
        <f t="shared" si="9"/>
        <v>-79886000</v>
      </c>
      <c r="J88" s="53">
        <f t="shared" si="10"/>
        <v>-46713000</v>
      </c>
      <c r="K88" s="53">
        <f t="shared" si="11"/>
        <v>-33173000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669</v>
      </c>
      <c r="H89" s="36">
        <f t="shared" si="8"/>
        <v>0</v>
      </c>
      <c r="I89" s="11">
        <f t="shared" si="9"/>
        <v>-2141402100</v>
      </c>
      <c r="J89" s="53">
        <f t="shared" si="10"/>
        <v>0</v>
      </c>
      <c r="K89" s="53">
        <f t="shared" si="11"/>
        <v>-2141402100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668</v>
      </c>
      <c r="H90" s="36">
        <f t="shared" si="8"/>
        <v>0</v>
      </c>
      <c r="I90" s="11">
        <f t="shared" si="9"/>
        <v>-2138201200</v>
      </c>
      <c r="J90" s="53">
        <f t="shared" si="10"/>
        <v>0</v>
      </c>
      <c r="K90" s="53">
        <f t="shared" si="11"/>
        <v>-2138201200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667</v>
      </c>
      <c r="H91" s="36">
        <f t="shared" si="8"/>
        <v>0</v>
      </c>
      <c r="I91" s="11">
        <f t="shared" si="9"/>
        <v>-2135000300</v>
      </c>
      <c r="J91" s="53">
        <f t="shared" si="10"/>
        <v>0</v>
      </c>
      <c r="K91" s="53">
        <f t="shared" si="11"/>
        <v>-2135000300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666</v>
      </c>
      <c r="H92" s="36">
        <f t="shared" si="8"/>
        <v>0</v>
      </c>
      <c r="I92" s="11">
        <f t="shared" si="9"/>
        <v>-2131799400</v>
      </c>
      <c r="J92" s="53">
        <f t="shared" si="10"/>
        <v>0</v>
      </c>
      <c r="K92" s="53">
        <f t="shared" si="11"/>
        <v>-2131799400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665</v>
      </c>
      <c r="H93" s="36">
        <f t="shared" si="8"/>
        <v>0</v>
      </c>
      <c r="I93" s="11">
        <f t="shared" si="9"/>
        <v>-2128598500</v>
      </c>
      <c r="J93" s="53">
        <f t="shared" si="10"/>
        <v>0</v>
      </c>
      <c r="K93" s="53">
        <f t="shared" si="11"/>
        <v>-2128598500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664</v>
      </c>
      <c r="H94" s="36">
        <f t="shared" si="8"/>
        <v>0</v>
      </c>
      <c r="I94" s="11">
        <f t="shared" si="9"/>
        <v>-2125397600</v>
      </c>
      <c r="J94" s="53">
        <f t="shared" si="10"/>
        <v>0</v>
      </c>
      <c r="K94" s="53">
        <f t="shared" si="11"/>
        <v>-2125397600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662</v>
      </c>
      <c r="H95" s="36">
        <f t="shared" si="8"/>
        <v>0</v>
      </c>
      <c r="I95" s="11">
        <f t="shared" si="9"/>
        <v>-792146552</v>
      </c>
      <c r="J95" s="53">
        <f t="shared" si="10"/>
        <v>0</v>
      </c>
      <c r="K95" s="53">
        <f t="shared" si="11"/>
        <v>-792146552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652</v>
      </c>
      <c r="H96" s="36">
        <f t="shared" si="8"/>
        <v>0</v>
      </c>
      <c r="I96" s="11">
        <f t="shared" si="9"/>
        <v>-130400000</v>
      </c>
      <c r="J96" s="53">
        <f t="shared" si="10"/>
        <v>0</v>
      </c>
      <c r="K96" s="53">
        <f t="shared" si="11"/>
        <v>-130400000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651</v>
      </c>
      <c r="H97" s="36">
        <f t="shared" si="8"/>
        <v>1</v>
      </c>
      <c r="I97" s="11">
        <f t="shared" si="9"/>
        <v>103712700</v>
      </c>
      <c r="J97" s="53">
        <f t="shared" si="10"/>
        <v>44801900</v>
      </c>
      <c r="K97" s="53">
        <f t="shared" si="11"/>
        <v>58910800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646</v>
      </c>
      <c r="H98" s="36">
        <f t="shared" si="8"/>
        <v>1</v>
      </c>
      <c r="I98" s="11">
        <f t="shared" si="9"/>
        <v>73767360</v>
      </c>
      <c r="J98" s="53">
        <f t="shared" si="10"/>
        <v>0</v>
      </c>
      <c r="K98" s="53">
        <f t="shared" si="11"/>
        <v>73767360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643</v>
      </c>
      <c r="H99" s="36">
        <f t="shared" si="8"/>
        <v>0</v>
      </c>
      <c r="I99" s="11">
        <f t="shared" si="9"/>
        <v>-851975000</v>
      </c>
      <c r="J99" s="53">
        <f t="shared" si="10"/>
        <v>0</v>
      </c>
      <c r="K99" s="53">
        <f t="shared" si="11"/>
        <v>-851975000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638</v>
      </c>
      <c r="H100" s="36">
        <f t="shared" si="8"/>
        <v>1</v>
      </c>
      <c r="I100" s="11">
        <f t="shared" si="9"/>
        <v>844025000</v>
      </c>
      <c r="J100" s="53">
        <f t="shared" si="10"/>
        <v>0</v>
      </c>
      <c r="K100" s="53">
        <f t="shared" si="11"/>
        <v>844025000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621</v>
      </c>
      <c r="H101" s="36">
        <f t="shared" si="8"/>
        <v>1</v>
      </c>
      <c r="I101" s="11">
        <f t="shared" si="9"/>
        <v>41443900</v>
      </c>
      <c r="J101" s="53">
        <f t="shared" si="10"/>
        <v>41443900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618</v>
      </c>
      <c r="H102" s="36">
        <f t="shared" si="8"/>
        <v>1</v>
      </c>
      <c r="I102" s="11">
        <f t="shared" si="9"/>
        <v>1851000000</v>
      </c>
      <c r="J102" s="53">
        <f t="shared" si="10"/>
        <v>0</v>
      </c>
      <c r="K102" s="53">
        <f t="shared" si="11"/>
        <v>1851000000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611</v>
      </c>
      <c r="H103" s="36">
        <f t="shared" si="8"/>
        <v>0</v>
      </c>
      <c r="I103" s="11">
        <f t="shared" si="9"/>
        <v>-611000000</v>
      </c>
      <c r="J103" s="53">
        <f t="shared" si="10"/>
        <v>-611000000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601</v>
      </c>
      <c r="H104" s="36">
        <f t="shared" si="8"/>
        <v>1</v>
      </c>
      <c r="I104" s="11">
        <f t="shared" si="9"/>
        <v>1800000000</v>
      </c>
      <c r="J104" s="53">
        <f t="shared" si="10"/>
        <v>1800000000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600</v>
      </c>
      <c r="H105" s="36">
        <f t="shared" si="8"/>
        <v>1</v>
      </c>
      <c r="I105" s="11">
        <f t="shared" si="9"/>
        <v>670880000</v>
      </c>
      <c r="J105" s="53">
        <f t="shared" si="10"/>
        <v>670880000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600</v>
      </c>
      <c r="H106" s="36">
        <f t="shared" si="8"/>
        <v>0</v>
      </c>
      <c r="I106" s="11">
        <f t="shared" si="9"/>
        <v>-1800000000</v>
      </c>
      <c r="J106" s="53">
        <f t="shared" si="10"/>
        <v>0</v>
      </c>
      <c r="K106" s="53">
        <f t="shared" si="11"/>
        <v>-1800000000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591</v>
      </c>
      <c r="H107" s="36">
        <f t="shared" si="8"/>
        <v>1</v>
      </c>
      <c r="I107" s="11">
        <f t="shared" si="9"/>
        <v>53391460</v>
      </c>
      <c r="J107" s="53">
        <f t="shared" si="10"/>
        <v>44317850</v>
      </c>
      <c r="K107" s="53">
        <f t="shared" si="11"/>
        <v>9073610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589</v>
      </c>
      <c r="H108" s="36">
        <f t="shared" si="8"/>
        <v>0</v>
      </c>
      <c r="I108" s="11">
        <f t="shared" si="9"/>
        <v>-1001712300</v>
      </c>
      <c r="J108" s="53">
        <f t="shared" si="10"/>
        <v>0</v>
      </c>
      <c r="K108" s="53">
        <f t="shared" si="11"/>
        <v>-1001712300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585</v>
      </c>
      <c r="H109" s="36">
        <f t="shared" si="8"/>
        <v>0</v>
      </c>
      <c r="I109" s="11">
        <f t="shared" si="9"/>
        <v>-585292500</v>
      </c>
      <c r="J109" s="53">
        <f t="shared" si="10"/>
        <v>0</v>
      </c>
      <c r="K109" s="53">
        <f t="shared" si="11"/>
        <v>-585292500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582</v>
      </c>
      <c r="H110" s="36">
        <f t="shared" si="8"/>
        <v>1</v>
      </c>
      <c r="I110" s="11">
        <f t="shared" si="9"/>
        <v>11620000000</v>
      </c>
      <c r="J110" s="53">
        <f t="shared" si="10"/>
        <v>0</v>
      </c>
      <c r="K110" s="53">
        <f t="shared" si="11"/>
        <v>11620000000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562</v>
      </c>
      <c r="H111" s="36">
        <f t="shared" si="8"/>
        <v>1</v>
      </c>
      <c r="I111" s="11">
        <f t="shared" si="9"/>
        <v>97994358</v>
      </c>
      <c r="J111" s="53">
        <f t="shared" si="10"/>
        <v>49010643</v>
      </c>
      <c r="K111" s="53">
        <f t="shared" si="11"/>
        <v>48983715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546</v>
      </c>
      <c r="H112" s="36">
        <f t="shared" si="8"/>
        <v>0</v>
      </c>
      <c r="I112" s="11">
        <f t="shared" si="9"/>
        <v>-15506400000</v>
      </c>
      <c r="J112" s="53">
        <f t="shared" si="10"/>
        <v>0</v>
      </c>
      <c r="K112" s="53">
        <f t="shared" si="11"/>
        <v>-15506400000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531</v>
      </c>
      <c r="H113" s="36">
        <f t="shared" si="8"/>
        <v>1</v>
      </c>
      <c r="I113" s="11">
        <f t="shared" si="9"/>
        <v>86411200</v>
      </c>
      <c r="J113" s="53">
        <f t="shared" si="10"/>
        <v>64930830</v>
      </c>
      <c r="K113" s="53">
        <f t="shared" si="11"/>
        <v>21480370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531</v>
      </c>
      <c r="H114" s="36">
        <f t="shared" si="8"/>
        <v>0</v>
      </c>
      <c r="I114" s="11">
        <f t="shared" si="9"/>
        <v>-3026700</v>
      </c>
      <c r="J114" s="53">
        <f t="shared" si="10"/>
        <v>-1327500</v>
      </c>
      <c r="K114" s="53">
        <f t="shared" si="11"/>
        <v>-1699200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518</v>
      </c>
      <c r="H115" s="36">
        <f t="shared" si="8"/>
        <v>0</v>
      </c>
      <c r="I115" s="11">
        <f t="shared" si="9"/>
        <v>0</v>
      </c>
      <c r="J115" s="53">
        <f t="shared" si="10"/>
        <v>259000000</v>
      </c>
      <c r="K115" s="53">
        <f t="shared" si="11"/>
        <v>-259000000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510</v>
      </c>
      <c r="H116" s="36">
        <f t="shared" si="8"/>
        <v>0</v>
      </c>
      <c r="I116" s="11">
        <f t="shared" si="9"/>
        <v>-81600000</v>
      </c>
      <c r="J116" s="53">
        <f t="shared" si="10"/>
        <v>0</v>
      </c>
      <c r="K116" s="53">
        <f t="shared" si="11"/>
        <v>-81600000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501</v>
      </c>
      <c r="H117" s="36">
        <f t="shared" si="8"/>
        <v>1</v>
      </c>
      <c r="I117" s="11">
        <f t="shared" si="9"/>
        <v>740000</v>
      </c>
      <c r="J117" s="53">
        <f t="shared" si="10"/>
        <v>53470500</v>
      </c>
      <c r="K117" s="53">
        <f t="shared" si="11"/>
        <v>-52730500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479</v>
      </c>
      <c r="H118" s="36">
        <f t="shared" si="8"/>
        <v>1</v>
      </c>
      <c r="I118" s="11">
        <f t="shared" si="9"/>
        <v>18832961000</v>
      </c>
      <c r="J118" s="53">
        <f t="shared" si="10"/>
        <v>0</v>
      </c>
      <c r="K118" s="53">
        <f t="shared" si="11"/>
        <v>18832961000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470</v>
      </c>
      <c r="H119" s="36">
        <f t="shared" si="8"/>
        <v>1</v>
      </c>
      <c r="I119" s="11">
        <f t="shared" si="9"/>
        <v>44799349</v>
      </c>
      <c r="J119" s="53">
        <f t="shared" si="10"/>
        <v>51615326</v>
      </c>
      <c r="K119" s="53">
        <f t="shared" si="11"/>
        <v>-6815977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466</v>
      </c>
      <c r="H120" s="11">
        <f t="shared" si="8"/>
        <v>1</v>
      </c>
      <c r="I120" s="11">
        <f t="shared" ref="I120:I266" si="13">B120*(G120-H120)</f>
        <v>930000000</v>
      </c>
      <c r="J120" s="11">
        <f t="shared" si="10"/>
        <v>0</v>
      </c>
      <c r="K120" s="11">
        <f t="shared" si="11"/>
        <v>930000000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440</v>
      </c>
      <c r="H121" s="11">
        <f t="shared" si="8"/>
        <v>1</v>
      </c>
      <c r="I121" s="11">
        <f t="shared" si="13"/>
        <v>1141400000</v>
      </c>
      <c r="J121" s="11">
        <f t="shared" si="10"/>
        <v>0</v>
      </c>
      <c r="K121" s="11">
        <f t="shared" si="11"/>
        <v>1141400000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439</v>
      </c>
      <c r="H122" s="11">
        <f t="shared" si="8"/>
        <v>1</v>
      </c>
      <c r="I122" s="11">
        <f t="shared" si="13"/>
        <v>168433338</v>
      </c>
      <c r="J122" s="11">
        <f t="shared" si="10"/>
        <v>48577704</v>
      </c>
      <c r="K122" s="11">
        <f t="shared" si="11"/>
        <v>119855634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438</v>
      </c>
      <c r="H123" s="11">
        <f t="shared" si="8"/>
        <v>0</v>
      </c>
      <c r="I123" s="11">
        <f t="shared" si="13"/>
        <v>0</v>
      </c>
      <c r="J123" s="11">
        <f t="shared" si="10"/>
        <v>350400000</v>
      </c>
      <c r="K123" s="11">
        <f t="shared" si="11"/>
        <v>-350400000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424</v>
      </c>
      <c r="H124" s="11">
        <f t="shared" si="8"/>
        <v>0</v>
      </c>
      <c r="I124" s="11">
        <f t="shared" si="13"/>
        <v>-1272000000</v>
      </c>
      <c r="J124" s="11">
        <f t="shared" si="10"/>
        <v>0</v>
      </c>
      <c r="K124" s="11">
        <f t="shared" si="11"/>
        <v>-1272000000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409</v>
      </c>
      <c r="H125" s="11">
        <f t="shared" si="8"/>
        <v>1</v>
      </c>
      <c r="I125" s="11">
        <f t="shared" si="13"/>
        <v>163489680</v>
      </c>
      <c r="J125" s="11">
        <f t="shared" si="10"/>
        <v>48501000</v>
      </c>
      <c r="K125" s="11">
        <f t="shared" si="11"/>
        <v>114988680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409</v>
      </c>
      <c r="H126" s="11">
        <f t="shared" si="8"/>
        <v>1</v>
      </c>
      <c r="I126" s="11">
        <f t="shared" si="13"/>
        <v>17136000000</v>
      </c>
      <c r="J126" s="11">
        <f t="shared" si="10"/>
        <v>0</v>
      </c>
      <c r="K126" s="11">
        <f t="shared" si="11"/>
        <v>17136000000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384</v>
      </c>
      <c r="H127" s="11">
        <f t="shared" si="8"/>
        <v>0</v>
      </c>
      <c r="I127" s="11">
        <f t="shared" si="13"/>
        <v>-1920000</v>
      </c>
      <c r="J127" s="11">
        <f t="shared" si="10"/>
        <v>0</v>
      </c>
      <c r="K127" s="11">
        <f t="shared" si="11"/>
        <v>-1920000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378</v>
      </c>
      <c r="H128" s="11">
        <f t="shared" si="8"/>
        <v>1</v>
      </c>
      <c r="I128" s="11">
        <f t="shared" si="13"/>
        <v>290807998</v>
      </c>
      <c r="J128" s="11">
        <f t="shared" si="10"/>
        <v>45502769</v>
      </c>
      <c r="K128" s="11">
        <f t="shared" si="11"/>
        <v>245305229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375</v>
      </c>
      <c r="H129" s="11">
        <f t="shared" si="8"/>
        <v>1</v>
      </c>
      <c r="I129" s="11">
        <f t="shared" si="13"/>
        <v>935000000</v>
      </c>
      <c r="J129" s="11">
        <f t="shared" si="10"/>
        <v>0</v>
      </c>
      <c r="K129" s="11">
        <f t="shared" si="11"/>
        <v>935000000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361</v>
      </c>
      <c r="H130" s="11">
        <f t="shared" si="8"/>
        <v>0</v>
      </c>
      <c r="I130" s="11">
        <f t="shared" si="13"/>
        <v>-361000000</v>
      </c>
      <c r="J130" s="11">
        <f t="shared" si="10"/>
        <v>-361000000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356</v>
      </c>
      <c r="H131" s="11">
        <f t="shared" si="8"/>
        <v>0</v>
      </c>
      <c r="I131" s="11">
        <f t="shared" si="13"/>
        <v>-17800000000</v>
      </c>
      <c r="J131" s="11">
        <f t="shared" si="10"/>
        <v>0</v>
      </c>
      <c r="K131" s="11">
        <f t="shared" si="11"/>
        <v>-17800000000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348</v>
      </c>
      <c r="H132" s="11">
        <f t="shared" ref="H132:H266" si="15">IF(B132&gt;0,1,0)</f>
        <v>1</v>
      </c>
      <c r="I132" s="11">
        <f t="shared" si="13"/>
        <v>213157589</v>
      </c>
      <c r="J132" s="11">
        <f t="shared" ref="J132:J206" si="16">C132*(G132-H132)</f>
        <v>36771937</v>
      </c>
      <c r="K132" s="11">
        <f t="shared" ref="K132:K266" si="17">D132*(G132-H132)</f>
        <v>176385652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344</v>
      </c>
      <c r="H133" s="11">
        <f t="shared" si="15"/>
        <v>0</v>
      </c>
      <c r="I133" s="11">
        <f t="shared" si="13"/>
        <v>-416480800</v>
      </c>
      <c r="J133" s="11">
        <f t="shared" si="16"/>
        <v>0</v>
      </c>
      <c r="K133" s="11">
        <f t="shared" si="17"/>
        <v>-416480800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335</v>
      </c>
      <c r="H134" s="11">
        <f t="shared" si="15"/>
        <v>0</v>
      </c>
      <c r="I134" s="11">
        <f t="shared" si="13"/>
        <v>-21775000</v>
      </c>
      <c r="J134" s="11">
        <f t="shared" si="16"/>
        <v>0</v>
      </c>
      <c r="K134" s="11">
        <f t="shared" si="17"/>
        <v>-21775000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335</v>
      </c>
      <c r="H135" s="11">
        <f t="shared" si="15"/>
        <v>0</v>
      </c>
      <c r="I135" s="11">
        <f t="shared" si="13"/>
        <v>-10820500</v>
      </c>
      <c r="J135" s="11">
        <f t="shared" si="16"/>
        <v>0</v>
      </c>
      <c r="K135" s="11">
        <f t="shared" si="17"/>
        <v>-10820500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327</v>
      </c>
      <c r="H136" s="11">
        <f t="shared" si="15"/>
        <v>0</v>
      </c>
      <c r="I136" s="11">
        <f t="shared" si="13"/>
        <v>-327000000</v>
      </c>
      <c r="J136" s="11">
        <f t="shared" si="16"/>
        <v>-327000000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318</v>
      </c>
      <c r="H137" s="11">
        <f t="shared" si="15"/>
        <v>1</v>
      </c>
      <c r="I137" s="11">
        <f t="shared" si="13"/>
        <v>92206741</v>
      </c>
      <c r="J137" s="11">
        <f t="shared" si="16"/>
        <v>30862803</v>
      </c>
      <c r="K137" s="11">
        <f t="shared" si="17"/>
        <v>61343938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301</v>
      </c>
      <c r="H138" s="11">
        <f t="shared" si="15"/>
        <v>0</v>
      </c>
      <c r="I138" s="11">
        <f t="shared" si="13"/>
        <v>-301150500</v>
      </c>
      <c r="J138" s="11">
        <f t="shared" si="16"/>
        <v>-301150500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289</v>
      </c>
      <c r="H139" s="11">
        <f t="shared" si="15"/>
        <v>1</v>
      </c>
      <c r="I139" s="11">
        <f t="shared" si="13"/>
        <v>81285120</v>
      </c>
      <c r="J139" s="11">
        <f t="shared" si="16"/>
        <v>25576416</v>
      </c>
      <c r="K139" s="11">
        <f t="shared" si="17"/>
        <v>55708704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286</v>
      </c>
      <c r="H140" s="11">
        <f t="shared" si="15"/>
        <v>1</v>
      </c>
      <c r="I140" s="11">
        <f t="shared" si="13"/>
        <v>427500000</v>
      </c>
      <c r="J140" s="11">
        <f t="shared" si="16"/>
        <v>0</v>
      </c>
      <c r="K140" s="11">
        <f t="shared" si="17"/>
        <v>427500000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273</v>
      </c>
      <c r="H141" s="11">
        <f t="shared" si="15"/>
        <v>0</v>
      </c>
      <c r="I141" s="11">
        <f t="shared" si="13"/>
        <v>0</v>
      </c>
      <c r="J141" s="11">
        <f t="shared" si="16"/>
        <v>-273000000</v>
      </c>
      <c r="K141" s="11">
        <f t="shared" si="17"/>
        <v>273000000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259</v>
      </c>
      <c r="H142" s="11">
        <f t="shared" si="15"/>
        <v>1</v>
      </c>
      <c r="I142" s="11">
        <f t="shared" si="13"/>
        <v>75050394</v>
      </c>
      <c r="J142" s="11">
        <f t="shared" si="16"/>
        <v>20903676</v>
      </c>
      <c r="K142" s="11">
        <f t="shared" si="17"/>
        <v>54146718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239</v>
      </c>
      <c r="H143" s="11">
        <f t="shared" si="15"/>
        <v>0</v>
      </c>
      <c r="I143" s="11">
        <f t="shared" si="13"/>
        <v>0</v>
      </c>
      <c r="J143" s="11">
        <f t="shared" si="16"/>
        <v>-239000000</v>
      </c>
      <c r="K143" s="11">
        <f t="shared" si="17"/>
        <v>239000000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229</v>
      </c>
      <c r="H144" s="11">
        <f t="shared" si="15"/>
        <v>1</v>
      </c>
      <c r="I144" s="11">
        <f t="shared" si="13"/>
        <v>67226256</v>
      </c>
      <c r="J144" s="11">
        <f t="shared" si="16"/>
        <v>17021796</v>
      </c>
      <c r="K144" s="11">
        <f t="shared" si="17"/>
        <v>50204460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214</v>
      </c>
      <c r="H145" s="11">
        <f t="shared" si="15"/>
        <v>0</v>
      </c>
      <c r="I145" s="11">
        <f t="shared" si="13"/>
        <v>-2140000</v>
      </c>
      <c r="J145" s="11">
        <f t="shared" si="16"/>
        <v>-1070000</v>
      </c>
      <c r="K145" s="11">
        <f t="shared" si="17"/>
        <v>-1070000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209</v>
      </c>
      <c r="H146" s="11">
        <f t="shared" si="15"/>
        <v>0</v>
      </c>
      <c r="I146" s="11">
        <f t="shared" si="13"/>
        <v>-209104500</v>
      </c>
      <c r="J146" s="11">
        <f t="shared" si="16"/>
        <v>-209104500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203</v>
      </c>
      <c r="H147" s="11">
        <f t="shared" si="15"/>
        <v>0</v>
      </c>
      <c r="I147" s="11">
        <f t="shared" si="13"/>
        <v>-5481000000</v>
      </c>
      <c r="J147" s="11">
        <f t="shared" si="16"/>
        <v>0</v>
      </c>
      <c r="K147" s="11">
        <f t="shared" si="17"/>
        <v>-5481000000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200</v>
      </c>
      <c r="H148" s="11">
        <f t="shared" si="15"/>
        <v>1</v>
      </c>
      <c r="I148" s="11">
        <f t="shared" si="13"/>
        <v>50234764</v>
      </c>
      <c r="J148" s="11">
        <f t="shared" si="16"/>
        <v>13036490</v>
      </c>
      <c r="K148" s="11">
        <f t="shared" si="17"/>
        <v>37198274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192</v>
      </c>
      <c r="H149" s="11">
        <f t="shared" si="15"/>
        <v>1</v>
      </c>
      <c r="I149" s="11">
        <f t="shared" si="13"/>
        <v>10008400000</v>
      </c>
      <c r="J149" s="11">
        <f t="shared" si="16"/>
        <v>0</v>
      </c>
      <c r="K149" s="11">
        <f t="shared" si="17"/>
        <v>10008400000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185</v>
      </c>
      <c r="H150" s="11">
        <f t="shared" si="15"/>
        <v>0</v>
      </c>
      <c r="I150" s="11">
        <f t="shared" si="13"/>
        <v>-9620000000</v>
      </c>
      <c r="J150" s="11">
        <f t="shared" si="16"/>
        <v>0</v>
      </c>
      <c r="K150" s="11">
        <f t="shared" si="17"/>
        <v>-9620000000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180</v>
      </c>
      <c r="H151" s="103">
        <f t="shared" si="15"/>
        <v>0</v>
      </c>
      <c r="I151" s="103">
        <f t="shared" si="13"/>
        <v>-1440000000</v>
      </c>
      <c r="J151" s="103">
        <f t="shared" si="16"/>
        <v>-1218983580</v>
      </c>
      <c r="K151" s="11">
        <f t="shared" si="17"/>
        <v>-221016420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180</v>
      </c>
      <c r="H152" s="103">
        <f t="shared" si="15"/>
        <v>0</v>
      </c>
      <c r="I152" s="103">
        <f t="shared" si="13"/>
        <v>-5621400</v>
      </c>
      <c r="J152" s="103">
        <f t="shared" si="16"/>
        <v>0</v>
      </c>
      <c r="K152" s="103">
        <f t="shared" si="17"/>
        <v>-5621400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169</v>
      </c>
      <c r="H153" s="103">
        <f t="shared" si="15"/>
        <v>1</v>
      </c>
      <c r="I153" s="103">
        <f t="shared" si="13"/>
        <v>22694616</v>
      </c>
      <c r="J153" s="103">
        <f t="shared" si="16"/>
        <v>6909840</v>
      </c>
      <c r="K153" s="103">
        <f t="shared" si="17"/>
        <v>15784776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166</v>
      </c>
      <c r="H154" s="103">
        <f t="shared" si="15"/>
        <v>1</v>
      </c>
      <c r="I154" s="103">
        <f t="shared" si="13"/>
        <v>1125973530</v>
      </c>
      <c r="J154" s="103">
        <f t="shared" si="16"/>
        <v>1125973530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161</v>
      </c>
      <c r="H155" s="103">
        <f t="shared" si="15"/>
        <v>0</v>
      </c>
      <c r="I155" s="103">
        <f t="shared" si="13"/>
        <v>-32200000</v>
      </c>
      <c r="J155" s="103">
        <f t="shared" si="16"/>
        <v>0</v>
      </c>
      <c r="K155" s="103">
        <f t="shared" si="17"/>
        <v>-32200000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161</v>
      </c>
      <c r="H156" s="103">
        <f t="shared" si="15"/>
        <v>0</v>
      </c>
      <c r="I156" s="103">
        <f t="shared" si="13"/>
        <v>-39902240</v>
      </c>
      <c r="J156" s="103">
        <f t="shared" si="16"/>
        <v>0</v>
      </c>
      <c r="K156" s="103">
        <f t="shared" si="17"/>
        <v>-39902240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160</v>
      </c>
      <c r="H157" s="103">
        <f t="shared" si="15"/>
        <v>0</v>
      </c>
      <c r="I157" s="103">
        <f t="shared" si="13"/>
        <v>-25974400</v>
      </c>
      <c r="J157" s="103">
        <f t="shared" si="16"/>
        <v>0</v>
      </c>
      <c r="K157" s="103">
        <f t="shared" si="17"/>
        <v>-25974400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160</v>
      </c>
      <c r="H158" s="103">
        <f t="shared" si="15"/>
        <v>0</v>
      </c>
      <c r="I158" s="103">
        <f t="shared" si="13"/>
        <v>-480144000</v>
      </c>
      <c r="J158" s="103">
        <f t="shared" si="16"/>
        <v>0</v>
      </c>
      <c r="K158" s="103">
        <f t="shared" si="17"/>
        <v>-480144000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158</v>
      </c>
      <c r="H159" s="103">
        <f t="shared" si="15"/>
        <v>0</v>
      </c>
      <c r="I159" s="103">
        <f t="shared" si="13"/>
        <v>-158079000</v>
      </c>
      <c r="J159" s="103">
        <f t="shared" si="16"/>
        <v>0</v>
      </c>
      <c r="K159" s="103">
        <f t="shared" si="17"/>
        <v>-158079000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154</v>
      </c>
      <c r="H160" s="103">
        <f t="shared" si="15"/>
        <v>0</v>
      </c>
      <c r="I160" s="103">
        <f t="shared" si="13"/>
        <v>-15400000</v>
      </c>
      <c r="J160" s="103">
        <f t="shared" si="16"/>
        <v>0</v>
      </c>
      <c r="K160" s="103">
        <f t="shared" si="17"/>
        <v>-15400000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153</v>
      </c>
      <c r="H161" s="103">
        <f t="shared" si="15"/>
        <v>0</v>
      </c>
      <c r="I161" s="103">
        <f t="shared" si="13"/>
        <v>-306000000</v>
      </c>
      <c r="J161" s="103">
        <f t="shared" si="16"/>
        <v>0</v>
      </c>
      <c r="K161" s="103">
        <f t="shared" si="17"/>
        <v>-306000000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153</v>
      </c>
      <c r="H162" s="103">
        <f t="shared" si="15"/>
        <v>0</v>
      </c>
      <c r="I162" s="103">
        <f t="shared" si="13"/>
        <v>-153076500</v>
      </c>
      <c r="J162" s="103">
        <f t="shared" si="16"/>
        <v>0</v>
      </c>
      <c r="K162" s="103">
        <f t="shared" si="17"/>
        <v>-153076500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150</v>
      </c>
      <c r="H163" s="103">
        <f t="shared" si="15"/>
        <v>0</v>
      </c>
      <c r="I163" s="103">
        <f t="shared" si="13"/>
        <v>-750000</v>
      </c>
      <c r="J163" s="103">
        <f t="shared" si="16"/>
        <v>0</v>
      </c>
      <c r="K163" s="103">
        <f t="shared" si="17"/>
        <v>-750000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140</v>
      </c>
      <c r="H164" s="103">
        <f t="shared" si="15"/>
        <v>1</v>
      </c>
      <c r="I164" s="103">
        <f t="shared" si="13"/>
        <v>417000000</v>
      </c>
      <c r="J164" s="103">
        <f t="shared" si="16"/>
        <v>0</v>
      </c>
      <c r="K164" s="103">
        <f t="shared" si="17"/>
        <v>417000000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139</v>
      </c>
      <c r="H165" s="103">
        <f t="shared" si="15"/>
        <v>1</v>
      </c>
      <c r="I165" s="103">
        <f t="shared" si="13"/>
        <v>414000000</v>
      </c>
      <c r="J165" s="103">
        <f t="shared" si="16"/>
        <v>0</v>
      </c>
      <c r="K165" s="103">
        <f t="shared" si="17"/>
        <v>414000000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138</v>
      </c>
      <c r="H166" s="103">
        <f t="shared" si="15"/>
        <v>1</v>
      </c>
      <c r="I166" s="103">
        <f t="shared" si="13"/>
        <v>2783018</v>
      </c>
      <c r="J166" s="103">
        <f t="shared" si="16"/>
        <v>8198354</v>
      </c>
      <c r="K166" s="103">
        <f t="shared" si="17"/>
        <v>-5415336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133</v>
      </c>
      <c r="H167" s="103">
        <f t="shared" si="15"/>
        <v>0</v>
      </c>
      <c r="I167" s="103">
        <f t="shared" si="13"/>
        <v>-399119700</v>
      </c>
      <c r="J167" s="103">
        <f t="shared" si="16"/>
        <v>0</v>
      </c>
      <c r="K167" s="103">
        <f t="shared" si="17"/>
        <v>-399119700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115</v>
      </c>
      <c r="H168" s="103">
        <f t="shared" si="15"/>
        <v>0</v>
      </c>
      <c r="I168" s="103">
        <f t="shared" si="13"/>
        <v>-345103500</v>
      </c>
      <c r="J168" s="103">
        <f t="shared" si="16"/>
        <v>0</v>
      </c>
      <c r="K168" s="103">
        <f t="shared" si="17"/>
        <v>-345103500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107</v>
      </c>
      <c r="H169" s="103">
        <f t="shared" si="15"/>
        <v>1</v>
      </c>
      <c r="I169" s="103">
        <f t="shared" si="13"/>
        <v>2300730</v>
      </c>
      <c r="J169" s="103">
        <f t="shared" si="16"/>
        <v>7262590</v>
      </c>
      <c r="K169" s="103">
        <f t="shared" si="17"/>
        <v>-4961860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83</v>
      </c>
      <c r="H170" s="103">
        <f t="shared" si="15"/>
        <v>1</v>
      </c>
      <c r="I170" s="103">
        <f t="shared" si="13"/>
        <v>410000000</v>
      </c>
      <c r="J170" s="103">
        <f t="shared" si="16"/>
        <v>0</v>
      </c>
      <c r="K170" s="103">
        <f t="shared" si="17"/>
        <v>410000000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82</v>
      </c>
      <c r="H171" s="103">
        <f t="shared" si="15"/>
        <v>0</v>
      </c>
      <c r="I171" s="103">
        <f t="shared" si="13"/>
        <v>-410000000</v>
      </c>
      <c r="J171" s="103">
        <f t="shared" si="16"/>
        <v>0</v>
      </c>
      <c r="K171" s="103">
        <f t="shared" si="17"/>
        <v>-410000000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76</v>
      </c>
      <c r="H172" s="103">
        <f t="shared" si="15"/>
        <v>1</v>
      </c>
      <c r="I172" s="103">
        <f t="shared" si="13"/>
        <v>37200</v>
      </c>
      <c r="J172" s="103">
        <f t="shared" si="16"/>
        <v>4701075</v>
      </c>
      <c r="K172" s="103">
        <f t="shared" si="17"/>
        <v>-4663875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75</v>
      </c>
      <c r="H173" s="103">
        <f t="shared" si="15"/>
        <v>1</v>
      </c>
      <c r="I173" s="103">
        <f t="shared" si="13"/>
        <v>58090000</v>
      </c>
      <c r="J173" s="103">
        <f t="shared" si="16"/>
        <v>0</v>
      </c>
      <c r="K173" s="103">
        <f t="shared" si="17"/>
        <v>58090000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64</v>
      </c>
      <c r="H174" s="103">
        <f t="shared" si="15"/>
        <v>0</v>
      </c>
      <c r="I174" s="103">
        <f t="shared" si="13"/>
        <v>-2048000</v>
      </c>
      <c r="J174" s="103">
        <f t="shared" si="16"/>
        <v>0</v>
      </c>
      <c r="K174" s="103">
        <f t="shared" si="17"/>
        <v>-2048000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62</v>
      </c>
      <c r="H175" s="103">
        <f t="shared" si="15"/>
        <v>0</v>
      </c>
      <c r="I175" s="103">
        <f t="shared" si="13"/>
        <v>-46500000</v>
      </c>
      <c r="J175" s="103">
        <f t="shared" si="16"/>
        <v>0</v>
      </c>
      <c r="K175" s="103">
        <f t="shared" si="17"/>
        <v>-46500000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53</v>
      </c>
      <c r="H176" s="103">
        <f t="shared" si="15"/>
        <v>0</v>
      </c>
      <c r="I176" s="103">
        <f t="shared" si="13"/>
        <v>-497988</v>
      </c>
      <c r="J176" s="103">
        <f t="shared" si="16"/>
        <v>0</v>
      </c>
      <c r="K176" s="103">
        <f t="shared" si="17"/>
        <v>-497988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52</v>
      </c>
      <c r="H177" s="103">
        <f t="shared" si="15"/>
        <v>0</v>
      </c>
      <c r="I177" s="103">
        <f t="shared" si="13"/>
        <v>-2251600</v>
      </c>
      <c r="J177" s="103">
        <f t="shared" si="16"/>
        <v>0</v>
      </c>
      <c r="K177" s="103">
        <f t="shared" si="17"/>
        <v>-2251600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49</v>
      </c>
      <c r="H178" s="103">
        <f t="shared" si="15"/>
        <v>1</v>
      </c>
      <c r="I178" s="103">
        <f t="shared" si="13"/>
        <v>17280000</v>
      </c>
      <c r="J178" s="103">
        <f t="shared" si="16"/>
        <v>0</v>
      </c>
      <c r="K178" s="103">
        <f t="shared" si="17"/>
        <v>17280000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47</v>
      </c>
      <c r="H179" s="103">
        <f t="shared" si="15"/>
        <v>1</v>
      </c>
      <c r="I179" s="103">
        <f t="shared" si="13"/>
        <v>138000000</v>
      </c>
      <c r="J179" s="103">
        <f t="shared" si="16"/>
        <v>0</v>
      </c>
      <c r="K179" s="103">
        <f t="shared" si="17"/>
        <v>138000000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47</v>
      </c>
      <c r="H180" s="103">
        <f t="shared" si="15"/>
        <v>0</v>
      </c>
      <c r="I180" s="103">
        <f t="shared" si="13"/>
        <v>-566350</v>
      </c>
      <c r="J180" s="103">
        <f t="shared" si="16"/>
        <v>0</v>
      </c>
      <c r="K180" s="103">
        <f t="shared" si="17"/>
        <v>-566350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45</v>
      </c>
      <c r="H181" s="103">
        <f t="shared" si="15"/>
        <v>1</v>
      </c>
      <c r="I181" s="103">
        <f t="shared" si="13"/>
        <v>132000000</v>
      </c>
      <c r="J181" s="103">
        <f t="shared" si="16"/>
        <v>0</v>
      </c>
      <c r="K181" s="103">
        <f t="shared" si="17"/>
        <v>132000000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43</v>
      </c>
      <c r="H182" s="103">
        <f t="shared" si="15"/>
        <v>0</v>
      </c>
      <c r="I182" s="103">
        <f t="shared" si="13"/>
        <v>-1539400</v>
      </c>
      <c r="J182" s="103">
        <f t="shared" si="16"/>
        <v>0</v>
      </c>
      <c r="K182" s="103">
        <f t="shared" si="17"/>
        <v>-1539400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42</v>
      </c>
      <c r="H183" s="103">
        <f t="shared" si="15"/>
        <v>1</v>
      </c>
      <c r="I183" s="103">
        <f t="shared" si="13"/>
        <v>147600000</v>
      </c>
      <c r="J183" s="103">
        <f t="shared" si="16"/>
        <v>0</v>
      </c>
      <c r="K183" s="103">
        <f t="shared" si="17"/>
        <v>147600000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42</v>
      </c>
      <c r="H184" s="103">
        <f t="shared" si="15"/>
        <v>0</v>
      </c>
      <c r="I184" s="103">
        <f t="shared" si="13"/>
        <v>-1401834</v>
      </c>
      <c r="J184" s="103">
        <f t="shared" si="16"/>
        <v>0</v>
      </c>
      <c r="K184" s="103">
        <f t="shared" si="17"/>
        <v>-1401834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39</v>
      </c>
      <c r="H185" s="103">
        <f t="shared" si="15"/>
        <v>0</v>
      </c>
      <c r="I185" s="103">
        <f t="shared" si="13"/>
        <v>-382200000</v>
      </c>
      <c r="J185" s="103">
        <f t="shared" si="16"/>
        <v>0</v>
      </c>
      <c r="K185" s="103">
        <f t="shared" si="17"/>
        <v>-382200000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39</v>
      </c>
      <c r="H186" s="103">
        <f t="shared" si="15"/>
        <v>1</v>
      </c>
      <c r="I186" s="103">
        <f t="shared" si="13"/>
        <v>684000000</v>
      </c>
      <c r="J186" s="103">
        <f t="shared" si="16"/>
        <v>0</v>
      </c>
      <c r="K186" s="103">
        <f t="shared" si="17"/>
        <v>684000000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39</v>
      </c>
      <c r="H187" s="103">
        <f t="shared" si="15"/>
        <v>0</v>
      </c>
      <c r="I187" s="103">
        <f t="shared" si="13"/>
        <v>-351000000</v>
      </c>
      <c r="J187" s="103">
        <f t="shared" si="16"/>
        <v>0</v>
      </c>
      <c r="K187" s="103">
        <f t="shared" si="17"/>
        <v>-351000000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39</v>
      </c>
      <c r="H188" s="103">
        <f t="shared" si="15"/>
        <v>0</v>
      </c>
      <c r="I188" s="103">
        <f t="shared" si="13"/>
        <v>-452400</v>
      </c>
      <c r="J188" s="103">
        <f t="shared" si="16"/>
        <v>0</v>
      </c>
      <c r="K188" s="103">
        <f t="shared" si="17"/>
        <v>-452400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39</v>
      </c>
      <c r="H189" s="103">
        <f t="shared" si="15"/>
        <v>0</v>
      </c>
      <c r="I189" s="103">
        <f t="shared" si="13"/>
        <v>-128868753</v>
      </c>
      <c r="J189" s="103">
        <f t="shared" si="16"/>
        <v>0</v>
      </c>
      <c r="K189" s="103">
        <f t="shared" si="17"/>
        <v>-128868753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38</v>
      </c>
      <c r="H190" s="103">
        <f t="shared" si="15"/>
        <v>0</v>
      </c>
      <c r="I190" s="103">
        <f t="shared" si="13"/>
        <v>-114034200</v>
      </c>
      <c r="J190" s="103">
        <f t="shared" si="16"/>
        <v>0</v>
      </c>
      <c r="K190" s="103">
        <f t="shared" si="17"/>
        <v>-114034200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37</v>
      </c>
      <c r="H191" s="103">
        <f t="shared" si="15"/>
        <v>0</v>
      </c>
      <c r="I191" s="103">
        <f t="shared" si="13"/>
        <v>-102153300</v>
      </c>
      <c r="J191" s="103">
        <f t="shared" si="16"/>
        <v>0</v>
      </c>
      <c r="K191" s="103">
        <f t="shared" si="17"/>
        <v>-102153300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32</v>
      </c>
      <c r="H192" s="103">
        <f t="shared" si="15"/>
        <v>1</v>
      </c>
      <c r="I192" s="103">
        <f t="shared" si="13"/>
        <v>31000000</v>
      </c>
      <c r="J192" s="103">
        <f t="shared" si="16"/>
        <v>0</v>
      </c>
      <c r="K192" s="103">
        <f t="shared" si="17"/>
        <v>31000000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31</v>
      </c>
      <c r="H193" s="103">
        <f t="shared" si="15"/>
        <v>0</v>
      </c>
      <c r="I193" s="103">
        <f t="shared" si="13"/>
        <v>-465000</v>
      </c>
      <c r="J193" s="103">
        <f t="shared" si="16"/>
        <v>0</v>
      </c>
      <c r="K193" s="103">
        <f t="shared" si="17"/>
        <v>-465000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29</v>
      </c>
      <c r="H194" s="103">
        <f t="shared" si="15"/>
        <v>0</v>
      </c>
      <c r="I194" s="103">
        <f t="shared" si="13"/>
        <v>-28710000</v>
      </c>
      <c r="J194" s="103">
        <f t="shared" si="16"/>
        <v>0</v>
      </c>
      <c r="K194" s="103">
        <f t="shared" si="17"/>
        <v>-28710000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29</v>
      </c>
      <c r="H195" s="103">
        <f t="shared" si="15"/>
        <v>1</v>
      </c>
      <c r="I195" s="103">
        <f t="shared" si="13"/>
        <v>21924000</v>
      </c>
      <c r="J195" s="103">
        <f t="shared" si="16"/>
        <v>0</v>
      </c>
      <c r="K195" s="103">
        <f t="shared" si="17"/>
        <v>21924000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27</v>
      </c>
      <c r="H196" s="103">
        <f t="shared" si="15"/>
        <v>0</v>
      </c>
      <c r="I196" s="103">
        <f t="shared" si="13"/>
        <v>-20263500</v>
      </c>
      <c r="J196" s="103">
        <f t="shared" si="16"/>
        <v>0</v>
      </c>
      <c r="K196" s="103">
        <f t="shared" si="17"/>
        <v>-20263500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25</v>
      </c>
      <c r="H197" s="103">
        <f t="shared" si="15"/>
        <v>1</v>
      </c>
      <c r="I197" s="103">
        <f t="shared" si="13"/>
        <v>16800000</v>
      </c>
      <c r="J197" s="103">
        <f t="shared" si="16"/>
        <v>0</v>
      </c>
      <c r="K197" s="103">
        <f t="shared" si="17"/>
        <v>16800000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25</v>
      </c>
      <c r="H198" s="103">
        <f t="shared" si="15"/>
        <v>0</v>
      </c>
      <c r="I198" s="103">
        <f t="shared" si="13"/>
        <v>-2475000</v>
      </c>
      <c r="J198" s="103">
        <f t="shared" si="16"/>
        <v>0</v>
      </c>
      <c r="K198" s="103">
        <f t="shared" si="17"/>
        <v>-2475000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24</v>
      </c>
      <c r="H199" s="103">
        <f t="shared" si="15"/>
        <v>0</v>
      </c>
      <c r="I199" s="103">
        <f t="shared" si="13"/>
        <v>-4938000</v>
      </c>
      <c r="J199" s="103">
        <f t="shared" si="16"/>
        <v>0</v>
      </c>
      <c r="K199" s="103">
        <f t="shared" si="17"/>
        <v>-4938000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24</v>
      </c>
      <c r="H200" s="103">
        <f t="shared" si="15"/>
        <v>0</v>
      </c>
      <c r="I200" s="103">
        <f t="shared" si="13"/>
        <v>-2280000</v>
      </c>
      <c r="J200" s="103">
        <f t="shared" si="16"/>
        <v>0</v>
      </c>
      <c r="K200" s="103">
        <f t="shared" si="17"/>
        <v>-2280000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21</v>
      </c>
      <c r="H201" s="103">
        <f t="shared" si="15"/>
        <v>1</v>
      </c>
      <c r="I201" s="103">
        <f t="shared" si="13"/>
        <v>973000000</v>
      </c>
      <c r="J201" s="103">
        <f t="shared" si="16"/>
        <v>0</v>
      </c>
      <c r="K201" s="103">
        <f t="shared" si="17"/>
        <v>973000000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21</v>
      </c>
      <c r="H202" s="103">
        <f t="shared" si="15"/>
        <v>0</v>
      </c>
      <c r="I202" s="103">
        <f t="shared" si="13"/>
        <v>-63018900</v>
      </c>
      <c r="J202" s="103">
        <f t="shared" si="16"/>
        <v>0</v>
      </c>
      <c r="K202" s="103">
        <f t="shared" si="17"/>
        <v>-63018900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21</v>
      </c>
      <c r="H203" s="103">
        <f t="shared" si="15"/>
        <v>0</v>
      </c>
      <c r="I203" s="103">
        <f t="shared" si="13"/>
        <v>-105000</v>
      </c>
      <c r="J203" s="103">
        <f t="shared" si="16"/>
        <v>0</v>
      </c>
      <c r="K203" s="103">
        <f t="shared" si="17"/>
        <v>-105000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21</v>
      </c>
      <c r="H204" s="103">
        <f t="shared" si="15"/>
        <v>0</v>
      </c>
      <c r="I204" s="103">
        <f t="shared" si="13"/>
        <v>-703500000</v>
      </c>
      <c r="J204" s="103">
        <f t="shared" si="16"/>
        <v>0</v>
      </c>
      <c r="K204" s="103">
        <f t="shared" si="17"/>
        <v>-703500000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66" si="19">G206+F205</f>
        <v>20</v>
      </c>
      <c r="H205" s="103">
        <f t="shared" si="15"/>
        <v>0</v>
      </c>
      <c r="I205" s="103">
        <f t="shared" si="13"/>
        <v>-248700000</v>
      </c>
      <c r="J205" s="103">
        <f t="shared" si="16"/>
        <v>0</v>
      </c>
      <c r="K205" s="103">
        <f t="shared" si="17"/>
        <v>-248700000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17</v>
      </c>
      <c r="H206" s="103">
        <f t="shared" si="15"/>
        <v>0</v>
      </c>
      <c r="I206" s="103">
        <f t="shared" si="13"/>
        <v>-314500</v>
      </c>
      <c r="J206" s="103">
        <f t="shared" si="16"/>
        <v>0</v>
      </c>
      <c r="K206" s="103">
        <f t="shared" si="17"/>
        <v>-314500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15</v>
      </c>
      <c r="H207" s="103">
        <f t="shared" si="15"/>
        <v>1</v>
      </c>
      <c r="I207" s="103">
        <f t="shared" si="13"/>
        <v>202720</v>
      </c>
      <c r="J207" s="103">
        <f t="shared" ref="J207:J266" si="20">C207*(G207-H207)</f>
        <v>992236</v>
      </c>
      <c r="K207" s="103">
        <f t="shared" si="17"/>
        <v>-789516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14</v>
      </c>
      <c r="H208" s="103">
        <f t="shared" si="15"/>
        <v>1</v>
      </c>
      <c r="I208" s="103">
        <f t="shared" si="13"/>
        <v>10790000</v>
      </c>
      <c r="J208" s="103">
        <f t="shared" si="20"/>
        <v>0</v>
      </c>
      <c r="K208" s="103">
        <f t="shared" si="17"/>
        <v>10790000</v>
      </c>
    </row>
    <row r="209" spans="1:13" x14ac:dyDescent="0.25">
      <c r="A209" s="103" t="s">
        <v>4265</v>
      </c>
      <c r="B209" s="18">
        <v>-52440</v>
      </c>
      <c r="C209" s="18">
        <v>0</v>
      </c>
      <c r="D209" s="18">
        <f t="shared" si="18"/>
        <v>-52440</v>
      </c>
      <c r="E209" s="103" t="s">
        <v>4272</v>
      </c>
      <c r="F209" s="103">
        <v>1</v>
      </c>
      <c r="G209" s="36">
        <f t="shared" si="19"/>
        <v>12</v>
      </c>
      <c r="H209" s="103">
        <f t="shared" si="15"/>
        <v>0</v>
      </c>
      <c r="I209" s="103">
        <f t="shared" si="13"/>
        <v>-629280</v>
      </c>
      <c r="J209" s="103">
        <f t="shared" si="20"/>
        <v>0</v>
      </c>
      <c r="K209" s="103">
        <f t="shared" si="17"/>
        <v>-629280</v>
      </c>
    </row>
    <row r="210" spans="1:13" x14ac:dyDescent="0.25">
      <c r="A210" s="103" t="s">
        <v>4274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11</v>
      </c>
      <c r="H210" s="103">
        <f t="shared" si="15"/>
        <v>0</v>
      </c>
      <c r="I210" s="103">
        <f t="shared" si="13"/>
        <v>-562100</v>
      </c>
      <c r="J210" s="103">
        <f t="shared" si="20"/>
        <v>0</v>
      </c>
      <c r="K210" s="103">
        <f t="shared" si="17"/>
        <v>-562100</v>
      </c>
    </row>
    <row r="211" spans="1:13" x14ac:dyDescent="0.25">
      <c r="A211" s="103" t="s">
        <v>4277</v>
      </c>
      <c r="B211" s="18">
        <v>-200000</v>
      </c>
      <c r="C211" s="18">
        <v>0</v>
      </c>
      <c r="D211" s="18">
        <f t="shared" si="18"/>
        <v>-200000</v>
      </c>
      <c r="E211" s="103" t="s">
        <v>4278</v>
      </c>
      <c r="F211" s="103">
        <v>1</v>
      </c>
      <c r="G211" s="36">
        <f t="shared" si="19"/>
        <v>10</v>
      </c>
      <c r="H211" s="103">
        <f t="shared" si="15"/>
        <v>0</v>
      </c>
      <c r="I211" s="103">
        <f t="shared" si="13"/>
        <v>-2000000</v>
      </c>
      <c r="J211" s="103">
        <f t="shared" si="20"/>
        <v>0</v>
      </c>
      <c r="K211" s="103">
        <f t="shared" si="17"/>
        <v>-2000000</v>
      </c>
    </row>
    <row r="212" spans="1:13" x14ac:dyDescent="0.25">
      <c r="A212" s="103" t="s">
        <v>4279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9</v>
      </c>
      <c r="H212" s="103">
        <f t="shared" si="15"/>
        <v>0</v>
      </c>
      <c r="I212" s="103">
        <f t="shared" si="13"/>
        <v>-252000</v>
      </c>
      <c r="J212" s="103">
        <f t="shared" si="20"/>
        <v>0</v>
      </c>
      <c r="K212" s="103">
        <f t="shared" si="17"/>
        <v>-252000</v>
      </c>
    </row>
    <row r="213" spans="1:13" x14ac:dyDescent="0.25">
      <c r="A213" s="103" t="s">
        <v>4280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8</v>
      </c>
      <c r="H213" s="103">
        <f t="shared" si="15"/>
        <v>0</v>
      </c>
      <c r="I213" s="103">
        <f t="shared" si="13"/>
        <v>-472800</v>
      </c>
      <c r="J213" s="103">
        <f t="shared" si="20"/>
        <v>0</v>
      </c>
      <c r="K213" s="103">
        <f t="shared" si="17"/>
        <v>-472800</v>
      </c>
    </row>
    <row r="214" spans="1:13" x14ac:dyDescent="0.25">
      <c r="A214" s="103" t="s">
        <v>4280</v>
      </c>
      <c r="B214" s="18">
        <v>-30000</v>
      </c>
      <c r="C214" s="18">
        <v>0</v>
      </c>
      <c r="D214" s="18">
        <f t="shared" si="18"/>
        <v>-30000</v>
      </c>
      <c r="E214" s="103" t="s">
        <v>4281</v>
      </c>
      <c r="F214" s="103">
        <v>0</v>
      </c>
      <c r="G214" s="36">
        <f t="shared" si="19"/>
        <v>7</v>
      </c>
      <c r="H214" s="103">
        <f t="shared" si="15"/>
        <v>0</v>
      </c>
      <c r="I214" s="103">
        <f t="shared" si="13"/>
        <v>-210000</v>
      </c>
      <c r="J214" s="103">
        <f t="shared" si="20"/>
        <v>0</v>
      </c>
      <c r="K214" s="103">
        <f t="shared" si="17"/>
        <v>-210000</v>
      </c>
    </row>
    <row r="215" spans="1:13" x14ac:dyDescent="0.25">
      <c r="A215" s="103" t="s">
        <v>4280</v>
      </c>
      <c r="B215" s="18">
        <v>-178000</v>
      </c>
      <c r="C215" s="18">
        <v>0</v>
      </c>
      <c r="D215" s="18">
        <f t="shared" si="18"/>
        <v>-178000</v>
      </c>
      <c r="E215" s="103" t="s">
        <v>4283</v>
      </c>
      <c r="F215" s="103">
        <v>1</v>
      </c>
      <c r="G215" s="36">
        <f t="shared" si="19"/>
        <v>7</v>
      </c>
      <c r="H215" s="103">
        <f t="shared" si="15"/>
        <v>0</v>
      </c>
      <c r="I215" s="103">
        <f t="shared" si="13"/>
        <v>-1246000</v>
      </c>
      <c r="J215" s="103">
        <f t="shared" si="20"/>
        <v>0</v>
      </c>
      <c r="K215" s="103">
        <f t="shared" si="17"/>
        <v>-1246000</v>
      </c>
    </row>
    <row r="216" spans="1:13" x14ac:dyDescent="0.25">
      <c r="A216" s="103" t="s">
        <v>4285</v>
      </c>
      <c r="B216" s="18">
        <v>-95610</v>
      </c>
      <c r="C216" s="18">
        <v>0</v>
      </c>
      <c r="D216" s="18">
        <f t="shared" si="18"/>
        <v>-95610</v>
      </c>
      <c r="E216" s="103" t="s">
        <v>452</v>
      </c>
      <c r="F216" s="103">
        <v>3</v>
      </c>
      <c r="G216" s="36">
        <f t="shared" si="19"/>
        <v>6</v>
      </c>
      <c r="H216" s="103">
        <f t="shared" si="15"/>
        <v>0</v>
      </c>
      <c r="I216" s="103">
        <f t="shared" si="13"/>
        <v>-573660</v>
      </c>
      <c r="J216" s="103">
        <f t="shared" si="20"/>
        <v>0</v>
      </c>
      <c r="K216" s="103">
        <f t="shared" si="17"/>
        <v>-573660</v>
      </c>
    </row>
    <row r="217" spans="1:13" x14ac:dyDescent="0.25">
      <c r="A217" s="103" t="s">
        <v>4231</v>
      </c>
      <c r="B217" s="18">
        <v>-84000</v>
      </c>
      <c r="C217" s="18">
        <v>0</v>
      </c>
      <c r="D217" s="18">
        <f t="shared" si="18"/>
        <v>-84000</v>
      </c>
      <c r="E217" s="103" t="s">
        <v>452</v>
      </c>
      <c r="F217" s="103">
        <v>2</v>
      </c>
      <c r="G217" s="36">
        <f>G218+F217</f>
        <v>3</v>
      </c>
      <c r="H217" s="103">
        <f t="shared" si="15"/>
        <v>0</v>
      </c>
      <c r="I217" s="103">
        <f t="shared" si="13"/>
        <v>-252000</v>
      </c>
      <c r="J217" s="103">
        <f t="shared" si="20"/>
        <v>0</v>
      </c>
      <c r="K217" s="103">
        <f t="shared" si="17"/>
        <v>-252000</v>
      </c>
    </row>
    <row r="218" spans="1:13" x14ac:dyDescent="0.25">
      <c r="A218" s="103" t="s">
        <v>4289</v>
      </c>
      <c r="B218" s="18">
        <v>-33000</v>
      </c>
      <c r="C218" s="18">
        <v>0</v>
      </c>
      <c r="D218" s="18">
        <f t="shared" si="18"/>
        <v>-33000</v>
      </c>
      <c r="E218" s="103" t="s">
        <v>452</v>
      </c>
      <c r="F218" s="103">
        <v>1</v>
      </c>
      <c r="G218" s="36">
        <f t="shared" ref="G218:G265" si="21">G219+F218</f>
        <v>1</v>
      </c>
      <c r="H218" s="103">
        <f t="shared" si="15"/>
        <v>0</v>
      </c>
      <c r="I218" s="103">
        <f t="shared" si="13"/>
        <v>-33000</v>
      </c>
      <c r="J218" s="103">
        <f t="shared" si="20"/>
        <v>0</v>
      </c>
      <c r="K218" s="103">
        <f t="shared" si="17"/>
        <v>-33000</v>
      </c>
    </row>
    <row r="219" spans="1:13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21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3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21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3" x14ac:dyDescent="0.25">
      <c r="A221" s="103"/>
      <c r="B221" s="18"/>
      <c r="C221" s="18"/>
      <c r="D221" s="18">
        <f t="shared" si="18"/>
        <v>0</v>
      </c>
      <c r="E221" s="103"/>
      <c r="F221" s="103"/>
      <c r="G221" s="36">
        <f t="shared" si="21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3" x14ac:dyDescent="0.25">
      <c r="A222" s="103"/>
      <c r="B222" s="18"/>
      <c r="C222" s="18"/>
      <c r="D222" s="18">
        <f t="shared" si="18"/>
        <v>0</v>
      </c>
      <c r="E222" s="103"/>
      <c r="F222" s="103"/>
      <c r="G222" s="36">
        <f t="shared" si="21"/>
        <v>0</v>
      </c>
      <c r="H222" s="103">
        <f t="shared" si="15"/>
        <v>0</v>
      </c>
      <c r="I222" s="103">
        <f t="shared" si="13"/>
        <v>0</v>
      </c>
      <c r="J222" s="103">
        <f t="shared" si="20"/>
        <v>0</v>
      </c>
      <c r="K222" s="103">
        <f t="shared" si="17"/>
        <v>0</v>
      </c>
    </row>
    <row r="223" spans="1:13" x14ac:dyDescent="0.25">
      <c r="A223" s="103"/>
      <c r="B223" s="18"/>
      <c r="C223" s="18"/>
      <c r="D223" s="18">
        <f t="shared" si="18"/>
        <v>0</v>
      </c>
      <c r="E223" s="103"/>
      <c r="F223" s="103"/>
      <c r="G223" s="36">
        <f t="shared" si="21"/>
        <v>0</v>
      </c>
      <c r="H223" s="103">
        <f t="shared" si="15"/>
        <v>0</v>
      </c>
      <c r="I223" s="103">
        <f t="shared" si="13"/>
        <v>0</v>
      </c>
      <c r="J223" s="103">
        <f t="shared" si="20"/>
        <v>0</v>
      </c>
      <c r="K223" s="103">
        <f t="shared" si="17"/>
        <v>0</v>
      </c>
      <c r="M223" t="s">
        <v>25</v>
      </c>
    </row>
    <row r="224" spans="1:13" x14ac:dyDescent="0.25">
      <c r="A224" s="103"/>
      <c r="B224" s="18"/>
      <c r="C224" s="18"/>
      <c r="D224" s="18">
        <f t="shared" si="18"/>
        <v>0</v>
      </c>
      <c r="E224" s="103"/>
      <c r="F224" s="103"/>
      <c r="G224" s="36">
        <f t="shared" si="21"/>
        <v>0</v>
      </c>
      <c r="H224" s="103">
        <f t="shared" si="15"/>
        <v>0</v>
      </c>
      <c r="I224" s="103">
        <f t="shared" si="13"/>
        <v>0</v>
      </c>
      <c r="J224" s="103">
        <f t="shared" si="20"/>
        <v>0</v>
      </c>
      <c r="K224" s="103">
        <f t="shared" si="17"/>
        <v>0</v>
      </c>
      <c r="M224" t="s">
        <v>25</v>
      </c>
    </row>
    <row r="225" spans="1:13" x14ac:dyDescent="0.25">
      <c r="A225" s="103"/>
      <c r="B225" s="18"/>
      <c r="C225" s="18"/>
      <c r="D225" s="18">
        <f t="shared" si="18"/>
        <v>0</v>
      </c>
      <c r="E225" s="103"/>
      <c r="F225" s="103"/>
      <c r="G225" s="36">
        <f t="shared" si="21"/>
        <v>0</v>
      </c>
      <c r="H225" s="103">
        <f t="shared" si="15"/>
        <v>0</v>
      </c>
      <c r="I225" s="103">
        <f t="shared" si="13"/>
        <v>0</v>
      </c>
      <c r="J225" s="103">
        <f t="shared" si="20"/>
        <v>0</v>
      </c>
      <c r="K225" s="103">
        <f t="shared" si="17"/>
        <v>0</v>
      </c>
    </row>
    <row r="226" spans="1:13" x14ac:dyDescent="0.25">
      <c r="A226" s="103"/>
      <c r="B226" s="18"/>
      <c r="C226" s="18"/>
      <c r="D226" s="18">
        <f t="shared" si="18"/>
        <v>0</v>
      </c>
      <c r="E226" s="103"/>
      <c r="F226" s="103"/>
      <c r="G226" s="36">
        <f t="shared" si="21"/>
        <v>0</v>
      </c>
      <c r="H226" s="103">
        <f t="shared" si="15"/>
        <v>0</v>
      </c>
      <c r="I226" s="103">
        <f t="shared" si="13"/>
        <v>0</v>
      </c>
      <c r="J226" s="103">
        <f t="shared" si="20"/>
        <v>0</v>
      </c>
      <c r="K226" s="103">
        <f t="shared" si="17"/>
        <v>0</v>
      </c>
    </row>
    <row r="227" spans="1:13" x14ac:dyDescent="0.25">
      <c r="A227" s="103"/>
      <c r="B227" s="18"/>
      <c r="C227" s="18"/>
      <c r="D227" s="18">
        <f t="shared" si="18"/>
        <v>0</v>
      </c>
      <c r="E227" s="103"/>
      <c r="F227" s="103"/>
      <c r="G227" s="36">
        <f t="shared" si="21"/>
        <v>0</v>
      </c>
      <c r="H227" s="103">
        <f t="shared" si="15"/>
        <v>0</v>
      </c>
      <c r="I227" s="103">
        <f t="shared" si="13"/>
        <v>0</v>
      </c>
      <c r="J227" s="103">
        <f t="shared" si="20"/>
        <v>0</v>
      </c>
      <c r="K227" s="103">
        <f t="shared" si="17"/>
        <v>0</v>
      </c>
    </row>
    <row r="228" spans="1:13" x14ac:dyDescent="0.25">
      <c r="A228" s="103"/>
      <c r="B228" s="18"/>
      <c r="C228" s="18"/>
      <c r="D228" s="18">
        <f t="shared" si="18"/>
        <v>0</v>
      </c>
      <c r="E228" s="103"/>
      <c r="F228" s="103"/>
      <c r="G228" s="36">
        <f t="shared" si="21"/>
        <v>0</v>
      </c>
      <c r="H228" s="103">
        <f t="shared" si="15"/>
        <v>0</v>
      </c>
      <c r="I228" s="103">
        <f t="shared" si="13"/>
        <v>0</v>
      </c>
      <c r="J228" s="103">
        <f t="shared" si="20"/>
        <v>0</v>
      </c>
      <c r="K228" s="103">
        <f t="shared" si="17"/>
        <v>0</v>
      </c>
    </row>
    <row r="229" spans="1:13" x14ac:dyDescent="0.25">
      <c r="A229" s="103"/>
      <c r="B229" s="18"/>
      <c r="C229" s="18"/>
      <c r="D229" s="18">
        <f t="shared" si="18"/>
        <v>0</v>
      </c>
      <c r="E229" s="103"/>
      <c r="F229" s="103"/>
      <c r="G229" s="36">
        <f t="shared" si="21"/>
        <v>0</v>
      </c>
      <c r="H229" s="103">
        <f t="shared" si="15"/>
        <v>0</v>
      </c>
      <c r="I229" s="103">
        <f t="shared" si="13"/>
        <v>0</v>
      </c>
      <c r="J229" s="103">
        <f t="shared" si="20"/>
        <v>0</v>
      </c>
      <c r="K229" s="103">
        <f t="shared" si="17"/>
        <v>0</v>
      </c>
    </row>
    <row r="230" spans="1:13" x14ac:dyDescent="0.25">
      <c r="A230" s="103"/>
      <c r="B230" s="18"/>
      <c r="C230" s="18"/>
      <c r="D230" s="18">
        <f t="shared" si="18"/>
        <v>0</v>
      </c>
      <c r="E230" s="103"/>
      <c r="F230" s="103"/>
      <c r="G230" s="36">
        <f t="shared" si="21"/>
        <v>0</v>
      </c>
      <c r="H230" s="103">
        <f t="shared" si="15"/>
        <v>0</v>
      </c>
      <c r="I230" s="103">
        <f t="shared" si="13"/>
        <v>0</v>
      </c>
      <c r="J230" s="103">
        <f t="shared" si="20"/>
        <v>0</v>
      </c>
      <c r="K230" s="103">
        <f t="shared" si="17"/>
        <v>0</v>
      </c>
    </row>
    <row r="231" spans="1:13" x14ac:dyDescent="0.25">
      <c r="A231" s="103"/>
      <c r="B231" s="18"/>
      <c r="C231" s="18"/>
      <c r="D231" s="18">
        <f t="shared" si="18"/>
        <v>0</v>
      </c>
      <c r="E231" s="103"/>
      <c r="F231" s="103"/>
      <c r="G231" s="36">
        <f t="shared" si="21"/>
        <v>0</v>
      </c>
      <c r="H231" s="103">
        <f t="shared" si="15"/>
        <v>0</v>
      </c>
      <c r="I231" s="103">
        <f t="shared" si="13"/>
        <v>0</v>
      </c>
      <c r="J231" s="103">
        <f t="shared" si="20"/>
        <v>0</v>
      </c>
      <c r="K231" s="103">
        <f t="shared" si="17"/>
        <v>0</v>
      </c>
    </row>
    <row r="232" spans="1:13" x14ac:dyDescent="0.25">
      <c r="A232" s="103"/>
      <c r="B232" s="18"/>
      <c r="C232" s="18"/>
      <c r="D232" s="18">
        <f t="shared" si="18"/>
        <v>0</v>
      </c>
      <c r="E232" s="103"/>
      <c r="F232" s="103"/>
      <c r="G232" s="36">
        <f t="shared" si="21"/>
        <v>0</v>
      </c>
      <c r="H232" s="103">
        <f t="shared" si="15"/>
        <v>0</v>
      </c>
      <c r="I232" s="103">
        <f t="shared" si="13"/>
        <v>0</v>
      </c>
      <c r="J232" s="103">
        <f t="shared" si="20"/>
        <v>0</v>
      </c>
      <c r="K232" s="103">
        <f t="shared" si="17"/>
        <v>0</v>
      </c>
    </row>
    <row r="233" spans="1:13" x14ac:dyDescent="0.25">
      <c r="A233" s="103"/>
      <c r="B233" s="18"/>
      <c r="C233" s="18"/>
      <c r="D233" s="18">
        <f t="shared" si="18"/>
        <v>0</v>
      </c>
      <c r="E233" s="103"/>
      <c r="F233" s="103"/>
      <c r="G233" s="36">
        <f t="shared" si="21"/>
        <v>0</v>
      </c>
      <c r="H233" s="103">
        <f t="shared" si="15"/>
        <v>0</v>
      </c>
      <c r="I233" s="103">
        <f t="shared" si="13"/>
        <v>0</v>
      </c>
      <c r="J233" s="103">
        <f t="shared" si="20"/>
        <v>0</v>
      </c>
      <c r="K233" s="103">
        <f t="shared" si="17"/>
        <v>0</v>
      </c>
    </row>
    <row r="234" spans="1:13" x14ac:dyDescent="0.25">
      <c r="A234" s="103"/>
      <c r="B234" s="18"/>
      <c r="C234" s="18"/>
      <c r="D234" s="18">
        <f t="shared" si="18"/>
        <v>0</v>
      </c>
      <c r="E234" s="103"/>
      <c r="F234" s="103"/>
      <c r="G234" s="36">
        <f t="shared" si="21"/>
        <v>0</v>
      </c>
      <c r="H234" s="103">
        <f t="shared" si="15"/>
        <v>0</v>
      </c>
      <c r="I234" s="103">
        <f t="shared" si="13"/>
        <v>0</v>
      </c>
      <c r="J234" s="103">
        <f t="shared" si="20"/>
        <v>0</v>
      </c>
      <c r="K234" s="103">
        <f t="shared" si="17"/>
        <v>0</v>
      </c>
    </row>
    <row r="235" spans="1:13" x14ac:dyDescent="0.25">
      <c r="A235" s="103"/>
      <c r="B235" s="18"/>
      <c r="C235" s="18"/>
      <c r="D235" s="18">
        <f t="shared" si="18"/>
        <v>0</v>
      </c>
      <c r="E235" s="103"/>
      <c r="F235" s="103"/>
      <c r="G235" s="36">
        <f t="shared" si="21"/>
        <v>0</v>
      </c>
      <c r="H235" s="103">
        <f t="shared" si="15"/>
        <v>0</v>
      </c>
      <c r="I235" s="103">
        <f t="shared" si="13"/>
        <v>0</v>
      </c>
      <c r="J235" s="103">
        <f t="shared" si="20"/>
        <v>0</v>
      </c>
      <c r="K235" s="103">
        <f t="shared" si="17"/>
        <v>0</v>
      </c>
      <c r="M235" t="s">
        <v>25</v>
      </c>
    </row>
    <row r="236" spans="1:13" x14ac:dyDescent="0.25">
      <c r="A236" s="103"/>
      <c r="B236" s="18"/>
      <c r="C236" s="18"/>
      <c r="D236" s="18">
        <f t="shared" si="18"/>
        <v>0</v>
      </c>
      <c r="E236" s="103"/>
      <c r="F236" s="103"/>
      <c r="G236" s="36">
        <f t="shared" si="21"/>
        <v>0</v>
      </c>
      <c r="H236" s="103">
        <f t="shared" si="15"/>
        <v>0</v>
      </c>
      <c r="I236" s="103">
        <f t="shared" si="13"/>
        <v>0</v>
      </c>
      <c r="J236" s="103">
        <f t="shared" si="20"/>
        <v>0</v>
      </c>
      <c r="K236" s="103">
        <f t="shared" si="17"/>
        <v>0</v>
      </c>
    </row>
    <row r="237" spans="1:13" x14ac:dyDescent="0.25">
      <c r="A237" s="103"/>
      <c r="B237" s="18"/>
      <c r="C237" s="18"/>
      <c r="D237" s="18">
        <f t="shared" si="18"/>
        <v>0</v>
      </c>
      <c r="E237" s="103"/>
      <c r="F237" s="103"/>
      <c r="G237" s="36">
        <f t="shared" si="21"/>
        <v>0</v>
      </c>
      <c r="H237" s="103">
        <f t="shared" si="15"/>
        <v>0</v>
      </c>
      <c r="I237" s="103">
        <f t="shared" si="13"/>
        <v>0</v>
      </c>
      <c r="J237" s="103">
        <f t="shared" si="20"/>
        <v>0</v>
      </c>
      <c r="K237" s="103">
        <f t="shared" si="17"/>
        <v>0</v>
      </c>
    </row>
    <row r="238" spans="1:13" x14ac:dyDescent="0.25">
      <c r="A238" s="103"/>
      <c r="B238" s="18"/>
      <c r="C238" s="18"/>
      <c r="D238" s="18">
        <f t="shared" si="18"/>
        <v>0</v>
      </c>
      <c r="E238" s="103"/>
      <c r="F238" s="103"/>
      <c r="G238" s="36">
        <f t="shared" si="21"/>
        <v>0</v>
      </c>
      <c r="H238" s="103">
        <f t="shared" si="15"/>
        <v>0</v>
      </c>
      <c r="I238" s="103">
        <f t="shared" si="13"/>
        <v>0</v>
      </c>
      <c r="J238" s="103">
        <f t="shared" si="20"/>
        <v>0</v>
      </c>
      <c r="K238" s="103">
        <f t="shared" si="17"/>
        <v>0</v>
      </c>
    </row>
    <row r="239" spans="1:13" x14ac:dyDescent="0.25">
      <c r="A239" s="103"/>
      <c r="B239" s="18"/>
      <c r="C239" s="18"/>
      <c r="D239" s="18">
        <f t="shared" si="18"/>
        <v>0</v>
      </c>
      <c r="E239" s="103"/>
      <c r="F239" s="103"/>
      <c r="G239" s="36">
        <f t="shared" si="21"/>
        <v>0</v>
      </c>
      <c r="H239" s="103">
        <f t="shared" si="15"/>
        <v>0</v>
      </c>
      <c r="I239" s="103">
        <f t="shared" si="13"/>
        <v>0</v>
      </c>
      <c r="J239" s="103">
        <f t="shared" si="20"/>
        <v>0</v>
      </c>
      <c r="K239" s="103">
        <f t="shared" si="17"/>
        <v>0</v>
      </c>
    </row>
    <row r="240" spans="1:13" x14ac:dyDescent="0.25">
      <c r="A240" s="103"/>
      <c r="B240" s="18"/>
      <c r="C240" s="18"/>
      <c r="D240" s="18">
        <f t="shared" si="18"/>
        <v>0</v>
      </c>
      <c r="E240" s="103"/>
      <c r="F240" s="103"/>
      <c r="G240" s="36">
        <f t="shared" si="21"/>
        <v>0</v>
      </c>
      <c r="H240" s="103">
        <f t="shared" si="15"/>
        <v>0</v>
      </c>
      <c r="I240" s="103">
        <f t="shared" si="13"/>
        <v>0</v>
      </c>
      <c r="J240" s="103">
        <f t="shared" si="20"/>
        <v>0</v>
      </c>
      <c r="K240" s="103">
        <f t="shared" si="17"/>
        <v>0</v>
      </c>
    </row>
    <row r="241" spans="1:13" x14ac:dyDescent="0.25">
      <c r="A241" s="103"/>
      <c r="B241" s="18"/>
      <c r="C241" s="18"/>
      <c r="D241" s="18">
        <f t="shared" si="18"/>
        <v>0</v>
      </c>
      <c r="E241" s="103"/>
      <c r="F241" s="103"/>
      <c r="G241" s="36">
        <f t="shared" si="21"/>
        <v>0</v>
      </c>
      <c r="H241" s="103">
        <f t="shared" si="15"/>
        <v>0</v>
      </c>
      <c r="I241" s="103">
        <f t="shared" si="13"/>
        <v>0</v>
      </c>
      <c r="J241" s="103">
        <f t="shared" si="20"/>
        <v>0</v>
      </c>
      <c r="K241" s="103">
        <f t="shared" si="17"/>
        <v>0</v>
      </c>
    </row>
    <row r="242" spans="1:13" x14ac:dyDescent="0.25">
      <c r="A242" s="103"/>
      <c r="B242" s="18"/>
      <c r="C242" s="18"/>
      <c r="D242" s="18">
        <f t="shared" si="18"/>
        <v>0</v>
      </c>
      <c r="E242" s="103"/>
      <c r="F242" s="103"/>
      <c r="G242" s="36">
        <f t="shared" si="21"/>
        <v>0</v>
      </c>
      <c r="H242" s="103">
        <f t="shared" si="15"/>
        <v>0</v>
      </c>
      <c r="I242" s="103">
        <f t="shared" si="13"/>
        <v>0</v>
      </c>
      <c r="J242" s="103">
        <f t="shared" si="20"/>
        <v>0</v>
      </c>
      <c r="K242" s="103">
        <f t="shared" si="17"/>
        <v>0</v>
      </c>
    </row>
    <row r="243" spans="1:13" x14ac:dyDescent="0.25">
      <c r="A243" s="103"/>
      <c r="B243" s="18"/>
      <c r="C243" s="18"/>
      <c r="D243" s="18">
        <f t="shared" si="18"/>
        <v>0</v>
      </c>
      <c r="E243" s="103"/>
      <c r="F243" s="103"/>
      <c r="G243" s="36">
        <f t="shared" si="21"/>
        <v>0</v>
      </c>
      <c r="H243" s="103">
        <f t="shared" si="15"/>
        <v>0</v>
      </c>
      <c r="I243" s="103">
        <f t="shared" si="13"/>
        <v>0</v>
      </c>
      <c r="J243" s="103">
        <f t="shared" si="20"/>
        <v>0</v>
      </c>
      <c r="K243" s="103">
        <f t="shared" si="17"/>
        <v>0</v>
      </c>
    </row>
    <row r="244" spans="1:13" x14ac:dyDescent="0.25">
      <c r="A244" s="103"/>
      <c r="B244" s="18"/>
      <c r="C244" s="18"/>
      <c r="D244" s="18">
        <f t="shared" si="18"/>
        <v>0</v>
      </c>
      <c r="E244" s="103"/>
      <c r="F244" s="103"/>
      <c r="G244" s="36">
        <f t="shared" si="21"/>
        <v>0</v>
      </c>
      <c r="H244" s="103">
        <f t="shared" si="15"/>
        <v>0</v>
      </c>
      <c r="I244" s="103">
        <f t="shared" si="13"/>
        <v>0</v>
      </c>
      <c r="J244" s="103">
        <f t="shared" si="20"/>
        <v>0</v>
      </c>
      <c r="K244" s="103">
        <f t="shared" si="17"/>
        <v>0</v>
      </c>
    </row>
    <row r="245" spans="1:13" x14ac:dyDescent="0.25">
      <c r="A245" s="103"/>
      <c r="B245" s="18"/>
      <c r="C245" s="18"/>
      <c r="D245" s="18">
        <f t="shared" si="18"/>
        <v>0</v>
      </c>
      <c r="E245" s="103"/>
      <c r="F245" s="103"/>
      <c r="G245" s="36">
        <f t="shared" si="21"/>
        <v>0</v>
      </c>
      <c r="H245" s="103">
        <f t="shared" si="15"/>
        <v>0</v>
      </c>
      <c r="I245" s="103">
        <f t="shared" si="13"/>
        <v>0</v>
      </c>
      <c r="J245" s="103">
        <f t="shared" si="20"/>
        <v>0</v>
      </c>
      <c r="K245" s="103">
        <f t="shared" si="17"/>
        <v>0</v>
      </c>
    </row>
    <row r="246" spans="1:13" x14ac:dyDescent="0.25">
      <c r="A246" s="103"/>
      <c r="B246" s="18"/>
      <c r="C246" s="18"/>
      <c r="D246" s="18">
        <f t="shared" si="18"/>
        <v>0</v>
      </c>
      <c r="E246" s="103"/>
      <c r="F246" s="103"/>
      <c r="G246" s="36">
        <f t="shared" si="21"/>
        <v>0</v>
      </c>
      <c r="H246" s="103">
        <f t="shared" si="15"/>
        <v>0</v>
      </c>
      <c r="I246" s="103">
        <f t="shared" si="13"/>
        <v>0</v>
      </c>
      <c r="J246" s="103">
        <f t="shared" si="20"/>
        <v>0</v>
      </c>
      <c r="K246" s="103">
        <f t="shared" si="17"/>
        <v>0</v>
      </c>
    </row>
    <row r="247" spans="1:13" x14ac:dyDescent="0.25">
      <c r="A247" s="103"/>
      <c r="B247" s="18"/>
      <c r="C247" s="18"/>
      <c r="D247" s="18">
        <f t="shared" si="18"/>
        <v>0</v>
      </c>
      <c r="E247" s="103"/>
      <c r="F247" s="103"/>
      <c r="G247" s="36">
        <f t="shared" si="21"/>
        <v>0</v>
      </c>
      <c r="H247" s="103">
        <f t="shared" si="15"/>
        <v>0</v>
      </c>
      <c r="I247" s="103">
        <f t="shared" si="13"/>
        <v>0</v>
      </c>
      <c r="J247" s="103">
        <f t="shared" si="20"/>
        <v>0</v>
      </c>
      <c r="K247" s="103">
        <f t="shared" si="17"/>
        <v>0</v>
      </c>
    </row>
    <row r="248" spans="1:13" x14ac:dyDescent="0.25">
      <c r="A248" s="103"/>
      <c r="B248" s="18"/>
      <c r="C248" s="18"/>
      <c r="D248" s="18">
        <f t="shared" si="18"/>
        <v>0</v>
      </c>
      <c r="E248" s="103"/>
      <c r="F248" s="103"/>
      <c r="G248" s="36">
        <f t="shared" si="21"/>
        <v>0</v>
      </c>
      <c r="H248" s="103">
        <f t="shared" si="15"/>
        <v>0</v>
      </c>
      <c r="I248" s="103">
        <f t="shared" si="13"/>
        <v>0</v>
      </c>
      <c r="J248" s="103">
        <f t="shared" si="20"/>
        <v>0</v>
      </c>
      <c r="K248" s="103">
        <f t="shared" si="17"/>
        <v>0</v>
      </c>
      <c r="M248" t="s">
        <v>25</v>
      </c>
    </row>
    <row r="249" spans="1:13" x14ac:dyDescent="0.25">
      <c r="A249" s="103"/>
      <c r="B249" s="18"/>
      <c r="C249" s="18"/>
      <c r="D249" s="18">
        <f t="shared" si="18"/>
        <v>0</v>
      </c>
      <c r="E249" s="103"/>
      <c r="F249" s="103"/>
      <c r="G249" s="36">
        <f t="shared" si="21"/>
        <v>0</v>
      </c>
      <c r="H249" s="103">
        <f t="shared" si="15"/>
        <v>0</v>
      </c>
      <c r="I249" s="103">
        <f t="shared" si="13"/>
        <v>0</v>
      </c>
      <c r="J249" s="103">
        <f t="shared" si="20"/>
        <v>0</v>
      </c>
      <c r="K249" s="103">
        <f t="shared" si="17"/>
        <v>0</v>
      </c>
    </row>
    <row r="250" spans="1:13" x14ac:dyDescent="0.25">
      <c r="A250" s="103"/>
      <c r="B250" s="18"/>
      <c r="C250" s="18"/>
      <c r="D250" s="18">
        <f t="shared" si="18"/>
        <v>0</v>
      </c>
      <c r="E250" s="103"/>
      <c r="F250" s="103"/>
      <c r="G250" s="36">
        <f t="shared" si="21"/>
        <v>0</v>
      </c>
      <c r="H250" s="103">
        <f t="shared" si="15"/>
        <v>0</v>
      </c>
      <c r="I250" s="103">
        <f t="shared" si="13"/>
        <v>0</v>
      </c>
      <c r="J250" s="103">
        <f t="shared" si="20"/>
        <v>0</v>
      </c>
      <c r="K250" s="103">
        <f t="shared" si="17"/>
        <v>0</v>
      </c>
    </row>
    <row r="251" spans="1:13" x14ac:dyDescent="0.25">
      <c r="A251" s="103"/>
      <c r="B251" s="18"/>
      <c r="C251" s="18"/>
      <c r="D251" s="18">
        <f t="shared" si="18"/>
        <v>0</v>
      </c>
      <c r="E251" s="103"/>
      <c r="F251" s="103"/>
      <c r="G251" s="36">
        <f t="shared" si="21"/>
        <v>0</v>
      </c>
      <c r="H251" s="103">
        <f t="shared" si="15"/>
        <v>0</v>
      </c>
      <c r="I251" s="103">
        <f t="shared" si="13"/>
        <v>0</v>
      </c>
      <c r="J251" s="103">
        <f t="shared" si="20"/>
        <v>0</v>
      </c>
      <c r="K251" s="103">
        <f t="shared" si="17"/>
        <v>0</v>
      </c>
    </row>
    <row r="252" spans="1:13" x14ac:dyDescent="0.25">
      <c r="A252" s="103"/>
      <c r="B252" s="18"/>
      <c r="C252" s="18"/>
      <c r="D252" s="18">
        <f t="shared" si="18"/>
        <v>0</v>
      </c>
      <c r="E252" s="103"/>
      <c r="F252" s="103"/>
      <c r="G252" s="36">
        <f t="shared" si="21"/>
        <v>0</v>
      </c>
      <c r="H252" s="103">
        <f t="shared" si="15"/>
        <v>0</v>
      </c>
      <c r="I252" s="103">
        <f t="shared" si="13"/>
        <v>0</v>
      </c>
      <c r="J252" s="103">
        <f t="shared" si="20"/>
        <v>0</v>
      </c>
      <c r="K252" s="103">
        <f t="shared" si="17"/>
        <v>0</v>
      </c>
    </row>
    <row r="253" spans="1:13" x14ac:dyDescent="0.25">
      <c r="A253" s="103"/>
      <c r="B253" s="18"/>
      <c r="C253" s="18"/>
      <c r="D253" s="18">
        <f t="shared" si="18"/>
        <v>0</v>
      </c>
      <c r="E253" s="103"/>
      <c r="F253" s="103"/>
      <c r="G253" s="36">
        <f t="shared" si="21"/>
        <v>0</v>
      </c>
      <c r="H253" s="103">
        <f t="shared" si="15"/>
        <v>0</v>
      </c>
      <c r="I253" s="103">
        <f t="shared" si="13"/>
        <v>0</v>
      </c>
      <c r="J253" s="103">
        <f t="shared" si="20"/>
        <v>0</v>
      </c>
      <c r="K253" s="103">
        <f t="shared" si="17"/>
        <v>0</v>
      </c>
    </row>
    <row r="254" spans="1:13" x14ac:dyDescent="0.25">
      <c r="A254" s="103"/>
      <c r="B254" s="18"/>
      <c r="C254" s="18"/>
      <c r="D254" s="18">
        <f t="shared" si="18"/>
        <v>0</v>
      </c>
      <c r="E254" s="103"/>
      <c r="F254" s="103"/>
      <c r="G254" s="36">
        <f t="shared" si="21"/>
        <v>0</v>
      </c>
      <c r="H254" s="103">
        <f t="shared" si="15"/>
        <v>0</v>
      </c>
      <c r="I254" s="103">
        <f t="shared" si="13"/>
        <v>0</v>
      </c>
      <c r="J254" s="103">
        <f t="shared" si="20"/>
        <v>0</v>
      </c>
      <c r="K254" s="103">
        <f t="shared" si="17"/>
        <v>0</v>
      </c>
    </row>
    <row r="255" spans="1:13" x14ac:dyDescent="0.25">
      <c r="A255" s="103"/>
      <c r="B255" s="18"/>
      <c r="C255" s="18"/>
      <c r="D255" s="18">
        <f t="shared" si="18"/>
        <v>0</v>
      </c>
      <c r="E255" s="103"/>
      <c r="F255" s="103"/>
      <c r="G255" s="36">
        <f t="shared" si="21"/>
        <v>0</v>
      </c>
      <c r="H255" s="103">
        <f t="shared" si="15"/>
        <v>0</v>
      </c>
      <c r="I255" s="103">
        <f t="shared" si="13"/>
        <v>0</v>
      </c>
      <c r="J255" s="103">
        <f t="shared" si="20"/>
        <v>0</v>
      </c>
      <c r="K255" s="103">
        <f t="shared" si="17"/>
        <v>0</v>
      </c>
    </row>
    <row r="256" spans="1:13" x14ac:dyDescent="0.25">
      <c r="A256" s="103"/>
      <c r="B256" s="18"/>
      <c r="C256" s="18"/>
      <c r="D256" s="18">
        <f t="shared" si="18"/>
        <v>0</v>
      </c>
      <c r="E256" s="103"/>
      <c r="F256" s="103"/>
      <c r="G256" s="36">
        <f t="shared" si="21"/>
        <v>0</v>
      </c>
      <c r="H256" s="103">
        <f t="shared" si="15"/>
        <v>0</v>
      </c>
      <c r="I256" s="103">
        <f t="shared" si="13"/>
        <v>0</v>
      </c>
      <c r="J256" s="103">
        <f t="shared" si="20"/>
        <v>0</v>
      </c>
      <c r="K256" s="103">
        <f t="shared" si="17"/>
        <v>0</v>
      </c>
    </row>
    <row r="257" spans="1:11" x14ac:dyDescent="0.25">
      <c r="A257" s="103"/>
      <c r="B257" s="18"/>
      <c r="C257" s="18"/>
      <c r="D257" s="18">
        <f t="shared" si="18"/>
        <v>0</v>
      </c>
      <c r="E257" s="103"/>
      <c r="F257" s="103"/>
      <c r="G257" s="36">
        <f t="shared" si="21"/>
        <v>0</v>
      </c>
      <c r="H257" s="103">
        <f t="shared" si="15"/>
        <v>0</v>
      </c>
      <c r="I257" s="103">
        <f t="shared" si="13"/>
        <v>0</v>
      </c>
      <c r="J257" s="103">
        <f t="shared" si="20"/>
        <v>0</v>
      </c>
      <c r="K257" s="103">
        <f t="shared" si="17"/>
        <v>0</v>
      </c>
    </row>
    <row r="258" spans="1:11" x14ac:dyDescent="0.25">
      <c r="A258" s="103"/>
      <c r="B258" s="18"/>
      <c r="C258" s="18"/>
      <c r="D258" s="18">
        <f t="shared" si="18"/>
        <v>0</v>
      </c>
      <c r="E258" s="103"/>
      <c r="F258" s="103"/>
      <c r="G258" s="36">
        <f t="shared" si="21"/>
        <v>0</v>
      </c>
      <c r="H258" s="103">
        <f t="shared" si="15"/>
        <v>0</v>
      </c>
      <c r="I258" s="103">
        <f t="shared" si="13"/>
        <v>0</v>
      </c>
      <c r="J258" s="103">
        <f t="shared" si="20"/>
        <v>0</v>
      </c>
      <c r="K258" s="103">
        <f t="shared" si="17"/>
        <v>0</v>
      </c>
    </row>
    <row r="259" spans="1:11" x14ac:dyDescent="0.25">
      <c r="A259" s="103"/>
      <c r="B259" s="18"/>
      <c r="C259" s="18"/>
      <c r="D259" s="18">
        <f t="shared" si="18"/>
        <v>0</v>
      </c>
      <c r="E259" s="103"/>
      <c r="F259" s="103"/>
      <c r="G259" s="36">
        <f t="shared" si="21"/>
        <v>0</v>
      </c>
      <c r="H259" s="103">
        <f t="shared" si="15"/>
        <v>0</v>
      </c>
      <c r="I259" s="103">
        <f t="shared" si="13"/>
        <v>0</v>
      </c>
      <c r="J259" s="103">
        <f t="shared" si="20"/>
        <v>0</v>
      </c>
      <c r="K259" s="103">
        <f t="shared" si="17"/>
        <v>0</v>
      </c>
    </row>
    <row r="260" spans="1:11" x14ac:dyDescent="0.25">
      <c r="A260" s="103"/>
      <c r="B260" s="18"/>
      <c r="C260" s="18"/>
      <c r="D260" s="18">
        <f t="shared" si="18"/>
        <v>0</v>
      </c>
      <c r="E260" s="103"/>
      <c r="F260" s="103"/>
      <c r="G260" s="36">
        <f t="shared" si="21"/>
        <v>0</v>
      </c>
      <c r="H260" s="103">
        <f t="shared" si="15"/>
        <v>0</v>
      </c>
      <c r="I260" s="103">
        <f t="shared" si="13"/>
        <v>0</v>
      </c>
      <c r="J260" s="103">
        <f t="shared" si="20"/>
        <v>0</v>
      </c>
      <c r="K260" s="103">
        <f t="shared" si="17"/>
        <v>0</v>
      </c>
    </row>
    <row r="261" spans="1:11" x14ac:dyDescent="0.25">
      <c r="A261" s="103" t="s">
        <v>25</v>
      </c>
      <c r="B261" s="18"/>
      <c r="C261" s="18"/>
      <c r="D261" s="18">
        <f t="shared" si="18"/>
        <v>0</v>
      </c>
      <c r="E261" s="103"/>
      <c r="F261" s="103"/>
      <c r="G261" s="36">
        <f t="shared" si="21"/>
        <v>0</v>
      </c>
      <c r="H261" s="103">
        <f t="shared" si="15"/>
        <v>0</v>
      </c>
      <c r="I261" s="103">
        <f t="shared" si="13"/>
        <v>0</v>
      </c>
      <c r="J261" s="103">
        <f t="shared" si="20"/>
        <v>0</v>
      </c>
      <c r="K261" s="103">
        <f t="shared" si="17"/>
        <v>0</v>
      </c>
    </row>
    <row r="262" spans="1:11" x14ac:dyDescent="0.25">
      <c r="A262" s="103"/>
      <c r="B262" s="18"/>
      <c r="C262" s="18"/>
      <c r="D262" s="18">
        <f t="shared" si="18"/>
        <v>0</v>
      </c>
      <c r="E262" s="103"/>
      <c r="F262" s="103"/>
      <c r="G262" s="36">
        <f t="shared" si="21"/>
        <v>0</v>
      </c>
      <c r="H262" s="103">
        <f t="shared" si="15"/>
        <v>0</v>
      </c>
      <c r="I262" s="103">
        <f t="shared" si="13"/>
        <v>0</v>
      </c>
      <c r="J262" s="103">
        <f t="shared" si="20"/>
        <v>0</v>
      </c>
      <c r="K262" s="103">
        <f t="shared" si="17"/>
        <v>0</v>
      </c>
    </row>
    <row r="263" spans="1:11" x14ac:dyDescent="0.25">
      <c r="A263" s="103"/>
      <c r="B263" s="18"/>
      <c r="C263" s="18"/>
      <c r="D263" s="18">
        <f t="shared" si="18"/>
        <v>0</v>
      </c>
      <c r="E263" s="103"/>
      <c r="F263" s="103"/>
      <c r="G263" s="36">
        <f t="shared" si="21"/>
        <v>0</v>
      </c>
      <c r="H263" s="103">
        <f t="shared" si="15"/>
        <v>0</v>
      </c>
      <c r="I263" s="103">
        <f t="shared" si="13"/>
        <v>0</v>
      </c>
      <c r="J263" s="103">
        <f t="shared" si="20"/>
        <v>0</v>
      </c>
      <c r="K263" s="103">
        <f t="shared" si="17"/>
        <v>0</v>
      </c>
    </row>
    <row r="264" spans="1:11" x14ac:dyDescent="0.25">
      <c r="A264" s="103"/>
      <c r="B264" s="18"/>
      <c r="C264" s="18"/>
      <c r="D264" s="18">
        <f t="shared" si="18"/>
        <v>0</v>
      </c>
      <c r="E264" s="103"/>
      <c r="F264" s="103"/>
      <c r="G264" s="36">
        <f t="shared" si="21"/>
        <v>0</v>
      </c>
      <c r="H264" s="103">
        <f t="shared" si="15"/>
        <v>0</v>
      </c>
      <c r="I264" s="103">
        <f t="shared" si="13"/>
        <v>0</v>
      </c>
      <c r="J264" s="103">
        <f t="shared" si="20"/>
        <v>0</v>
      </c>
      <c r="K264" s="103">
        <f t="shared" si="17"/>
        <v>0</v>
      </c>
    </row>
    <row r="265" spans="1:11" x14ac:dyDescent="0.25">
      <c r="A265" s="103"/>
      <c r="B265" s="18"/>
      <c r="C265" s="18"/>
      <c r="D265" s="18">
        <f t="shared" si="18"/>
        <v>0</v>
      </c>
      <c r="E265" s="103"/>
      <c r="F265" s="103"/>
      <c r="G265" s="36">
        <f t="shared" si="21"/>
        <v>0</v>
      </c>
      <c r="H265" s="103">
        <f t="shared" si="15"/>
        <v>0</v>
      </c>
      <c r="I265" s="103">
        <f t="shared" si="13"/>
        <v>0</v>
      </c>
      <c r="J265" s="103">
        <f t="shared" si="20"/>
        <v>0</v>
      </c>
      <c r="K265" s="103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103">
        <f t="shared" si="15"/>
        <v>0</v>
      </c>
      <c r="I266" s="103">
        <f t="shared" si="13"/>
        <v>0</v>
      </c>
      <c r="J266" s="103">
        <f t="shared" si="20"/>
        <v>0</v>
      </c>
      <c r="K266" s="103">
        <f t="shared" si="17"/>
        <v>0</v>
      </c>
    </row>
    <row r="267" spans="1:11" x14ac:dyDescent="0.25">
      <c r="A267" s="11"/>
      <c r="B267" s="29">
        <f>SUM(B2:B266)</f>
        <v>64567</v>
      </c>
      <c r="C267" s="29">
        <f>SUM(C2:C218)</f>
        <v>7906317</v>
      </c>
      <c r="D267" s="29">
        <f>SUM(D2:D205)</f>
        <v>-7785606</v>
      </c>
      <c r="E267" s="11"/>
      <c r="F267" s="11"/>
      <c r="G267" s="11"/>
      <c r="H267" s="11"/>
      <c r="I267" s="29">
        <f>SUM(I2:I266)</f>
        <v>18780044512</v>
      </c>
      <c r="J267" s="29">
        <f>SUM(J2:J266)</f>
        <v>8170811168</v>
      </c>
      <c r="K267" s="29">
        <f>SUM(K2:K266)</f>
        <v>10609233344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20660114.974697471</v>
      </c>
      <c r="J270" s="29">
        <f>J267/G2</f>
        <v>8988791.1639163923</v>
      </c>
      <c r="K270" s="29">
        <f>K267/G2</f>
        <v>11671323.810781078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102">
        <f>D267-D151+D152</f>
        <v>-6588967</v>
      </c>
      <c r="G274" t="s">
        <v>25</v>
      </c>
      <c r="J274">
        <f>J267/I267*1448696</f>
        <v>630297.83812670701</v>
      </c>
      <c r="K274">
        <f>K267/I267*1448696</f>
        <v>818398.16187329299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8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15000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4241482.3151125396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 t="s">
        <v>4287</v>
      </c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4263</v>
      </c>
      <c r="M20" t="s">
        <v>4070</v>
      </c>
      <c r="N20" t="s">
        <v>4264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B11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4265</v>
      </c>
      <c r="AR16" s="103" t="s">
        <v>4266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سارا!D267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4265</v>
      </c>
      <c r="AR17" s="103" t="s">
        <v>4267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4274</v>
      </c>
      <c r="AR18" s="103" t="s">
        <v>4275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49784015</v>
      </c>
      <c r="M19" s="180" t="s">
        <v>4262</v>
      </c>
      <c r="N19" s="117">
        <f>48028*P33</f>
        <v>9783303.5999999996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105839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96517217</v>
      </c>
      <c r="G21" s="29">
        <f t="shared" si="0"/>
        <v>14437093.586118653</v>
      </c>
      <c r="H21" s="11" t="s">
        <v>4273</v>
      </c>
      <c r="J21" s="25"/>
      <c r="K21" s="180" t="s">
        <v>456</v>
      </c>
      <c r="L21" s="121">
        <v>300000</v>
      </c>
      <c r="M21" s="180" t="s">
        <v>4235</v>
      </c>
      <c r="N21" s="117">
        <f>235*P35</f>
        <v>61805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4276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-49784015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 t="s">
        <v>4290</v>
      </c>
      <c r="L27" s="121">
        <v>-400000</v>
      </c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4269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4270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259109659.19999999</v>
      </c>
      <c r="O33" s="103">
        <v>1272016</v>
      </c>
      <c r="P33" s="103">
        <v>203.7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105839</v>
      </c>
      <c r="O34" s="190">
        <v>109</v>
      </c>
      <c r="P34" s="103">
        <v>971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61805</v>
      </c>
      <c r="O35" s="177">
        <v>235</v>
      </c>
      <c r="P35" s="103">
        <v>263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14480682.199999988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4271</v>
      </c>
      <c r="N37" s="117">
        <f>O37*P37</f>
        <v>3725673</v>
      </c>
      <c r="O37" s="103">
        <v>18290</v>
      </c>
      <c r="P37" s="103">
        <f>P33</f>
        <v>203.7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/>
      <c r="N38" s="121"/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-38583835.5</v>
      </c>
      <c r="O42" s="103">
        <v>189415</v>
      </c>
      <c r="P42" s="103">
        <f>P33</f>
        <v>203.7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-18821472.599999998</v>
      </c>
      <c r="O43" s="103">
        <v>92398</v>
      </c>
      <c r="P43" s="103">
        <f>P42</f>
        <v>203.7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96517217</v>
      </c>
      <c r="M45" s="180"/>
      <c r="N45" s="117">
        <f>SUM(N16:N44)</f>
        <v>201553259.69999999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333202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166517217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سارا!C267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9889142.5999999996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92017367.599999994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259277303.19999999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36725404.199999988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31766660.222580642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2018-10-06T12:41:12Z</dcterms:modified>
</cp:coreProperties>
</file>