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S28" i="18" l="1"/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9" i="18"/>
  <c r="S30" i="18"/>
  <c r="S26" i="18"/>
  <c r="D140" i="20"/>
  <c r="S31" i="18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1" i="20" l="1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3" i="15" l="1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92" i="13" l="1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E19" i="14"/>
  <c r="G20" i="14"/>
  <c r="G21" i="14"/>
  <c r="G19" i="16" l="1"/>
  <c r="K18" i="18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<sst xmlns="http://schemas.openxmlformats.org/spreadsheetml/2006/main" count="2081" uniqueCount="877">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</sst>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9" workbookViewId="0">
      <selection activeCell="E38" sqref="E38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859</v>
      </c>
      <c r="B4" s="18">
        <v>0</v>
      </c>
      <c r="C4" s="18">
        <v>-1000000</v>
      </c>
      <c r="D4" s="3">
        <f t="shared" si="0"/>
        <v>1000000</v>
      </c>
      <c r="E4" s="11" t="s">
        <v>860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9335635</v>
      </c>
      <c r="D24" s="3">
        <f>SUM(D2:D22)</f>
        <v>26246775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78612.141324849203</v>
      </c>
      <c r="I30" s="18">
        <f>G30*I25/G25</f>
        <v>203627.85867515081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858</v>
      </c>
    </row>
    <row r="36" spans="4:17" x14ac:dyDescent="0.25">
      <c r="D36" s="42">
        <v>-10000</v>
      </c>
      <c r="E36" s="41" t="s">
        <v>868</v>
      </c>
    </row>
    <row r="37" spans="4:17" x14ac:dyDescent="0.25">
      <c r="D37" s="7">
        <v>-180000</v>
      </c>
      <c r="E37" s="41" t="s">
        <v>873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2" sqref="F1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1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861</v>
      </c>
      <c r="B141" s="18">
        <v>0</v>
      </c>
      <c r="C141" s="18">
        <v>-1000000</v>
      </c>
      <c r="D141" s="18">
        <f t="shared" si="12"/>
        <v>1000000</v>
      </c>
      <c r="E141" s="11" t="s">
        <v>860</v>
      </c>
      <c r="F141" s="11">
        <v>1</v>
      </c>
      <c r="G141" s="36">
        <f t="shared" si="17"/>
        <v>1</v>
      </c>
      <c r="H141" s="11">
        <f t="shared" si="14"/>
        <v>0</v>
      </c>
      <c r="I141" s="11">
        <f t="shared" si="13"/>
        <v>0</v>
      </c>
      <c r="J141" s="11">
        <f t="shared" si="15"/>
        <v>-1000000</v>
      </c>
      <c r="K141" s="11">
        <f t="shared" si="16"/>
        <v>1000000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9335635</v>
      </c>
      <c r="D156" s="29">
        <f>SUM(D2:D154)</f>
        <v>26246747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5949978051</v>
      </c>
      <c r="K156" s="29">
        <f>SUM(K2:K155)</f>
        <v>9184747786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9550526.5666131619</v>
      </c>
      <c r="K159" s="29">
        <f>K156/G2</f>
        <v>14742773.332263242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569531.91590024147</v>
      </c>
      <c r="K163">
        <f>K156/I156*1448696</f>
        <v>879164.08409975853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zoomScaleNormal="100" workbookViewId="0">
      <pane ySplit="1" topLeftCell="A74" activePane="bottomLeft" state="frozen"/>
      <selection pane="bottomLeft" activeCell="D93" sqref="D9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417</v>
      </c>
      <c r="F2" s="11">
        <f>IF(B2&gt;0,1,0)</f>
        <v>1</v>
      </c>
      <c r="G2" s="11">
        <f>B2*(E2-F2)</f>
        <v>20800000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413</v>
      </c>
      <c r="F3" s="11">
        <f t="shared" ref="F3:F38" si="1">IF(B3&gt;0,1,0)</f>
        <v>1</v>
      </c>
      <c r="G3" s="11">
        <f t="shared" ref="G3:G23" si="2">B3*(E3-F3)</f>
        <v>1236000000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412</v>
      </c>
      <c r="F4" s="11">
        <f t="shared" si="1"/>
        <v>1</v>
      </c>
      <c r="G4" s="11">
        <f t="shared" si="2"/>
        <v>1233000000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412</v>
      </c>
      <c r="F5" s="11">
        <f t="shared" si="1"/>
        <v>1</v>
      </c>
      <c r="G5" s="11">
        <f t="shared" si="2"/>
        <v>6165000000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411</v>
      </c>
      <c r="F6" s="11">
        <f t="shared" si="1"/>
        <v>1</v>
      </c>
      <c r="G6" s="11">
        <f t="shared" si="2"/>
        <v>1230000000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410</v>
      </c>
      <c r="F7" s="11">
        <f t="shared" si="1"/>
        <v>0</v>
      </c>
      <c r="G7" s="11">
        <f t="shared" si="2"/>
        <v>-1230000000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410</v>
      </c>
      <c r="F8" s="11">
        <f t="shared" si="1"/>
        <v>0</v>
      </c>
      <c r="G8" s="11">
        <f t="shared" si="2"/>
        <v>-82000000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410</v>
      </c>
      <c r="F9" s="11">
        <f t="shared" si="1"/>
        <v>1</v>
      </c>
      <c r="G9" s="11">
        <f>B9*(E9-F9)</f>
        <v>1227000000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409</v>
      </c>
      <c r="F10" s="11">
        <f t="shared" si="1"/>
        <v>1</v>
      </c>
      <c r="G10" s="11">
        <f t="shared" si="2"/>
        <v>1224000000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409</v>
      </c>
      <c r="F11" s="11">
        <f t="shared" si="1"/>
        <v>1</v>
      </c>
      <c r="G11" s="11">
        <f t="shared" si="2"/>
        <v>10200000000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406</v>
      </c>
      <c r="F12" s="11">
        <f t="shared" si="1"/>
        <v>1</v>
      </c>
      <c r="G12" s="11">
        <f t="shared" si="2"/>
        <v>404323650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406</v>
      </c>
      <c r="F13" s="11">
        <f t="shared" si="1"/>
        <v>1</v>
      </c>
      <c r="G13" s="11">
        <f t="shared" si="2"/>
        <v>1215000000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406</v>
      </c>
      <c r="F14" s="11">
        <f t="shared" si="1"/>
        <v>1</v>
      </c>
      <c r="G14" s="11">
        <f t="shared" si="2"/>
        <v>482393880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394</v>
      </c>
      <c r="F15" s="11">
        <f t="shared" si="1"/>
        <v>1</v>
      </c>
      <c r="G15" s="11">
        <f t="shared" si="2"/>
        <v>786000000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382</v>
      </c>
      <c r="F16" s="11">
        <f t="shared" si="1"/>
        <v>1</v>
      </c>
      <c r="G16" s="11">
        <f t="shared" si="2"/>
        <v>1143000000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381</v>
      </c>
      <c r="F17" s="11">
        <f t="shared" si="1"/>
        <v>1</v>
      </c>
      <c r="G17" s="11">
        <f t="shared" si="2"/>
        <v>1140000000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380</v>
      </c>
      <c r="F18" s="11">
        <f t="shared" si="1"/>
        <v>1</v>
      </c>
      <c r="G18" s="11">
        <f t="shared" si="2"/>
        <v>720100000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365</v>
      </c>
      <c r="F19" s="11">
        <f t="shared" si="1"/>
        <v>1</v>
      </c>
      <c r="G19" s="11">
        <f t="shared" si="2"/>
        <v>292842732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364</v>
      </c>
      <c r="F20" s="11">
        <f t="shared" si="1"/>
        <v>1</v>
      </c>
      <c r="G20" s="11">
        <f t="shared" si="2"/>
        <v>1089000000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358</v>
      </c>
      <c r="F21" s="11">
        <f t="shared" si="1"/>
        <v>1</v>
      </c>
      <c r="G21" s="11">
        <f t="shared" si="2"/>
        <v>178500000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344</v>
      </c>
      <c r="F22" s="11">
        <f t="shared" si="1"/>
        <v>0</v>
      </c>
      <c r="G22" s="11">
        <f t="shared" si="2"/>
        <v>-1032000000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336</v>
      </c>
      <c r="F23" s="11">
        <f t="shared" si="1"/>
        <v>1</v>
      </c>
      <c r="G23" s="11">
        <f t="shared" si="2"/>
        <v>1005000000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336</v>
      </c>
      <c r="F24" s="11">
        <f t="shared" si="1"/>
        <v>1</v>
      </c>
      <c r="G24" s="11">
        <f>B24*(E24-F24)</f>
        <v>211332405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334</v>
      </c>
      <c r="F25" s="11">
        <f t="shared" si="1"/>
        <v>0</v>
      </c>
      <c r="G25" s="11">
        <f t="shared" ref="G25:G30" si="3">B25*(E25-F25)</f>
        <v>-1069100600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332</v>
      </c>
      <c r="F26" s="11">
        <f t="shared" si="1"/>
        <v>0</v>
      </c>
      <c r="G26" s="11">
        <f t="shared" si="3"/>
        <v>-996298800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330</v>
      </c>
      <c r="F27" s="11">
        <f t="shared" si="1"/>
        <v>1</v>
      </c>
      <c r="G27" s="11">
        <f t="shared" si="3"/>
        <v>329000000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330</v>
      </c>
      <c r="F28" s="11">
        <f t="shared" si="1"/>
        <v>1</v>
      </c>
      <c r="G28" s="11">
        <f t="shared" si="3"/>
        <v>1974000000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330</v>
      </c>
      <c r="F29" s="11">
        <f t="shared" si="1"/>
        <v>1</v>
      </c>
      <c r="G29" s="11">
        <f t="shared" si="3"/>
        <v>1908200000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330</v>
      </c>
      <c r="F30" s="11">
        <f t="shared" si="1"/>
        <v>0</v>
      </c>
      <c r="G30" s="11">
        <f t="shared" si="3"/>
        <v>-1650000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329</v>
      </c>
      <c r="F31" s="11">
        <f t="shared" si="1"/>
        <v>0</v>
      </c>
      <c r="G31" s="11">
        <f>B31*(E31-F31)</f>
        <v>-8554000000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327</v>
      </c>
      <c r="F32" s="11">
        <f t="shared" si="1"/>
        <v>0</v>
      </c>
      <c r="G32" s="11">
        <f>B32*(E32-F32)</f>
        <v>-8567400000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308</v>
      </c>
      <c r="F33" s="11">
        <f t="shared" si="1"/>
        <v>1</v>
      </c>
      <c r="G33" s="11">
        <f>B33*(E33-F33)</f>
        <v>100390535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290</v>
      </c>
      <c r="F34" s="11">
        <f t="shared" si="1"/>
        <v>1</v>
      </c>
      <c r="G34" s="11">
        <f t="shared" ref="G34:G104" si="4">B34*(E34-F34)</f>
        <v>8207600000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290</v>
      </c>
      <c r="F35" s="11">
        <f t="shared" si="1"/>
        <v>1</v>
      </c>
      <c r="G35" s="12">
        <f t="shared" si="4"/>
        <v>3179000000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275</v>
      </c>
      <c r="F36" s="11">
        <f t="shared" si="1"/>
        <v>1</v>
      </c>
      <c r="G36" s="11">
        <f t="shared" si="4"/>
        <v>114724074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275</v>
      </c>
      <c r="F37" s="11">
        <f t="shared" si="1"/>
        <v>0</v>
      </c>
      <c r="G37" s="11">
        <f t="shared" si="4"/>
        <v>-247500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274</v>
      </c>
      <c r="F38" s="11">
        <f t="shared" si="1"/>
        <v>1</v>
      </c>
      <c r="G38" s="12">
        <f t="shared" si="4"/>
        <v>546000000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274</v>
      </c>
      <c r="F39" s="11">
        <f>IF(B39&gt;0,1,0)</f>
        <v>1</v>
      </c>
      <c r="G39" s="11">
        <f t="shared" si="4"/>
        <v>546000000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260</v>
      </c>
      <c r="F40" s="11">
        <f>IF(B40&gt;0,1,0)</f>
        <v>0</v>
      </c>
      <c r="G40" s="11">
        <f t="shared" si="4"/>
        <v>-52000000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260</v>
      </c>
      <c r="F41" s="11">
        <f>IF(B41&gt;0,1,0)</f>
        <v>0</v>
      </c>
      <c r="G41" s="11">
        <f t="shared" si="4"/>
        <v>-161200000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260</v>
      </c>
      <c r="F42" s="11">
        <f t="shared" ref="F42:F104" si="5">IF(B42&gt;0,1,0)</f>
        <v>0</v>
      </c>
      <c r="G42" s="11">
        <f t="shared" si="4"/>
        <v>-31200000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258</v>
      </c>
      <c r="F43" s="11">
        <f t="shared" si="5"/>
        <v>1</v>
      </c>
      <c r="G43" s="11">
        <f t="shared" si="4"/>
        <v>167050000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258</v>
      </c>
      <c r="F44" s="11">
        <f t="shared" si="5"/>
        <v>0</v>
      </c>
      <c r="G44" s="11">
        <f t="shared" si="4"/>
        <v>-1290000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258</v>
      </c>
      <c r="F45" s="11">
        <f t="shared" si="5"/>
        <v>1</v>
      </c>
      <c r="G45" s="11">
        <f t="shared" si="4"/>
        <v>7453000000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254</v>
      </c>
      <c r="F46" s="11">
        <f t="shared" si="5"/>
        <v>0</v>
      </c>
      <c r="G46" s="11">
        <f t="shared" si="4"/>
        <v>-50800000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251</v>
      </c>
      <c r="F47" s="11">
        <f t="shared" si="5"/>
        <v>0</v>
      </c>
      <c r="G47" s="11">
        <f t="shared" si="4"/>
        <v>-50200000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250</v>
      </c>
      <c r="F48" s="11">
        <f t="shared" si="5"/>
        <v>0</v>
      </c>
      <c r="G48" s="11">
        <f t="shared" si="4"/>
        <v>-50000000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245</v>
      </c>
      <c r="F49" s="11">
        <f t="shared" si="5"/>
        <v>1</v>
      </c>
      <c r="G49" s="11">
        <f t="shared" si="4"/>
        <v>732000000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245</v>
      </c>
      <c r="F50" s="11">
        <f t="shared" si="5"/>
        <v>1</v>
      </c>
      <c r="G50" s="12">
        <f t="shared" si="4"/>
        <v>732000000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244</v>
      </c>
      <c r="F51" s="11">
        <f t="shared" si="5"/>
        <v>1</v>
      </c>
      <c r="G51" s="11">
        <f t="shared" si="4"/>
        <v>186088671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244</v>
      </c>
      <c r="F52" s="11">
        <f t="shared" si="5"/>
        <v>0</v>
      </c>
      <c r="G52" s="11">
        <f t="shared" si="4"/>
        <v>-48800000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237</v>
      </c>
      <c r="F53" s="11">
        <f t="shared" si="5"/>
        <v>0</v>
      </c>
      <c r="G53" s="11">
        <f t="shared" si="4"/>
        <v>-94918500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228</v>
      </c>
      <c r="F54" s="11">
        <f t="shared" si="5"/>
        <v>0</v>
      </c>
      <c r="G54" s="11">
        <f t="shared" si="4"/>
        <v>-228090288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222</v>
      </c>
      <c r="F55" s="11">
        <f t="shared" si="5"/>
        <v>0</v>
      </c>
      <c r="G55" s="11">
        <f t="shared" si="4"/>
        <v>-8880000000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213</v>
      </c>
      <c r="F56" s="11">
        <f t="shared" si="5"/>
        <v>1</v>
      </c>
      <c r="G56" s="11">
        <f t="shared" si="4"/>
        <v>183518224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186</v>
      </c>
      <c r="F57" s="11">
        <f t="shared" si="5"/>
        <v>0</v>
      </c>
      <c r="G57" s="11">
        <f t="shared" si="4"/>
        <v>-9337200000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185</v>
      </c>
      <c r="F58" s="11">
        <f t="shared" si="5"/>
        <v>0</v>
      </c>
      <c r="G58" s="11">
        <f t="shared" si="4"/>
        <v>-2257092500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182</v>
      </c>
      <c r="F59" s="11">
        <f t="shared" si="5"/>
        <v>1</v>
      </c>
      <c r="G59" s="11">
        <f t="shared" si="4"/>
        <v>96817986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181</v>
      </c>
      <c r="F60" s="11">
        <f t="shared" si="5"/>
        <v>0</v>
      </c>
      <c r="G60" s="11">
        <f t="shared" si="4"/>
        <v>-61178000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179</v>
      </c>
      <c r="F61" s="11">
        <f t="shared" si="5"/>
        <v>0</v>
      </c>
      <c r="G61" s="11">
        <f t="shared" si="4"/>
        <v>-26850000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175</v>
      </c>
      <c r="F62" s="11">
        <f t="shared" si="5"/>
        <v>0</v>
      </c>
      <c r="G62" s="11">
        <f t="shared" si="4"/>
        <v>-17500000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171</v>
      </c>
      <c r="F63" s="11">
        <f t="shared" si="5"/>
        <v>0</v>
      </c>
      <c r="G63" s="11">
        <f t="shared" si="4"/>
        <v>-34200000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171</v>
      </c>
      <c r="F64" s="11">
        <f t="shared" si="5"/>
        <v>0</v>
      </c>
      <c r="G64" s="11">
        <f t="shared" si="4"/>
        <v>-14877000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167</v>
      </c>
      <c r="F65" s="11">
        <f t="shared" si="5"/>
        <v>0</v>
      </c>
      <c r="G65" s="11">
        <f t="shared" si="4"/>
        <v>-4587490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166</v>
      </c>
      <c r="F66" s="11">
        <f t="shared" si="5"/>
        <v>0</v>
      </c>
      <c r="G66" s="11">
        <f t="shared" si="4"/>
        <v>-55444000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161</v>
      </c>
      <c r="F67" s="11">
        <f t="shared" si="5"/>
        <v>0</v>
      </c>
      <c r="G67" s="11">
        <f t="shared" si="4"/>
        <v>-3220000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160</v>
      </c>
      <c r="F68" s="11">
        <f t="shared" si="5"/>
        <v>0</v>
      </c>
      <c r="G68" s="11">
        <f t="shared" si="4"/>
        <v>-48080000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160</v>
      </c>
      <c r="F69" s="11">
        <f t="shared" si="5"/>
        <v>0</v>
      </c>
      <c r="G69" s="11">
        <f t="shared" si="4"/>
        <v>-16000000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155</v>
      </c>
      <c r="F70" s="11">
        <f t="shared" si="5"/>
        <v>0</v>
      </c>
      <c r="G70" s="11">
        <f t="shared" si="4"/>
        <v>-31000000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151</v>
      </c>
      <c r="F71" s="11">
        <f t="shared" si="5"/>
        <v>1</v>
      </c>
      <c r="G71" s="11">
        <f t="shared" si="4"/>
        <v>2308350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151</v>
      </c>
      <c r="F72" s="11">
        <f t="shared" si="5"/>
        <v>1</v>
      </c>
      <c r="G72" s="11">
        <f t="shared" si="4"/>
        <v>600000000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151</v>
      </c>
      <c r="F73" s="11">
        <f t="shared" si="5"/>
        <v>1</v>
      </c>
      <c r="G73" s="11">
        <f t="shared" si="4"/>
        <v>390000000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151</v>
      </c>
      <c r="F74" s="11">
        <f t="shared" si="5"/>
        <v>1</v>
      </c>
      <c r="G74" s="11">
        <f t="shared" si="4"/>
        <v>450000000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148</v>
      </c>
      <c r="F75" s="11">
        <f t="shared" si="5"/>
        <v>0</v>
      </c>
      <c r="G75" s="11">
        <f t="shared" si="4"/>
        <v>-29600000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145</v>
      </c>
      <c r="F76" s="11">
        <f t="shared" si="5"/>
        <v>0</v>
      </c>
      <c r="G76" s="11">
        <f t="shared" si="4"/>
        <v>-290101500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145</v>
      </c>
      <c r="F77" s="11">
        <f t="shared" si="5"/>
        <v>0</v>
      </c>
      <c r="G77" s="11">
        <f t="shared" si="4"/>
        <v>-29000000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141</v>
      </c>
      <c r="F78" s="11">
        <f t="shared" si="5"/>
        <v>1</v>
      </c>
      <c r="G78" s="11">
        <f t="shared" si="4"/>
        <v>280000000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133</v>
      </c>
      <c r="F79" s="11">
        <f t="shared" si="5"/>
        <v>0</v>
      </c>
      <c r="G79" s="11">
        <f t="shared" si="4"/>
        <v>-133066500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133</v>
      </c>
      <c r="F80" s="11">
        <f t="shared" si="5"/>
        <v>0</v>
      </c>
      <c r="G80" s="11">
        <f t="shared" si="4"/>
        <v>-18879350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130</v>
      </c>
      <c r="F81" s="11">
        <f t="shared" si="5"/>
        <v>0</v>
      </c>
      <c r="G81" s="11">
        <f t="shared" si="4"/>
        <v>-117065000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120</v>
      </c>
      <c r="F82" s="11">
        <f t="shared" si="5"/>
        <v>1</v>
      </c>
      <c r="G82" s="11">
        <f t="shared" si="4"/>
        <v>9668869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98</v>
      </c>
      <c r="F83" s="11">
        <f t="shared" si="5"/>
        <v>1</v>
      </c>
      <c r="G83" s="11">
        <f t="shared" si="4"/>
        <v>4850000000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97</v>
      </c>
      <c r="F84" s="11">
        <f t="shared" si="5"/>
        <v>1</v>
      </c>
      <c r="G84" s="11">
        <f t="shared" si="4"/>
        <v>2880000000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97</v>
      </c>
      <c r="F85" s="11">
        <f t="shared" si="5"/>
        <v>0</v>
      </c>
      <c r="G85" s="11">
        <f t="shared" si="4"/>
        <v>-7032500000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96</v>
      </c>
      <c r="F86" s="11">
        <f t="shared" si="5"/>
        <v>0</v>
      </c>
      <c r="G86" s="11">
        <f t="shared" si="4"/>
        <v>-26976000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91</v>
      </c>
      <c r="F87" s="11">
        <f t="shared" si="5"/>
        <v>1</v>
      </c>
      <c r="G87" s="11">
        <f t="shared" si="4"/>
        <v>225000000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90</v>
      </c>
      <c r="F88" s="11">
        <f t="shared" si="5"/>
        <v>1</v>
      </c>
      <c r="G88" s="11">
        <f t="shared" si="4"/>
        <v>6972260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85</v>
      </c>
      <c r="F89" s="11">
        <f t="shared" si="5"/>
        <v>1</v>
      </c>
      <c r="G89" s="11">
        <f t="shared" si="4"/>
        <v>1260000000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60</v>
      </c>
      <c r="F90" s="11">
        <f t="shared" si="5"/>
        <v>1</v>
      </c>
      <c r="G90" s="11">
        <f t="shared" si="4"/>
        <v>14445914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30</v>
      </c>
      <c r="E91" s="11">
        <f t="shared" si="6"/>
        <v>31</v>
      </c>
      <c r="F91" s="11">
        <f t="shared" si="5"/>
        <v>1</v>
      </c>
      <c r="G91" s="11">
        <f t="shared" si="4"/>
        <v>8164650</v>
      </c>
    </row>
    <row r="92" spans="1:7" x14ac:dyDescent="0.25">
      <c r="A92" s="11" t="s">
        <v>874</v>
      </c>
      <c r="B92" s="38">
        <v>3000000</v>
      </c>
      <c r="C92" s="11" t="s">
        <v>876</v>
      </c>
      <c r="D92" s="11">
        <v>1</v>
      </c>
      <c r="E92" s="11">
        <f t="shared" si="6"/>
        <v>1</v>
      </c>
      <c r="F92" s="11">
        <f t="shared" si="5"/>
        <v>1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36393108</v>
      </c>
      <c r="C105" s="11"/>
      <c r="D105" s="11"/>
      <c r="E105" s="11"/>
      <c r="F105" s="11"/>
      <c r="G105" s="29">
        <f>SUM(G2:G104)</f>
        <v>17869629172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42852827.750599518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349</v>
      </c>
      <c r="F2" s="11">
        <f>IF(B2&gt;0,1,0)</f>
        <v>1</v>
      </c>
      <c r="G2" s="11">
        <f>B2*(E2-F2)</f>
        <v>17400000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32</v>
      </c>
      <c r="F3" s="11">
        <f t="shared" ref="F3:F21" si="1">IF(B3&gt;0,1,0)</f>
        <v>0</v>
      </c>
      <c r="G3" s="11">
        <f t="shared" ref="G3:G21" si="2">B3*(E3-F3)</f>
        <v>-320000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25</v>
      </c>
      <c r="F4" s="11">
        <f t="shared" si="1"/>
        <v>1</v>
      </c>
      <c r="G4" s="11">
        <f t="shared" si="2"/>
        <v>24000000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22</v>
      </c>
      <c r="F5" s="11">
        <f>IF(B5&gt;0,1,0)</f>
        <v>0</v>
      </c>
      <c r="G5" s="11">
        <f t="shared" si="2"/>
        <v>-2090000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22</v>
      </c>
      <c r="F6" s="11">
        <f t="shared" si="1"/>
        <v>1</v>
      </c>
      <c r="G6" s="11">
        <f t="shared" si="2"/>
        <v>103656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22</v>
      </c>
      <c r="F7" s="11">
        <f t="shared" si="1"/>
        <v>0</v>
      </c>
      <c r="G7" s="11">
        <f t="shared" si="2"/>
        <v>-1553200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22</v>
      </c>
      <c r="F8" s="11">
        <f t="shared" si="1"/>
        <v>0</v>
      </c>
      <c r="G8" s="11">
        <f t="shared" si="2"/>
        <v>-9900660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20</v>
      </c>
      <c r="F9" s="11">
        <f t="shared" si="1"/>
        <v>0</v>
      </c>
      <c r="G9" s="11">
        <f>B9*(E9-F9)</f>
        <v>-2180940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19</v>
      </c>
      <c r="F10" s="11">
        <f t="shared" si="1"/>
        <v>0</v>
      </c>
      <c r="G10" s="11">
        <f t="shared" si="2"/>
        <v>-494000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16</v>
      </c>
      <c r="F11" s="11">
        <f t="shared" si="1"/>
        <v>0</v>
      </c>
      <c r="G11" s="11">
        <f t="shared" si="2"/>
        <v>-1280000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2</v>
      </c>
      <c r="E12" s="11">
        <f t="shared" si="0"/>
        <v>14</v>
      </c>
      <c r="F12" s="11">
        <f t="shared" si="1"/>
        <v>0</v>
      </c>
      <c r="G12" s="11">
        <f t="shared" si="2"/>
        <v>-1330000</v>
      </c>
    </row>
    <row r="13" spans="1:7" x14ac:dyDescent="0.25">
      <c r="A13" s="11" t="s">
        <v>859</v>
      </c>
      <c r="B13" s="3">
        <v>-15670</v>
      </c>
      <c r="C13" s="11" t="s">
        <v>657</v>
      </c>
      <c r="D13" s="11">
        <v>1</v>
      </c>
      <c r="E13" s="11">
        <f t="shared" si="0"/>
        <v>12</v>
      </c>
      <c r="F13" s="11">
        <f t="shared" si="1"/>
        <v>0</v>
      </c>
      <c r="G13" s="11">
        <f t="shared" si="2"/>
        <v>-188040</v>
      </c>
    </row>
    <row r="14" spans="1:7" x14ac:dyDescent="0.25">
      <c r="A14" s="11" t="s">
        <v>862</v>
      </c>
      <c r="B14" s="3">
        <v>-95500</v>
      </c>
      <c r="C14" s="11" t="s">
        <v>863</v>
      </c>
      <c r="D14" s="11">
        <v>1</v>
      </c>
      <c r="E14" s="11">
        <f t="shared" si="0"/>
        <v>11</v>
      </c>
      <c r="F14" s="11">
        <f t="shared" si="1"/>
        <v>0</v>
      </c>
      <c r="G14" s="11">
        <f t="shared" si="2"/>
        <v>-1050500</v>
      </c>
    </row>
    <row r="15" spans="1:7" x14ac:dyDescent="0.25">
      <c r="A15" s="11" t="s">
        <v>864</v>
      </c>
      <c r="B15" s="3">
        <v>2000000</v>
      </c>
      <c r="C15" s="11" t="s">
        <v>865</v>
      </c>
      <c r="D15" s="11">
        <v>0</v>
      </c>
      <c r="E15" s="11">
        <f t="shared" si="0"/>
        <v>10</v>
      </c>
      <c r="F15" s="11">
        <f t="shared" si="1"/>
        <v>1</v>
      </c>
      <c r="G15" s="11">
        <f t="shared" si="2"/>
        <v>18000000</v>
      </c>
    </row>
    <row r="16" spans="1:7" x14ac:dyDescent="0.25">
      <c r="A16" s="11" t="s">
        <v>864</v>
      </c>
      <c r="B16" s="3">
        <v>-131450</v>
      </c>
      <c r="C16" s="11" t="s">
        <v>867</v>
      </c>
      <c r="D16" s="11">
        <v>6</v>
      </c>
      <c r="E16" s="11">
        <f t="shared" si="0"/>
        <v>10</v>
      </c>
      <c r="F16" s="11">
        <f t="shared" si="1"/>
        <v>0</v>
      </c>
      <c r="G16" s="11">
        <f t="shared" si="2"/>
        <v>-1314500</v>
      </c>
    </row>
    <row r="17" spans="1:7" x14ac:dyDescent="0.25">
      <c r="A17" s="11" t="s">
        <v>869</v>
      </c>
      <c r="B17" s="3">
        <v>-15160</v>
      </c>
      <c r="C17" s="11" t="s">
        <v>657</v>
      </c>
      <c r="D17" s="11">
        <v>2</v>
      </c>
      <c r="E17" s="11">
        <f t="shared" si="0"/>
        <v>4</v>
      </c>
      <c r="F17" s="11">
        <f t="shared" si="1"/>
        <v>0</v>
      </c>
      <c r="G17" s="11">
        <f t="shared" si="2"/>
        <v>-60640</v>
      </c>
    </row>
    <row r="18" spans="1:7" x14ac:dyDescent="0.25">
      <c r="A18" s="11" t="s">
        <v>870</v>
      </c>
      <c r="B18" s="3">
        <v>-200000</v>
      </c>
      <c r="C18" s="11" t="s">
        <v>504</v>
      </c>
      <c r="D18" s="11">
        <v>1</v>
      </c>
      <c r="E18" s="11">
        <f t="shared" si="0"/>
        <v>2</v>
      </c>
      <c r="F18" s="11">
        <f t="shared" si="1"/>
        <v>0</v>
      </c>
      <c r="G18" s="11">
        <f t="shared" si="2"/>
        <v>-400000</v>
      </c>
    </row>
    <row r="19" spans="1:7" x14ac:dyDescent="0.25">
      <c r="A19" s="11" t="s">
        <v>871</v>
      </c>
      <c r="B19" s="3">
        <v>-180500</v>
      </c>
      <c r="C19" s="11" t="s">
        <v>872</v>
      </c>
      <c r="D19" s="11">
        <v>1</v>
      </c>
      <c r="E19" s="11">
        <f t="shared" si="0"/>
        <v>1</v>
      </c>
      <c r="F19" s="11">
        <f t="shared" si="1"/>
        <v>0</v>
      </c>
      <c r="G19" s="11">
        <f t="shared" si="2"/>
        <v>-180500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1480979</v>
      </c>
      <c r="C27" s="11"/>
      <c r="D27" s="11"/>
      <c r="E27" s="11"/>
      <c r="F27" s="11"/>
      <c r="G27" s="29">
        <f>SUM(G2:G21)</f>
        <v>37160676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106477.58166189112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B196" sqref="B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589</v>
      </c>
      <c r="E2" s="11">
        <f>IF(B2&gt;0,1,0)</f>
        <v>1</v>
      </c>
      <c r="F2" s="11">
        <f>B2*(D2-E2)</f>
        <v>56859600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587</v>
      </c>
      <c r="E3" s="11">
        <f t="shared" ref="E3:E66" si="1">IF(B3&gt;0,1,0)</f>
        <v>1</v>
      </c>
      <c r="F3" s="11">
        <f t="shared" ref="F3:F66" si="2">B3*(D3-E3)</f>
        <v>1758000000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584</v>
      </c>
      <c r="E4" s="11">
        <f t="shared" si="1"/>
        <v>0</v>
      </c>
      <c r="F4" s="11">
        <f t="shared" si="2"/>
        <v>-116800000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582</v>
      </c>
      <c r="E5" s="11">
        <f t="shared" si="1"/>
        <v>0</v>
      </c>
      <c r="F5" s="11">
        <f t="shared" si="2"/>
        <v>-58200000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581</v>
      </c>
      <c r="E6" s="11">
        <f t="shared" si="1"/>
        <v>0</v>
      </c>
      <c r="F6" s="11">
        <f t="shared" si="2"/>
        <v>-31955000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580</v>
      </c>
      <c r="E7" s="11">
        <f t="shared" si="1"/>
        <v>0</v>
      </c>
      <c r="F7" s="11">
        <f t="shared" si="2"/>
        <v>-116000000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576</v>
      </c>
      <c r="E8" s="11">
        <f t="shared" si="1"/>
        <v>0</v>
      </c>
      <c r="F8" s="11">
        <f t="shared" si="2"/>
        <v>-115200000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566</v>
      </c>
      <c r="E9" s="11">
        <f t="shared" si="1"/>
        <v>0</v>
      </c>
      <c r="F9" s="11">
        <f t="shared" si="2"/>
        <v>-537983000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565</v>
      </c>
      <c r="E10" s="11">
        <f t="shared" si="1"/>
        <v>1</v>
      </c>
      <c r="F10" s="11">
        <f t="shared" si="2"/>
        <v>1128000000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563</v>
      </c>
      <c r="E11" s="11">
        <f t="shared" si="1"/>
        <v>0</v>
      </c>
      <c r="F11" s="11">
        <f t="shared" si="2"/>
        <v>-599595000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560</v>
      </c>
      <c r="E12" s="11">
        <f t="shared" si="1"/>
        <v>0</v>
      </c>
      <c r="F12" s="11">
        <f t="shared" si="2"/>
        <v>-25200000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559</v>
      </c>
      <c r="E13" s="11">
        <f t="shared" si="1"/>
        <v>0</v>
      </c>
      <c r="F13" s="11">
        <f t="shared" si="2"/>
        <v>-1118391300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555</v>
      </c>
      <c r="E14" s="11">
        <f t="shared" si="1"/>
        <v>0</v>
      </c>
      <c r="F14" s="11">
        <f t="shared" si="2"/>
        <v>-111000000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553</v>
      </c>
      <c r="E15" s="11">
        <f t="shared" si="1"/>
        <v>1</v>
      </c>
      <c r="F15" s="11">
        <f t="shared" si="2"/>
        <v>1104000000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553</v>
      </c>
      <c r="E16" s="11">
        <f t="shared" si="1"/>
        <v>1</v>
      </c>
      <c r="F16" s="11">
        <f t="shared" si="2"/>
        <v>1104000000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553</v>
      </c>
      <c r="E17" s="11">
        <f t="shared" si="1"/>
        <v>1</v>
      </c>
      <c r="F17" s="11">
        <f t="shared" si="2"/>
        <v>662400000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553</v>
      </c>
      <c r="E18" s="11">
        <f t="shared" si="1"/>
        <v>1</v>
      </c>
      <c r="F18" s="11">
        <f t="shared" si="2"/>
        <v>552000000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552</v>
      </c>
      <c r="E19" s="11">
        <f t="shared" si="1"/>
        <v>1</v>
      </c>
      <c r="F19" s="11">
        <f t="shared" si="2"/>
        <v>1653000000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552</v>
      </c>
      <c r="E20" s="11">
        <f t="shared" si="1"/>
        <v>0</v>
      </c>
      <c r="F20" s="11">
        <f t="shared" si="2"/>
        <v>-238850400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552</v>
      </c>
      <c r="E21" s="11">
        <f t="shared" si="1"/>
        <v>0</v>
      </c>
      <c r="F21" s="11">
        <f t="shared" si="2"/>
        <v>-238850400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552</v>
      </c>
      <c r="E22" s="11">
        <f t="shared" si="1"/>
        <v>0</v>
      </c>
      <c r="F22" s="11">
        <f t="shared" si="2"/>
        <v>-238850400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552</v>
      </c>
      <c r="E23" s="11">
        <f t="shared" si="1"/>
        <v>0</v>
      </c>
      <c r="F23" s="11">
        <f t="shared" si="2"/>
        <v>-238850400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552</v>
      </c>
      <c r="E24" s="11">
        <f t="shared" si="1"/>
        <v>0</v>
      </c>
      <c r="F24" s="11">
        <f t="shared" si="2"/>
        <v>-238850400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552</v>
      </c>
      <c r="E25" s="11">
        <f t="shared" si="1"/>
        <v>0</v>
      </c>
      <c r="F25" s="11">
        <f t="shared" si="2"/>
        <v>-110400000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551</v>
      </c>
      <c r="E26" s="11">
        <f t="shared" si="1"/>
        <v>1</v>
      </c>
      <c r="F26" s="11">
        <f t="shared" si="2"/>
        <v>1650000000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549</v>
      </c>
      <c r="E27" s="11">
        <f t="shared" si="1"/>
        <v>0</v>
      </c>
      <c r="F27" s="11">
        <f t="shared" si="2"/>
        <v>-109800000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548</v>
      </c>
      <c r="E28" s="11">
        <f t="shared" si="1"/>
        <v>1</v>
      </c>
      <c r="F28" s="11">
        <f t="shared" si="2"/>
        <v>1094000000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547</v>
      </c>
      <c r="E29" s="11">
        <f t="shared" si="1"/>
        <v>0</v>
      </c>
      <c r="F29" s="11">
        <f t="shared" si="2"/>
        <v>-3829437600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546</v>
      </c>
      <c r="E30" s="11">
        <f t="shared" si="1"/>
        <v>0</v>
      </c>
      <c r="F30" s="11">
        <f t="shared" si="2"/>
        <v>-1638491400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545</v>
      </c>
      <c r="E31" s="11">
        <f t="shared" si="1"/>
        <v>0</v>
      </c>
      <c r="F31" s="11">
        <f t="shared" si="2"/>
        <v>-924265500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542</v>
      </c>
      <c r="E32" s="11">
        <f t="shared" si="1"/>
        <v>1</v>
      </c>
      <c r="F32" s="11">
        <f t="shared" si="2"/>
        <v>537916300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536</v>
      </c>
      <c r="E33" s="11">
        <f t="shared" si="1"/>
        <v>1</v>
      </c>
      <c r="F33" s="11">
        <f t="shared" si="2"/>
        <v>18773685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535</v>
      </c>
      <c r="E34" s="11">
        <f t="shared" si="1"/>
        <v>0</v>
      </c>
      <c r="F34" s="11">
        <f t="shared" si="2"/>
        <v>-454750000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527</v>
      </c>
      <c r="E35" s="11">
        <f t="shared" si="1"/>
        <v>0</v>
      </c>
      <c r="F35" s="11">
        <f t="shared" si="2"/>
        <v>-100393500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526</v>
      </c>
      <c r="E36" s="11">
        <f t="shared" si="1"/>
        <v>1</v>
      </c>
      <c r="F36" s="11">
        <f t="shared" si="2"/>
        <v>105000000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526</v>
      </c>
      <c r="E37" s="11">
        <f t="shared" si="1"/>
        <v>0</v>
      </c>
      <c r="F37" s="11">
        <f t="shared" si="2"/>
        <v>-105200000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504</v>
      </c>
      <c r="E38" s="11">
        <f t="shared" si="1"/>
        <v>1</v>
      </c>
      <c r="F38" s="11">
        <f t="shared" si="2"/>
        <v>151305418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503</v>
      </c>
      <c r="E39" s="11">
        <f t="shared" si="1"/>
        <v>0</v>
      </c>
      <c r="F39" s="11">
        <f t="shared" si="2"/>
        <v>-47785000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503</v>
      </c>
      <c r="E40" s="11">
        <f t="shared" si="1"/>
        <v>0</v>
      </c>
      <c r="F40" s="11">
        <f t="shared" si="2"/>
        <v>-44315809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498</v>
      </c>
      <c r="E41" s="11">
        <f t="shared" si="1"/>
        <v>0</v>
      </c>
      <c r="F41" s="11">
        <f t="shared" si="2"/>
        <v>-59760000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476</v>
      </c>
      <c r="E42" s="11">
        <f t="shared" si="1"/>
        <v>1</v>
      </c>
      <c r="F42" s="11">
        <f t="shared" si="2"/>
        <v>475096900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472</v>
      </c>
      <c r="E43" s="11">
        <f t="shared" si="1"/>
        <v>0</v>
      </c>
      <c r="F43" s="11">
        <f t="shared" si="2"/>
        <v>-37760000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468</v>
      </c>
      <c r="E44" s="11">
        <f t="shared" si="1"/>
        <v>0</v>
      </c>
      <c r="F44" s="11">
        <f t="shared" si="2"/>
        <v>-98761572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467</v>
      </c>
      <c r="E45" s="11">
        <f t="shared" si="1"/>
        <v>0</v>
      </c>
      <c r="F45" s="11">
        <f t="shared" si="2"/>
        <v>-93400000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466</v>
      </c>
      <c r="E46" s="11">
        <f t="shared" si="1"/>
        <v>0</v>
      </c>
      <c r="F46" s="11">
        <f t="shared" si="2"/>
        <v>-44270000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464</v>
      </c>
      <c r="E47" s="11">
        <f t="shared" si="1"/>
        <v>0</v>
      </c>
      <c r="F47" s="11">
        <f t="shared" si="2"/>
        <v>-20880000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464</v>
      </c>
      <c r="E48" s="11">
        <f t="shared" si="1"/>
        <v>0</v>
      </c>
      <c r="F48" s="11">
        <f t="shared" si="2"/>
        <v>-29779520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461</v>
      </c>
      <c r="E49" s="11">
        <f t="shared" si="1"/>
        <v>0</v>
      </c>
      <c r="F49" s="11">
        <f t="shared" si="2"/>
        <v>-12670124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460</v>
      </c>
      <c r="E50" s="11">
        <f t="shared" si="1"/>
        <v>0</v>
      </c>
      <c r="F50" s="11">
        <f t="shared" si="2"/>
        <v>-64860000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460</v>
      </c>
      <c r="E51" s="11">
        <f t="shared" si="1"/>
        <v>0</v>
      </c>
      <c r="F51" s="11">
        <f t="shared" si="2"/>
        <v>-12303160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459</v>
      </c>
      <c r="E52" s="11">
        <f t="shared" si="1"/>
        <v>0</v>
      </c>
      <c r="F52" s="11">
        <f t="shared" si="2"/>
        <v>-24464700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458</v>
      </c>
      <c r="E53" s="11">
        <f t="shared" si="1"/>
        <v>1</v>
      </c>
      <c r="F53" s="11">
        <f t="shared" si="2"/>
        <v>457000000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452</v>
      </c>
      <c r="E54" s="11">
        <f t="shared" si="1"/>
        <v>0</v>
      </c>
      <c r="F54" s="11">
        <f t="shared" si="2"/>
        <v>-9492000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451</v>
      </c>
      <c r="E55" s="11">
        <f t="shared" si="1"/>
        <v>0</v>
      </c>
      <c r="F55" s="11">
        <f t="shared" si="2"/>
        <v>-442205500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451</v>
      </c>
      <c r="E56" s="11">
        <f t="shared" si="1"/>
        <v>0</v>
      </c>
      <c r="F56" s="11">
        <f t="shared" si="2"/>
        <v>-20295000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438</v>
      </c>
      <c r="E57" s="11">
        <f t="shared" si="1"/>
        <v>1</v>
      </c>
      <c r="F57" s="11">
        <f t="shared" si="2"/>
        <v>1313267593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438</v>
      </c>
      <c r="E58" s="11">
        <f t="shared" si="1"/>
        <v>1</v>
      </c>
      <c r="F58" s="11">
        <f t="shared" si="2"/>
        <v>874000000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437</v>
      </c>
      <c r="E59" s="11">
        <f t="shared" si="1"/>
        <v>1</v>
      </c>
      <c r="F59" s="11">
        <f t="shared" si="2"/>
        <v>872000000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437</v>
      </c>
      <c r="E60" s="11">
        <f t="shared" si="1"/>
        <v>0</v>
      </c>
      <c r="F60" s="11">
        <f t="shared" si="2"/>
        <v>-3059655500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413</v>
      </c>
      <c r="E61" s="11">
        <f t="shared" si="1"/>
        <v>1</v>
      </c>
      <c r="F61" s="11">
        <f t="shared" si="2"/>
        <v>1236000000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412</v>
      </c>
      <c r="E62" s="11">
        <f t="shared" si="1"/>
        <v>0</v>
      </c>
      <c r="F62" s="11">
        <f t="shared" si="2"/>
        <v>-11168908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412</v>
      </c>
      <c r="E63" s="11">
        <f t="shared" si="1"/>
        <v>0</v>
      </c>
      <c r="F63" s="11">
        <f t="shared" si="2"/>
        <v>-13591468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412</v>
      </c>
      <c r="E64" s="11">
        <f t="shared" si="1"/>
        <v>1</v>
      </c>
      <c r="F64" s="11">
        <f t="shared" si="2"/>
        <v>1233000000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412</v>
      </c>
      <c r="E65" s="11">
        <f t="shared" si="1"/>
        <v>1</v>
      </c>
      <c r="F65" s="11">
        <f t="shared" si="2"/>
        <v>1220670000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412</v>
      </c>
      <c r="E66" s="11">
        <f t="shared" si="1"/>
        <v>1</v>
      </c>
      <c r="F66" s="11">
        <f t="shared" si="2"/>
        <v>411000000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412</v>
      </c>
      <c r="E67" s="11">
        <f t="shared" ref="E67:E130" si="4">IF(B67&gt;0,1,0)</f>
        <v>1</v>
      </c>
      <c r="F67" s="11">
        <f t="shared" ref="F67:F185" si="5">B67*(D67-E67)</f>
        <v>12330000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411</v>
      </c>
      <c r="E68" s="11">
        <f t="shared" si="4"/>
        <v>1</v>
      </c>
      <c r="F68" s="11">
        <f t="shared" si="5"/>
        <v>12300000000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410</v>
      </c>
      <c r="E69" s="11">
        <f t="shared" si="4"/>
        <v>0</v>
      </c>
      <c r="F69" s="11">
        <f t="shared" si="5"/>
        <v>-82000000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410</v>
      </c>
      <c r="E70" s="11">
        <f t="shared" si="4"/>
        <v>1</v>
      </c>
      <c r="F70" s="11">
        <f t="shared" si="5"/>
        <v>572600000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410</v>
      </c>
      <c r="E71" s="11">
        <f t="shared" si="4"/>
        <v>1</v>
      </c>
      <c r="F71" s="11">
        <f t="shared" si="5"/>
        <v>1063400000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410</v>
      </c>
      <c r="E72" s="11">
        <f t="shared" si="4"/>
        <v>0</v>
      </c>
      <c r="F72" s="11">
        <f t="shared" si="5"/>
        <v>-410000000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408</v>
      </c>
      <c r="E73" s="11">
        <f t="shared" si="4"/>
        <v>1</v>
      </c>
      <c r="F73" s="11">
        <f t="shared" si="5"/>
        <v>6105000000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403</v>
      </c>
      <c r="E74" s="11">
        <f t="shared" si="4"/>
        <v>0</v>
      </c>
      <c r="F74" s="11">
        <f t="shared" si="5"/>
        <v>-6046692600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401</v>
      </c>
      <c r="E75" s="11">
        <f t="shared" si="4"/>
        <v>0</v>
      </c>
      <c r="F75" s="11">
        <f t="shared" si="5"/>
        <v>-1203000000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401</v>
      </c>
      <c r="E76" s="11">
        <f t="shared" si="4"/>
        <v>0</v>
      </c>
      <c r="F76" s="11">
        <f t="shared" si="5"/>
        <v>-80200000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401</v>
      </c>
      <c r="E77" s="11">
        <f t="shared" si="4"/>
        <v>0</v>
      </c>
      <c r="F77" s="11">
        <f t="shared" si="5"/>
        <v>-4813203000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397</v>
      </c>
      <c r="E78" s="11">
        <f t="shared" si="4"/>
        <v>0</v>
      </c>
      <c r="F78" s="11">
        <f t="shared" si="5"/>
        <v>-1191357300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392</v>
      </c>
      <c r="E79" s="11">
        <f t="shared" si="4"/>
        <v>1</v>
      </c>
      <c r="F79" s="11">
        <f t="shared" si="5"/>
        <v>8993000000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387</v>
      </c>
      <c r="E80" s="11">
        <f t="shared" si="4"/>
        <v>0</v>
      </c>
      <c r="F80" s="11">
        <f t="shared" si="5"/>
        <v>-232393500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387</v>
      </c>
      <c r="E81" s="11">
        <f t="shared" si="4"/>
        <v>0</v>
      </c>
      <c r="F81" s="11">
        <f t="shared" si="5"/>
        <v>-77400000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386</v>
      </c>
      <c r="E82" s="11">
        <f t="shared" si="4"/>
        <v>1</v>
      </c>
      <c r="F82" s="11">
        <f t="shared" si="5"/>
        <v>109040085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386</v>
      </c>
      <c r="E83" s="11">
        <f t="shared" si="4"/>
        <v>0</v>
      </c>
      <c r="F83" s="11">
        <f t="shared" si="5"/>
        <v>-77200000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384</v>
      </c>
      <c r="E84" s="11">
        <f t="shared" si="4"/>
        <v>1</v>
      </c>
      <c r="F84" s="11">
        <f t="shared" si="5"/>
        <v>766000000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381</v>
      </c>
      <c r="E85" s="11">
        <f t="shared" si="4"/>
        <v>0</v>
      </c>
      <c r="F85" s="11">
        <f t="shared" si="5"/>
        <v>-76200000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375</v>
      </c>
      <c r="E86" s="11">
        <f t="shared" si="4"/>
        <v>0</v>
      </c>
      <c r="F86" s="11">
        <f t="shared" si="5"/>
        <v>-75000000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373</v>
      </c>
      <c r="E87" s="11">
        <f t="shared" si="4"/>
        <v>0</v>
      </c>
      <c r="F87" s="11">
        <f t="shared" si="5"/>
        <v>-494225000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358</v>
      </c>
      <c r="E88" s="11">
        <f t="shared" si="4"/>
        <v>0</v>
      </c>
      <c r="F88" s="11">
        <f t="shared" si="5"/>
        <v>-179000000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358</v>
      </c>
      <c r="E89" s="11">
        <f t="shared" si="4"/>
        <v>0</v>
      </c>
      <c r="F89" s="11">
        <f t="shared" si="5"/>
        <v>-42960000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356</v>
      </c>
      <c r="E90" s="11">
        <f t="shared" si="4"/>
        <v>1</v>
      </c>
      <c r="F90" s="11">
        <f t="shared" si="5"/>
        <v>152012775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353</v>
      </c>
      <c r="E91" s="11">
        <f t="shared" si="4"/>
        <v>0</v>
      </c>
      <c r="F91" s="11">
        <f t="shared" si="5"/>
        <v>-1059706000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351</v>
      </c>
      <c r="E92" s="11">
        <f t="shared" si="4"/>
        <v>0</v>
      </c>
      <c r="F92" s="11">
        <f t="shared" si="5"/>
        <v>-71955000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351</v>
      </c>
      <c r="E93" s="11">
        <f t="shared" si="4"/>
        <v>0</v>
      </c>
      <c r="F93" s="11">
        <f t="shared" si="5"/>
        <v>-123025500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340</v>
      </c>
      <c r="E94" s="11">
        <f t="shared" si="4"/>
        <v>1</v>
      </c>
      <c r="F94" s="11">
        <f t="shared" si="5"/>
        <v>339000000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335</v>
      </c>
      <c r="E95" s="11">
        <f t="shared" si="4"/>
        <v>1</v>
      </c>
      <c r="F95" s="11">
        <f t="shared" si="5"/>
        <v>3006000000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333</v>
      </c>
      <c r="E96" s="11">
        <f t="shared" si="4"/>
        <v>0</v>
      </c>
      <c r="F96" s="11">
        <f t="shared" si="5"/>
        <v>-8658000000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333</v>
      </c>
      <c r="E97" s="11">
        <f t="shared" si="4"/>
        <v>0</v>
      </c>
      <c r="F97" s="11">
        <f t="shared" si="5"/>
        <v>-8658000000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333</v>
      </c>
      <c r="E98" s="11">
        <f t="shared" si="4"/>
        <v>1</v>
      </c>
      <c r="F98" s="11">
        <f t="shared" si="5"/>
        <v>8632000000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333</v>
      </c>
      <c r="E99" s="11">
        <f t="shared" si="4"/>
        <v>0</v>
      </c>
      <c r="F99" s="11">
        <f t="shared" si="5"/>
        <v>-66600000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331</v>
      </c>
      <c r="E100" s="11">
        <f t="shared" si="4"/>
        <v>1</v>
      </c>
      <c r="F100" s="11">
        <f t="shared" si="5"/>
        <v>9636000000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326</v>
      </c>
      <c r="E101" s="11">
        <f t="shared" si="4"/>
        <v>1</v>
      </c>
      <c r="F101" s="11">
        <f t="shared" si="5"/>
        <v>129982125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325</v>
      </c>
      <c r="E102" s="11">
        <f t="shared" si="4"/>
        <v>1</v>
      </c>
      <c r="F102" s="11">
        <f t="shared" si="5"/>
        <v>648000000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324</v>
      </c>
      <c r="E103" s="11">
        <f t="shared" si="4"/>
        <v>1</v>
      </c>
      <c r="F103" s="11">
        <f t="shared" si="5"/>
        <v>2422500000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324</v>
      </c>
      <c r="E104" s="11">
        <f t="shared" si="4"/>
        <v>0</v>
      </c>
      <c r="F104" s="11">
        <f t="shared" si="5"/>
        <v>-21384000000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324</v>
      </c>
      <c r="E105" s="11">
        <f t="shared" si="4"/>
        <v>0</v>
      </c>
      <c r="F105" s="11">
        <f t="shared" si="5"/>
        <v>-46980000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322</v>
      </c>
      <c r="E106" s="11">
        <f t="shared" si="4"/>
        <v>1</v>
      </c>
      <c r="F106" s="11">
        <f t="shared" si="5"/>
        <v>1926000000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320</v>
      </c>
      <c r="E107" s="11">
        <f t="shared" si="4"/>
        <v>0</v>
      </c>
      <c r="F107" s="11">
        <f t="shared" si="5"/>
        <v>-1921888000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317</v>
      </c>
      <c r="E108" s="11">
        <f t="shared" si="4"/>
        <v>1</v>
      </c>
      <c r="F108" s="11">
        <f t="shared" si="5"/>
        <v>1896000000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305</v>
      </c>
      <c r="E109" s="11">
        <f t="shared" si="4"/>
        <v>0</v>
      </c>
      <c r="F109" s="11">
        <f t="shared" si="5"/>
        <v>-36600000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304</v>
      </c>
      <c r="E110" s="11">
        <f t="shared" si="4"/>
        <v>1</v>
      </c>
      <c r="F110" s="11">
        <f t="shared" si="5"/>
        <v>1212000000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303</v>
      </c>
      <c r="E111" s="11">
        <f t="shared" si="4"/>
        <v>1</v>
      </c>
      <c r="F111" s="11">
        <f t="shared" si="5"/>
        <v>845600000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299</v>
      </c>
      <c r="E112" s="11">
        <f t="shared" si="4"/>
        <v>0</v>
      </c>
      <c r="F112" s="11">
        <f t="shared" si="5"/>
        <v>-59800000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298</v>
      </c>
      <c r="E113" s="11">
        <f t="shared" si="4"/>
        <v>1</v>
      </c>
      <c r="F113" s="11">
        <f t="shared" si="5"/>
        <v>21476070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281</v>
      </c>
      <c r="E114" s="11">
        <f t="shared" si="4"/>
        <v>0</v>
      </c>
      <c r="F114" s="11">
        <f t="shared" si="5"/>
        <v>-56200000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280</v>
      </c>
      <c r="E115" s="11">
        <f t="shared" si="4"/>
        <v>0</v>
      </c>
      <c r="F115" s="23">
        <f t="shared" si="5"/>
        <v>-3080000000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280</v>
      </c>
      <c r="E116" s="11">
        <f t="shared" si="4"/>
        <v>0</v>
      </c>
      <c r="F116" s="11">
        <f t="shared" si="5"/>
        <v>-56000000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278</v>
      </c>
      <c r="E117" s="11">
        <f t="shared" si="4"/>
        <v>0</v>
      </c>
      <c r="F117" s="11">
        <f t="shared" si="5"/>
        <v>-125239000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278</v>
      </c>
      <c r="E118" s="11">
        <f t="shared" si="4"/>
        <v>0</v>
      </c>
      <c r="F118" s="11">
        <f t="shared" si="5"/>
        <v>-55600000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272</v>
      </c>
      <c r="E119" s="11">
        <f t="shared" si="4"/>
        <v>0</v>
      </c>
      <c r="F119" s="11">
        <f t="shared" si="5"/>
        <v>-42037600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272</v>
      </c>
      <c r="E120" s="11">
        <f t="shared" si="4"/>
        <v>0</v>
      </c>
      <c r="F120" s="11">
        <f t="shared" si="5"/>
        <v>-87040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271</v>
      </c>
      <c r="E121" s="11">
        <f t="shared" si="4"/>
        <v>0</v>
      </c>
      <c r="F121" s="11">
        <f t="shared" si="5"/>
        <v>-117072000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265</v>
      </c>
      <c r="E122" s="11">
        <f t="shared" si="4"/>
        <v>1</v>
      </c>
      <c r="F122" s="11">
        <f t="shared" si="5"/>
        <v>19547352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244</v>
      </c>
      <c r="E123" s="11">
        <f t="shared" si="4"/>
        <v>0</v>
      </c>
      <c r="F123" s="11">
        <f t="shared" si="5"/>
        <v>-12688000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203</v>
      </c>
      <c r="E124" s="11">
        <f t="shared" si="4"/>
        <v>1</v>
      </c>
      <c r="F124" s="11">
        <f t="shared" si="5"/>
        <v>239774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202</v>
      </c>
      <c r="E125" s="11">
        <f t="shared" si="4"/>
        <v>1</v>
      </c>
      <c r="F125" s="11">
        <f t="shared" si="5"/>
        <v>482400000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200</v>
      </c>
      <c r="E126" s="11">
        <f t="shared" si="4"/>
        <v>1</v>
      </c>
      <c r="F126" s="11">
        <f t="shared" si="5"/>
        <v>267217200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200</v>
      </c>
      <c r="E127" s="11">
        <f t="shared" si="4"/>
        <v>1</v>
      </c>
      <c r="F127" s="11">
        <f t="shared" si="5"/>
        <v>267217200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188</v>
      </c>
      <c r="E128" s="11">
        <f t="shared" si="4"/>
        <v>0</v>
      </c>
      <c r="F128" s="11">
        <f t="shared" si="5"/>
        <v>-37600000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186</v>
      </c>
      <c r="E129" s="11">
        <f t="shared" si="4"/>
        <v>0</v>
      </c>
      <c r="F129" s="11">
        <f>B129*(D129-E129)</f>
        <v>-2904948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185</v>
      </c>
      <c r="E130" s="11">
        <f t="shared" si="4"/>
        <v>0</v>
      </c>
      <c r="F130" s="11">
        <f t="shared" si="5"/>
        <v>-37000000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184</v>
      </c>
      <c r="E131" s="11">
        <f t="shared" ref="E131:E186" si="7">IF(B131&gt;0,1,0)</f>
        <v>0</v>
      </c>
      <c r="F131" s="11">
        <f t="shared" si="5"/>
        <v>-36800000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183</v>
      </c>
      <c r="E132" s="11">
        <f t="shared" si="7"/>
        <v>0</v>
      </c>
      <c r="F132" s="11">
        <f t="shared" si="5"/>
        <v>-71370000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183</v>
      </c>
      <c r="E133" s="11">
        <f t="shared" si="7"/>
        <v>0</v>
      </c>
      <c r="F133" s="11">
        <f t="shared" si="5"/>
        <v>-4483500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182</v>
      </c>
      <c r="E134" s="11">
        <f t="shared" si="7"/>
        <v>0</v>
      </c>
      <c r="F134" s="11">
        <f t="shared" si="5"/>
        <v>-17290000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178</v>
      </c>
      <c r="E135" s="11">
        <f t="shared" si="7"/>
        <v>0</v>
      </c>
      <c r="F135" s="11">
        <f t="shared" si="5"/>
        <v>-35600000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176</v>
      </c>
      <c r="E136" s="11">
        <f t="shared" si="7"/>
        <v>1</v>
      </c>
      <c r="F136" s="11">
        <f t="shared" si="5"/>
        <v>8750000000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175</v>
      </c>
      <c r="E137" s="11">
        <f t="shared" si="7"/>
        <v>1</v>
      </c>
      <c r="F137" s="11">
        <f t="shared" si="5"/>
        <v>2088000000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173</v>
      </c>
      <c r="E138" s="11">
        <f t="shared" si="7"/>
        <v>1</v>
      </c>
      <c r="F138" s="11">
        <f t="shared" si="5"/>
        <v>344000000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172</v>
      </c>
      <c r="E139" s="11">
        <f t="shared" si="7"/>
        <v>1</v>
      </c>
      <c r="F139" s="11">
        <f t="shared" si="5"/>
        <v>14968998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159</v>
      </c>
      <c r="E140" s="11">
        <f t="shared" si="7"/>
        <v>0</v>
      </c>
      <c r="F140" s="11">
        <f t="shared" si="5"/>
        <v>-477143100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158</v>
      </c>
      <c r="E141" s="11">
        <f t="shared" si="7"/>
        <v>0</v>
      </c>
      <c r="F141" s="11">
        <f t="shared" si="5"/>
        <v>-474142200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141</v>
      </c>
      <c r="E142" s="11">
        <f t="shared" si="7"/>
        <v>1</v>
      </c>
      <c r="F142" s="11">
        <f t="shared" si="5"/>
        <v>84283500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141</v>
      </c>
      <c r="E143" s="11">
        <f t="shared" si="7"/>
        <v>0</v>
      </c>
      <c r="F143" s="11">
        <f t="shared" si="5"/>
        <v>-6486000000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110</v>
      </c>
      <c r="E144" s="11">
        <f t="shared" si="7"/>
        <v>1</v>
      </c>
      <c r="F144" s="11">
        <f t="shared" si="5"/>
        <v>16797663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109</v>
      </c>
      <c r="E145" s="11">
        <f t="shared" si="7"/>
        <v>1</v>
      </c>
      <c r="F145" s="11">
        <f t="shared" si="5"/>
        <v>324000000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106</v>
      </c>
      <c r="E146" s="11">
        <f t="shared" si="7"/>
        <v>0</v>
      </c>
      <c r="F146" s="11">
        <f t="shared" si="5"/>
        <v>-21200000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101</v>
      </c>
      <c r="E147" s="11">
        <f t="shared" si="7"/>
        <v>0</v>
      </c>
      <c r="F147" s="11">
        <f t="shared" si="5"/>
        <v>-20200000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100</v>
      </c>
      <c r="E148" s="11">
        <f t="shared" si="7"/>
        <v>0</v>
      </c>
      <c r="F148" s="11">
        <f t="shared" si="5"/>
        <v>-20000000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96</v>
      </c>
      <c r="E149" s="11">
        <f t="shared" si="7"/>
        <v>0</v>
      </c>
      <c r="F149" s="11">
        <f t="shared" si="5"/>
        <v>-19200000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95</v>
      </c>
      <c r="E150" s="11">
        <f t="shared" si="7"/>
        <v>1</v>
      </c>
      <c r="F150" s="11">
        <f t="shared" si="5"/>
        <v>2262899600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93</v>
      </c>
      <c r="E151" s="11">
        <f t="shared" si="7"/>
        <v>0</v>
      </c>
      <c r="F151" s="11">
        <f t="shared" si="5"/>
        <v>-18600000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87</v>
      </c>
      <c r="E152" s="11">
        <f t="shared" si="7"/>
        <v>0</v>
      </c>
      <c r="F152" s="11">
        <f t="shared" si="5"/>
        <v>-2610000000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86</v>
      </c>
      <c r="E153" s="11">
        <f t="shared" si="7"/>
        <v>0</v>
      </c>
      <c r="F153" s="11">
        <f t="shared" si="5"/>
        <v>-4472000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86</v>
      </c>
      <c r="E154" s="11">
        <f t="shared" si="7"/>
        <v>0</v>
      </c>
      <c r="F154" s="11">
        <f t="shared" si="5"/>
        <v>-11696000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81</v>
      </c>
      <c r="E155" s="11">
        <f t="shared" si="7"/>
        <v>1</v>
      </c>
      <c r="F155" s="11">
        <f t="shared" si="5"/>
        <v>240000000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80</v>
      </c>
      <c r="E156" s="11">
        <f t="shared" si="7"/>
        <v>1</v>
      </c>
      <c r="F156" s="11">
        <f t="shared" si="5"/>
        <v>14939137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80</v>
      </c>
      <c r="E157" s="11">
        <f t="shared" si="7"/>
        <v>1</v>
      </c>
      <c r="F157" s="11">
        <f t="shared" si="5"/>
        <v>1913988300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72</v>
      </c>
      <c r="E158" s="11">
        <f t="shared" si="7"/>
        <v>1</v>
      </c>
      <c r="F158" s="11">
        <f t="shared" si="5"/>
        <v>1724959200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72</v>
      </c>
      <c r="E159" s="11">
        <f t="shared" si="7"/>
        <v>0</v>
      </c>
      <c r="F159" s="11">
        <f t="shared" si="5"/>
        <v>-14472000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67</v>
      </c>
      <c r="E160" s="11">
        <f t="shared" si="7"/>
        <v>0</v>
      </c>
      <c r="F160" s="11">
        <f t="shared" si="5"/>
        <v>-13400000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64</v>
      </c>
      <c r="E161" s="11">
        <f t="shared" si="7"/>
        <v>0</v>
      </c>
      <c r="F161" s="11">
        <f t="shared" si="5"/>
        <v>-12800000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60</v>
      </c>
      <c r="E162" s="11">
        <f t="shared" si="7"/>
        <v>0</v>
      </c>
      <c r="F162" s="11">
        <f t="shared" si="5"/>
        <v>-12000000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57</v>
      </c>
      <c r="E163" s="11">
        <f t="shared" si="7"/>
        <v>0</v>
      </c>
      <c r="F163" s="11">
        <f t="shared" si="5"/>
        <v>-11400000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50</v>
      </c>
      <c r="E164" s="11">
        <f t="shared" si="7"/>
        <v>1</v>
      </c>
      <c r="F164" s="11">
        <f t="shared" si="5"/>
        <v>22426026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47</v>
      </c>
      <c r="E165" s="11">
        <f t="shared" si="7"/>
        <v>1</v>
      </c>
      <c r="F165" s="11">
        <f t="shared" si="5"/>
        <v>124200000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47</v>
      </c>
      <c r="E166" s="11">
        <f t="shared" si="7"/>
        <v>1</v>
      </c>
      <c r="F166" s="11">
        <f t="shared" si="5"/>
        <v>115000000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40</v>
      </c>
      <c r="E167" s="11">
        <f t="shared" si="7"/>
        <v>0</v>
      </c>
      <c r="F167" s="11">
        <f t="shared" si="5"/>
        <v>-8000000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38</v>
      </c>
      <c r="E168" s="11">
        <f t="shared" si="7"/>
        <v>0</v>
      </c>
      <c r="F168" s="11">
        <f t="shared" si="5"/>
        <v>-7600000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32</v>
      </c>
      <c r="E169" s="11">
        <f t="shared" si="7"/>
        <v>0</v>
      </c>
      <c r="F169" s="11">
        <f t="shared" si="5"/>
        <v>-6400000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29</v>
      </c>
      <c r="E170" s="11">
        <f t="shared" si="7"/>
        <v>0</v>
      </c>
      <c r="F170" s="11">
        <f t="shared" si="5"/>
        <v>-5800000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29</v>
      </c>
      <c r="E171" s="11">
        <f t="shared" si="7"/>
        <v>1</v>
      </c>
      <c r="F171" s="11">
        <f t="shared" si="5"/>
        <v>84000000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26</v>
      </c>
      <c r="E172" s="11">
        <f t="shared" si="7"/>
        <v>0</v>
      </c>
      <c r="F172" s="11">
        <f t="shared" si="5"/>
        <v>-5200000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25</v>
      </c>
      <c r="E173" s="11">
        <f t="shared" si="7"/>
        <v>1</v>
      </c>
      <c r="F173" s="11">
        <f t="shared" si="5"/>
        <v>72000000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24</v>
      </c>
      <c r="E174" s="11">
        <f t="shared" si="7"/>
        <v>1</v>
      </c>
      <c r="F174" s="11">
        <f t="shared" si="5"/>
        <v>46000000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23</v>
      </c>
      <c r="E175" s="11">
        <f t="shared" si="7"/>
        <v>1</v>
      </c>
      <c r="F175" s="11">
        <f t="shared" si="5"/>
        <v>28600000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21</v>
      </c>
      <c r="E176" s="11">
        <f t="shared" si="7"/>
        <v>0</v>
      </c>
      <c r="F176" s="11">
        <f t="shared" si="5"/>
        <v>-4200000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21</v>
      </c>
      <c r="E177" s="11">
        <f t="shared" si="7"/>
        <v>1</v>
      </c>
      <c r="F177" s="11">
        <f t="shared" si="5"/>
        <v>34000000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20</v>
      </c>
      <c r="E178" s="11">
        <f t="shared" si="7"/>
        <v>0</v>
      </c>
      <c r="F178" s="11">
        <f t="shared" si="5"/>
        <v>-4000000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19</v>
      </c>
      <c r="E179" s="11">
        <f t="shared" si="7"/>
        <v>1</v>
      </c>
      <c r="F179" s="11">
        <f t="shared" si="5"/>
        <v>10286856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16</v>
      </c>
      <c r="E180" s="11">
        <f t="shared" si="7"/>
        <v>1</v>
      </c>
      <c r="F180" s="11">
        <f t="shared" si="5"/>
        <v>45000000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8</v>
      </c>
      <c r="D181" s="11">
        <f t="shared" si="8"/>
        <v>9</v>
      </c>
      <c r="E181" s="11">
        <f t="shared" si="7"/>
        <v>1</v>
      </c>
      <c r="F181" s="11">
        <f t="shared" si="5"/>
        <v>16000000</v>
      </c>
      <c r="G181" s="11" t="s">
        <v>852</v>
      </c>
    </row>
    <row r="182" spans="1:7" x14ac:dyDescent="0.25">
      <c r="A182" s="11" t="s">
        <v>864</v>
      </c>
      <c r="B182" s="3">
        <v>-2200700</v>
      </c>
      <c r="C182" s="11">
        <v>1</v>
      </c>
      <c r="D182" s="11">
        <f t="shared" si="8"/>
        <v>1</v>
      </c>
      <c r="E182" s="11">
        <f t="shared" si="7"/>
        <v>0</v>
      </c>
      <c r="F182" s="11">
        <f t="shared" si="5"/>
        <v>-2200700</v>
      </c>
      <c r="G182" s="11" t="s">
        <v>866</v>
      </c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81874312</v>
      </c>
      <c r="C187" s="11"/>
      <c r="D187" s="11"/>
      <c r="E187" s="11"/>
      <c r="F187" s="29">
        <f>SUM(F2:F185)</f>
        <v>13197984808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22407444.495755516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2:5" x14ac:dyDescent="0.25">
      <c r="D196" t="s">
        <v>25</v>
      </c>
    </row>
    <row r="197" spans="2:5" x14ac:dyDescent="0.25">
      <c r="B197" s="7"/>
    </row>
    <row r="199" spans="2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E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81874312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1480979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-14600000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570000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70325291</v>
      </c>
      <c r="G12" s="29">
        <f t="shared" si="0"/>
        <v>-1218966.4310949892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70325291</v>
      </c>
      <c r="L16" s="25"/>
      <c r="M16" s="11" t="s">
        <v>759</v>
      </c>
      <c r="N16" s="29">
        <f>'مسکن مریم یاران'!B105</f>
        <v>36393108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83925291</v>
      </c>
      <c r="L17" s="25"/>
      <c r="M17" s="11" t="s">
        <v>659</v>
      </c>
      <c r="N17" s="29">
        <f>سارا!D156</f>
        <v>26246747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127325291</v>
      </c>
      <c r="M18" s="11" t="s">
        <v>760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14600000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138439855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853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 t="s">
        <v>874</v>
      </c>
      <c r="Q28" s="29">
        <v>-7500000</v>
      </c>
      <c r="R28" s="11">
        <v>1</v>
      </c>
      <c r="S28" s="29">
        <f t="shared" si="5"/>
        <v>-7500000</v>
      </c>
      <c r="T28" s="36" t="s">
        <v>875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376900000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2018-01-20T12:06:22Z</dcterms:modified>
</cp:coreProperties>
</file>