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9" activeTab="37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D62" i="43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O34" i="18"/>
  <c r="I2" i="43" l="1"/>
  <c r="I25" i="43" s="1"/>
  <c r="I30" i="43" s="1"/>
  <c r="D24" i="43"/>
  <c r="Q29" i="18"/>
  <c r="Q30" i="18" s="1"/>
  <c r="Q31" i="18" s="1"/>
  <c r="Q32" i="18" s="1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4" i="13" l="1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N36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<sst xmlns="http://schemas.openxmlformats.org/spreadsheetml/2006/main" count="8299" uniqueCount="3955">
  <si>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</si>
  <si>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</si>
  <si>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</si>
  <si>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</si>
  <si>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</si>
  <si>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</si>
  <si>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</si>
  <si>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</si>
  <si>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</si>
  <si>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</si>
  <si>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</si>
  <si>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</si>
  <si>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</si>
  <si>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</si>
  <si>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</si>
  <si>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</si>
  <si>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</si>
  <si>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</si>
  <si>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</si>
  <si>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</si>
  <si>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</si>
  <si>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</si>
  <si>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</si>
  <si>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</si>
  <si>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</si>
  <si>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</si>
  <si>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</si>
  <si>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</si>
  <si>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</si>
  <si>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</si>
  <si>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</si>
  <si>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</si>
  <si>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</si>
  <si>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</si>
  <si>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</si>
  <si>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</si>
  <si>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</si>
  <si>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</si>
  <si>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</si>
  <si>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</si>
  <si>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</si>
  <si>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</si>
  <si>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</si>
  <si>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</si>
  <si>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</si>
  <si>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</si>
  <si>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</si>
  <si>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</si>
  <si>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</si>
  <si>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</si>
  <si>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</si>
  <si>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</si>
  <si>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</si>
  <si>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</si>
  <si>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</si>
  <si>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</si>
  <si>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</si>
  <si>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</si>
  <si>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</si>
  <si>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</si>
  <si>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</si>
  <si>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</si>
  <si>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</si>
  <si>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</si>
  <si>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</si>
  <si>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</si>
  <si>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</si>
  <si>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</si>
  <si>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</si>
  <si>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</si>
  <si>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</si>
  <si>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</si>
  <si>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</si>
  <si>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</si>
  <si>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</si>
  <si>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</si>
  <si>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</si>
  <si>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</si>
  <si>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</si>
  <si>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</si>
  <si>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</si>
  <si>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</si>
  <si>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</si>
  <si>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</si>
  <si>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</si>
  <si>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</si>
  <si>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</si>
  <si>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</si>
  <si>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</si>
  <si>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</si>
  <si>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</si>
  <si>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</si>
  <si>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</si>
  <si>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</si>
  <si>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</si>
  <si>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</si>
  <si>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</si>
  <si>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</si>
  <si>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</si>
  <si>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</si>
  <si>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</si>
  <si>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</si>
  <si>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</si>
  <si>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</si>
  <si>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</si>
  <si>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</si>
  <si>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</si>
  <si>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</si>
  <si>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</si>
  <si>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</si>
  <si>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</si>
  <si>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</si>
  <si>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</si>
  <si>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</si>
  <si>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</si>
  <si>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</si>
  <si>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</si>
  <si>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</si>
  <si>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</si>
  <si>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</si>
  <si>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</si>
  <si>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</si>
  <si>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</si>
  <si>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</si>
  <si>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</si>
  <si>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</si>
  <si>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</si>
  <si>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</si>
  <si>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</si>
  <si>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</si>
  <si>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</si>
  <si>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</si>
  <si>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</si>
  <si>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</si>
  <si>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</si>
  <si>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</si>
  <si>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</si>
  <si>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</si>
  <si>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</si>
  <si>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</si>
  <si>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</si>
  <si>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</si>
  <si>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</si>
  <si>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</si>
  <si>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</si>
  <si>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</si>
  <si>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</si>
  <si>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</si>
  <si>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</si>
  <si>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</si>
  <si>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</si>
  <si>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</si>
  <si>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</si>
  <si>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</si>
  <si>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</si>
  <si>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</si>
  <si>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</si>
  <si>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</si>
  <si>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</si>
  <si>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</si>
  <si>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</si>
  <si>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</si>
  <si>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</si>
  <si>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</si>
  <si>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</si>
  <si>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</si>
  <si>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</si>
  <si>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</si>
  <si>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</si>
  <si>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</si>
  <si>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</si>
  <si>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</si>
  <si>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</si>
  <si>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</si>
  <si>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</si>
  <si>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</si>
  <si>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</si>
  <si>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</si>
  <si>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</si>
  <si>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</si>
  <si>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</si>
  <si>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</si>
  <si>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</si>
  <si>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</si>
  <si>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</si>
  <si>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</si>
  <si>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</si>
  <si>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</si>
  <si>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</si>
  <si>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</si>
  <si>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</si>
  <si>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</si>
  <si>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</si>
  <si>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</si>
  <si>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</si>
  <si>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</si>
  <si>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</si>
  <si>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</si>
  <si>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</si>
  <si>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</si>
  <si>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</si>
  <si>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</si>
  <si>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</si>
  <si>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</si>
  <si>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</si>
  <si>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</si>
  <si>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</si>
  <si>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</si>
  <si>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</si>
  <si>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</si>
  <si>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</si>
  <si>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</si>
  <si>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</si>
  <si>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</si>
  <si>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</si>
  <si>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</si>
  <si>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</si>
  <si>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</si>
  <si>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</si>
  <si>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</si>
  <si>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</si>
  <si>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</si>
  <si>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</si>
  <si>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</si>
  <si>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</si>
  <si>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</si>
  <si>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</si>
  <si>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</si>
  <si>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</si>
  <si>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</si>
  <si>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</si>
  <si>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</si>
  <si>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</si>
  <si>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</si>
  <si>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</si>
  <si>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</si>
  <si>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</si>
  <si>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</si>
  <si>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</si>
  <si>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</si>
  <si>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</si>
  <si>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</si>
  <si>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</si>
  <si>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</si>
  <si>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</si>
  <si>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</si>
  <si>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</si>
  <si>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</si>
  <si>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</si>
  <si>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</si>
  <si>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</si>
  <si>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</si>
  <si>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</si>
  <si>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</si>
  <si>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</si>
  <si>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</si>
  <si>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</si>
  <si>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</si>
  <si>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</si>
  <si>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</si>
  <si>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</si>
  <si>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</si>
  <si>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</si>
  <si>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</si>
  <si>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</si>
  <si>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</si>
  <si>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</si>
  <si>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</si>
  <si>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</si>
  <si>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</si>
  <si>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</si>
  <si>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</si>
  <si>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</si>
  <si>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</si>
  <si>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</si>
  <si>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</si>
  <si>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</si>
  <si>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</si>
  <si>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</si>
  <si>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</si>
  <si>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</si>
  <si>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</si>
  <si>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</si>
  <si>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</si>
  <si>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</si>
  <si>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</si>
  <si>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</si>
  <si>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</si>
  <si>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</si>
  <si>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</si>
  <si>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</si>
  <si>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</si>
  <si>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</si>
  <si>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</si>
  <si>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</si>
  <si>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</si>
  <si>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</si>
  <si>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</si>
  <si>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</si>
  <si>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</si>
  <si>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</si>
  <si>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</si>
  <si>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</si>
  <si>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</si>
  <si>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</si>
  <si>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</si>
  <si>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</si>
  <si>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</si>
  <si>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</si>
  <si>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</si>
  <si>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</si>
  <si>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</si>
  <si>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</si>
  <si>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</si>
  <si>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</si>
  <si>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</si>
  <si>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</si>
  <si>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</si>
  <si>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</si>
  <si>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</si>
  <si>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</si>
  <si>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</si>
  <si>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</si>
  <si>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</si>
  <si>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</si>
  <si>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</si>
  <si>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</si>
  <si>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</si>
  <si>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</si>
  <si>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</si>
  <si>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</si>
  <si>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</si>
  <si>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</si>
  <si>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</si>
  <si>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</si>
  <si>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</si>
  <si>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</si>
  <si>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</si>
  <si>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</si>
  <si>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</si>
  <si>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</si>
  <si>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</si>
  <si>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</si>
  <si>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</si>
  <si>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</si>
  <si>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</si>
  <si>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</si>
  <si>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</si>
  <si>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</si>
  <si>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</si>
  <si>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</si>
  <si>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</si>
  <si>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</si>
  <si>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</si>
  <si>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</si>
  <si>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</si>
  <si>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</si>
  <si>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</si>
  <si>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</si>
  <si>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</si>
  <si>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</si>
  <si>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</si>
  <si>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</si>
  <si>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</si>
  <si>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</si>
  <si>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</si>
  <si>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</si>
  <si>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</si>
  <si>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</si>
  <si>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</si>
  <si>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</si>
  <si>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</si>
  <si>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</si>
  <si>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</si>
  <si>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</si>
  <si>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</si>
  <si>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</si>
  <si>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</si>
  <si>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</si>
  <si>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</si>
  <si>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</si>
  <si>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</si>
  <si>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</si>
  <si>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</si>
  <si>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</si>
  <si>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</si>
  <si>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</si>
  <si>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</si>
  <si>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</si>
  <si>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</si>
  <si>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</si>
  <si>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</si>
  <si>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</si>
  <si>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</si>
  <si>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</si>
  <si>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</si>
  <si>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</si>
  <si>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</si>
  <si>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</si>
  <si>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</si>
  <si>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</si>
  <si>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</si>
  <si>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</si>
  <si>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</si>
  <si>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</si>
  <si>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</si>
  <si>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</si>
  <si>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</si>
  <si>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</si>
  <si>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</si>
  <si>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</si>
  <si>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</si>
  <si>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</si>
  <si>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</si>
  <si>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</si>
  <si>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</si>
  <si>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</si>
  <si>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</si>
  <si>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</si>
  <si>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</si>
  <si>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</si>
  <si>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</si>
  <si>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</si>
  <si>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</si>
  <si>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</si>
  <si>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</si>
  <si>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</si>
  <si>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</si>
  <si>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</si>
  <si>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</si>
  <si>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</si>
  <si>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</si>
  <si>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</si>
  <si>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</si>
  <si>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</si>
  <si>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</si>
  <si>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</si>
  <si>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</si>
  <si>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</si>
  <si>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</si>
  <si>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</si>
  <si>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</si>
  <si>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</si>
  <si>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</si>
  <si>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</si>
  <si>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</si>
  <si>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</si>
  <si>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</si>
  <si>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</si>
  <si>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</si>
  <si>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</si>
  <si>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</si>
  <si>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</si>
  <si>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</si>
  <si>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</si>
  <si>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</si>
  <si>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</si>
  <si>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</si>
  <si>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</si>
  <si>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</si>
  <si>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</si>
  <si>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</si>
  <si>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</si>
  <si>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</si>
  <si>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</si>
  <si>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</si>
  <si>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</si>
  <si>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</si>
  <si>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</si>
  <si>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</si>
  <si>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</si>
  <si>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</si>
  <si>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</si>
  <si>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</si>
  <si>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</si>
  <si>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</si>
  <si>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</si>
  <si>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</si>
  <si>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</si>
  <si>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</si>
  <si>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</si>
  <si>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</si>
  <si>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</si>
  <si>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</si>
  <si>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</si>
  <si>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</si>
  <si>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</si>
  <si>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</si>
  <si>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</si>
  <si>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</si>
  <si>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</si>
  <si>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</si>
  <si>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</si>
  <si>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</si>
  <si>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</si>
  <si>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</si>
  <si>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</si>
  <si>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</si>
  <si>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</si>
  <si>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</si>
  <si>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</si>
  <si>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</si>
  <si>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</si>
  <si>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</si>
  <si>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</si>
  <si>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</si>
  <si>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</si>
  <si>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</si>
  <si>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</si>
  <si>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</si>
  <si>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</si>
  <si>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</si>
  <si>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</si>
  <si>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</si>
  <si>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</si>
  <si>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</si>
  <si>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</si>
  <si>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</si>
  <si>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</si>
  <si>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</si>
  <si>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</si>
  <si>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</si>
  <si>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</si>
  <si>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</si>
  <si>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</si>
  <si>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</si>
  <si>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</si>
  <si>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</si>
  <si>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</si>
  <si>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</si>
  <si>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</si>
  <si>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</si>
  <si>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</si>
  <si>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</si>
  <si>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</si>
  <si>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</si>
  <si>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</si>
  <si>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</si>
  <si>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</si>
  <si>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</si>
  <si>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</si>
  <si>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</si>
  <si>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</si>
  <si>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</si>
  <si>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</si>
  <si>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</si>
  <si>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</si>
  <si>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</si>
  <si>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</si>
  <si>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</si>
  <si>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</si>
  <si>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</si>
  <si>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</si>
  <si>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</si>
  <si>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</si>
  <si>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</si>
  <si>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</si>
  <si>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</si>
  <si>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</si>
  <si>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</si>
  <si>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</si>
  <si>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</si>
  <si>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</si>
  <si>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</si>
  <si>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</si>
  <si>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</si>
  <si>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</si>
  <si>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</si>
  <si>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</si>
  <si>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</si>
  <si>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</si>
  <si>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</si>
  <si>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</si>
  <si>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</si>
  <si>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</si>
  <si>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</si>
  <si>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</si>
  <si>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</si>
  <si>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</si>
  <si>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</si>
  <si>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</si>
  <si>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</si>
  <si>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</si>
  <si>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</si>
  <si>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</si>
  <si>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</si>
  <si>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</si>
  <si>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</si>
  <si>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</si>
  <si>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</si>
  <si>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</si>
  <si>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</si>
  <si>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</si>
  <si>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</si>
  <si>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</si>
  <si>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</si>
  <si>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</si>
  <si>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</si>
  <si>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</si>
  <si>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</si>
  <si>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</si>
  <si>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</si>
  <si>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</si>
  <si>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</si>
  <si>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</si>
  <si>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</si>
  <si>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</si>
  <si>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</si>
  <si>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</si>
  <si>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</si>
  <si>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</si>
  <si>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</si>
  <si>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</si>
  <si>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</si>
  <si>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</si>
  <si>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</si>
  <si>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</si>
  <si>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</si>
  <si>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</si>
  <si>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</si>
  <si>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</si>
  <si>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</si>
  <si>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</si>
  <si>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</si>
  <si>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</si>
  <si>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</si>
  <si>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</si>
  <si>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</si>
  <si>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</si>
  <si>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</si>
  <si>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</si>
  <si>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</si>
  <si>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</si>
  <si>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</si>
  <si>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</si>
  <si>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</si>
  <si>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</si>
  <si>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</si>
  <si>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</si>
  <si>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</si>
  <si>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</si>
  <si>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</si>
  <si>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</si>
  <si>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</si>
  <si>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</si>
  <si>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</si>
  <si>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</si>
  <si>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</si>
  <si>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</si>
  <si>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</si>
  <si>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</si>
  <si>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</si>
  <si>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</si>
  <si>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</si>
  <si>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</si>
  <si>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</si>
  <si>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</si>
  <si>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</si>
  <si>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</si>
  <si>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</si>
  <si>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</si>
  <si>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</si>
  <si>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</si>
  <si>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</si>
  <si>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</si>
  <si>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</si>
  <si>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</si>
  <si>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</si>
  <si>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</si>
  <si>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</si>
  <si>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</si>
  <si>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</si>
  <si>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</si>
  <si>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</si>
  <si>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</si>
  <si>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</si>
  <si>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</si>
  <si>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</si>
  <si>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</si>
  <si>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</si>
  <si>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</si>
  <si>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</si>
  <si>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</si>
  <si>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</si>
  <si>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</si>
  <si>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</si>
  <si>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</si>
  <si>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</si>
  <si>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</si>
  <si>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</si>
  <si>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</si>
  <si>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</si>
  <si>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</si>
  <si>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</si>
  <si>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</si>
  <si>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</si>
  <si>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</si>
  <si>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</si>
  <si>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</si>
  <si>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</si>
  <si>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</si>
  <si>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</si>
  <si>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</si>
  <si>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</si>
  <si>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</si>
  <si>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</si>
  <si>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</si>
  <si>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</si>
  <si>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</si>
  <si>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</si>
  <si>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</si>
  <si>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</si>
  <si>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</si>
  <si>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</si>
  <si>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</si>
  <si>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</si>
  <si>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</si>
  <si>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</si>
  <si>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</si>
  <si>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</si>
  <si>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</si>
  <si>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</si>
  <si>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</si>
  <si>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</si>
  <si>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</si>
  <si>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</si>
  <si>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</si>
  <si>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</si>
  <si>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</si>
  <si>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</si>
  <si>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</si>
  <si>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</si>
  <si>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</si>
  <si>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</si>
  <si>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</si>
  <si>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</si>
  <si>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</si>
  <si>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</si>
  <si>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</si>
  <si>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</si>
  <si>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</si>
  <si>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</si>
  <si>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</si>
  <si>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</si>
  <si>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</si>
  <si>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</si>
  <si>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</si>
  <si>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</si>
  <si>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</si>
  <si>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</si>
  <si>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</si>
  <si>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</si>
  <si>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</si>
  <si>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</si>
  <si>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</si>
  <si>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</si>
  <si>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</si>
  <si>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</si>
  <si>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</si>
  <si>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</si>
  <si>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</si>
  <si>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</si>
  <si>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</si>
  <si>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</si>
  <si>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</si>
  <si>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</si>
  <si>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</si>
  <si>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</si>
  <si>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</si>
  <si>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</si>
  <si>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</si>
  <si>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</si>
  <si>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</si>
  <si>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</si>
  <si>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</si>
  <si>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</si>
  <si>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</si>
  <si>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</si>
  <si>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</si>
  <si>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</si>
  <si>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</si>
  <si>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</si>
  <si>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</si>
  <si>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</si>
  <si>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</si>
  <si>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</si>
  <si>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</si>
  <si>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</si>
  <si>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</si>
  <si>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</si>
  <si>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</si>
  <si>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</si>
  <si>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</si>
  <si>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</si>
  <si>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</si>
  <si>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</si>
  <si>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</si>
  <si>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</si>
  <si>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</si>
  <si>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</si>
  <si>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</si>
  <si>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</si>
  <si>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</si>
  <si>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</si>
  <si>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</si>
  <si>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</si>
  <si>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</si>
  <si>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</si>
  <si>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</si>
  <si>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</si>
  <si>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</si>
  <si>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</si>
  <si>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</si>
  <si>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</si>
  <si>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</si>
  <si>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</si>
  <si>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</si>
  <si>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</si>
  <si>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</si>
  <si>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</si>
  <si>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</si>
  <si>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</si>
  <si>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</si>
  <si>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</si>
  <si>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</si>
  <si>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</si>
  <si>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</si>
  <si>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</si>
  <si>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</si>
  <si>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</si>
  <si>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</si>
  <si>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</si>
  <si>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</si>
  <si>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</si>
  <si>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</si>
  <si>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</si>
  <si>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</si>
  <si>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</si>
  <si>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</si>
  <si>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</si>
  <si>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</si>
  <si>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</si>
  <si>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</si>
  <si>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</si>
  <si>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</si>
  <si>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</si>
  <si>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</si>
  <si>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</si>
  <si>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</si>
  <si>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</si>
  <si>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</si>
  <si>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</si>
  <si>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</si>
  <si>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</si>
  <si>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</si>
  <si>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</si>
  <si>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</si>
  <si>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</si>
  <si>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</si>
  <si>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</si>
  <si>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</si>
  <si>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</si>
  <si>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</si>
  <si>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</si>
  <si>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</si>
  <si>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</si>
  <si>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</si>
  <si>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</si>
  <si>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</si>
  <si>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</si>
  <si>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</si>
  <si>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</si>
  <si>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</si>
  <si>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</si>
  <si>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</si>
  <si>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</si>
  <si>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</si>
  <si>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</si>
  <si>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</si>
  <si>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</si>
  <si>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</si>
  <si>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</si>
  <si>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</si>
  <si>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</si>
  <si>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</si>
  <si>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</si>
  <si>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</si>
  <si>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</si>
  <si>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</si>
  <si>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</si>
  <si>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</si>
  <si>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</si>
  <si>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</si>
  <si>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</si>
  <si>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</si>
  <si>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</si>
  <si>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</si>
  <si>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</si>
  <si>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</si>
  <si>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</si>
  <si>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</si>
  <si>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</si>
  <si>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</si>
  <si>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</si>
  <si>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</si>
  <si>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</si>
  <si>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</si>
  <si>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</si>
  <si>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</si>
  <si>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</si>
  <si>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</si>
  <si>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</si>
  <si>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</si>
  <si>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</si>
  <si>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</si>
  <si>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</si>
  <si>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</si>
  <si>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</si>
  <si>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</si>
  <si>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</si>
  <si>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</si>
  <si>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</si>
  <si>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</si>
  <si>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</si>
  <si>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</si>
  <si>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</si>
  <si>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</si>
  <si>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</si>
  <si>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</si>
  <si>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</si>
  <si>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</si>
  <si>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</si>
  <si>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</si>
  <si>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</si>
  <si>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</si>
  <si>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</si>
  <si>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</si>
  <si>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</si>
  <si>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</si>
  <si>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</si>
  <si>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</si>
  <si>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</si>
  <si>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</si>
  <si>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</si>
  <si>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</si>
  <si>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</si>
  <si>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</si>
  <si>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</si>
  <si>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</si>
  <si>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</si>
  <si>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</si>
  <si>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</si>
  <si>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</si>
  <si>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</si>
  <si>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</si>
  <si>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</si>
  <si>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</si>
  <si>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</si>
  <si>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</si>
  <si>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</si>
  <si>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</si>
  <si>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</si>
  <si>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</si>
  <si>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</si>
  <si>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</si>
  <si>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</si>
  <si>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</si>
  <si>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</si>
  <si>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</si>
  <si>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</si>
  <si>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</si>
  <si>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</si>
  <si>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</si>
  <si>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</si>
  <si>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</si>
  <si>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</si>
  <si>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</si>
  <si>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</si>
  <si>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</si>
  <si>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</si>
  <si>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</si>
  <si>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</si>
  <si>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</si>
  <si>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</si>
  <si>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</si>
  <si>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</si>
  <si>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</si>
  <si>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</si>
  <si>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</si>
  <si>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</si>
  <si>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</si>
  <si>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</si>
  <si>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</si>
  <si>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</si>
  <si>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</si>
  <si>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</si>
  <si>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</si>
  <si>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</si>
  <si>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</si>
  <si>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</si>
  <si>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</si>
  <si>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</si>
  <si>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</si>
  <si>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</si>
  <si>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</si>
  <si>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</si>
  <si>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</si>
  <si>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</si>
  <si>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</si>
  <si>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</si>
  <si>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</si>
  <si>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</si>
  <si>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</si>
  <si>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</si>
  <si>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</si>
  <si>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</si>
  <si>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</si>
  <si>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</si>
  <si>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</si>
  <si>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</si>
  <si>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</si>
  <si>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</si>
  <si>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</si>
  <si>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</si>
  <si>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</si>
  <si>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</si>
  <si>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</si>
  <si>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</si>
  <si>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</si>
  <si>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</si>
  <si>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</si>
  <si>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</si>
  <si>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</si>
  <si>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</si>
  <si>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</si>
  <si>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</si>
  <si>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</si>
  <si>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</si>
  <si>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</si>
  <si>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</si>
  <si>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</si>
  <si>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</si>
  <si>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</si>
  <si>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</si>
  <si>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</si>
  <si>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</si>
  <si>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</si>
  <si>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</si>
  <si>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</si>
  <si>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</si>
  <si>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</si>
  <si>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</si>
  <si>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</si>
  <si>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</si>
  <si>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</si>
  <si>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</si>
  <si>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</si>
  <si>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</si>
  <si>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</si>
  <si>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</si>
  <si>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</si>
  <si>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</si>
  <si>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</si>
  <si>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</si>
  <si>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</si>
  <si>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</si>
  <si>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</si>
  <si>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</si>
  <si>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</si>
  <si>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</si>
  <si>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</si>
  <si>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</si>
  <si>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</si>
  <si>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</si>
  <si>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</si>
  <si>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</si>
  <si>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</si>
  <si>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</si>
  <si>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</si>
  <si>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</si>
  <si>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</si>
  <si>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</si>
  <si>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</si>
  <si>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</si>
  <si>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</si>
  <si>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</si>
  <si>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</si>
  <si>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</si>
  <si>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</si>
  <si>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</si>
  <si>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</si>
  <si>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</si>
  <si>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</si>
  <si>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</si>
  <si>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</si>
  <si>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</si>
  <si>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</si>
  <si>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</si>
  <si>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</si>
  <si>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</si>
  <si>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</si>
  <si>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</si>
  <si>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</si>
  <si>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</si>
  <si>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</si>
  <si>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</si>
  <si>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</si>
  <si>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</si>
  <si>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</si>
  <si>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</si>
  <si>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</si>
  <si>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</si>
  <si>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</si>
  <si>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</si>
  <si>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</si>
  <si>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</si>
  <si>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</si>
  <si>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</si>
  <si>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</si>
  <si>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</si>
  <si>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</si>
  <si>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</si>
  <si>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</si>
  <si>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</si>
  <si>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</si>
  <si>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</si>
  <si>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</si>
  <si>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</si>
  <si>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</si>
  <si>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</si>
  <si>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</si>
  <si>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</si>
  <si>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</si>
  <si>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</si>
  <si>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</si>
  <si>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</si>
  <si>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</si>
  <si>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</si>
  <si>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</si>
  <si>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</si>
  <si>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</si>
  <si>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</si>
  <si>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</si>
  <si>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</si>
  <si>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</si>
  <si>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</si>
  <si>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</si>
  <si>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</si>
  <si>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</si>
  <si>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</si>
  <si>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</si>
  <si>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</si>
  <si>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</si>
  <si>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</si>
  <si>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</si>
  <si>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</si>
  <si>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</si>
  <si>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</si>
  <si>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</si>
  <si>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</si>
  <si>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</si>
  <si>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</si>
  <si>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</si>
  <si>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</si>
  <si>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</si>
  <si>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</si>
  <si>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</si>
  <si>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</si>
  <si>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</si>
  <si>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</si>
  <si>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</si>
  <si>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</si>
  <si>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</si>
  <si>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</si>
  <si>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</si>
  <si>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</si>
  <si>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</si>
  <si>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</si>
  <si>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</si>
  <si>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</si>
  <si>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</si>
  <si>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</si>
  <si>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</si>
  <si>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</si>
  <si>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</si>
  <si>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</si>
  <si>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</si>
  <si>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</si>
  <si>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</si>
  <si>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</si>
  <si>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</si>
  <si>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</si>
  <si>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</si>
  <si>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</si>
  <si>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</si>
  <si>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</si>
  <si>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</si>
  <si>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</si>
  <si>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</si>
  <si>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</si>
  <si>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</si>
  <si>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</si>
  <si>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</si>
  <si>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</si>
  <si>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</si>
  <si>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</si>
  <si>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</si>
  <si>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</si>
  <si>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</si>
  <si>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</si>
  <si>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</si>
  <si>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</si>
  <si>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</si>
  <si>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</si>
  <si>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</si>
  <si>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</si>
  <si>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</si>
  <si>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</si>
  <si>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</si>
  <si>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</si>
  <si>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</si>
  <si>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</si>
  <si>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</si>
  <si>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</si>
  <si>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</si>
  <si>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</si>
  <si>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</si>
  <si>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</si>
  <si>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</si>
  <si>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</si>
  <si>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</si>
  <si>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</si>
  <si>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</si>
  <si>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</si>
  <si>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</si>
  <si>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</si>
  <si>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</si>
  <si>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</si>
  <si>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</si>
  <si>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</si>
  <si>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</si>
  <si>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</si>
  <si>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</si>
  <si>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</si>
  <si>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</si>
  <si>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</si>
  <si>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</si>
  <si>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</si>
  <si>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</si>
  <si>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</si>
  <si>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</si>
  <si>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</si>
  <si>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</si>
  <si>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</si>
  <si>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</si>
  <si>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</si>
  <si>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</si>
  <si>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</si>
  <si>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</si>
  <si>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</si>
  <si>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</si>
  <si>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</si>
  <si>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</si>
  <si>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</si>
  <si>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</si>
  <si>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</si>
  <si>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</si>
  <si>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</si>
  <si>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</si>
  <si>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</si>
  <si>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</si>
  <si>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</si>
  <si>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</si>
  <si>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</si>
  <si>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</si>
  <si>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</si>
  <si>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</si>
  <si>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</si>
  <si>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</si>
  <si>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</si>
  <si>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</si>
  <si>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</si>
  <si>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</si>
  <si>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</si>
  <si>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</si>
  <si>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</si>
  <si>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</si>
  <si>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</si>
  <si>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</si>
  <si>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</si>
  <si>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</si>
  <si>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</si>
  <si>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</si>
  <si>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</si>
  <si>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</si>
  <si>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</si>
  <si>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</si>
  <si>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</si>
  <si>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</si>
  <si>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</si>
  <si>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</si>
  <si>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</si>
  <si>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</si>
  <si>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</si>
  <si>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</si>
  <si>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</si>
  <si>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</si>
  <si>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</si>
  <si>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</si>
  <si>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</si>
  <si>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</si>
  <si>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</si>
  <si>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</si>
  <si>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</si>
  <si>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</si>
  <si>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</si>
  <si>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</si>
  <si>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</si>
  <si>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</si>
  <si>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</si>
  <si>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</si>
  <si>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</si>
  <si>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</si>
  <si>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</si>
  <si>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</si>
  <si>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</si>
  <si>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</si>
  <si>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</si>
  <si>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</si>
  <si>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</si>
  <si>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</si>
  <si>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</si>
  <si>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</si>
  <si>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</si>
  <si>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</si>
  <si>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</si>
  <si>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</si>
  <si>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</si>
  <si>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</si>
  <si>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</si>
  <si>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</si>
  <si>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</si>
  <si>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</si>
  <si>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</si>
  <si>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</si>
  <si>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</si>
  <si>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</si>
  <si>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</si>
  <si>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</si>
  <si>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</si>
  <si>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</si>
  <si>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</si>
  <si>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</si>
  <si>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</si>
  <si>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</si>
  <si>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</si>
  <si>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</si>
  <si>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</si>
  <si>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</si>
  <si>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</si>
  <si>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</si>
  <si>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</si>
  <si>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</si>
  <si>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</si>
  <si>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</si>
  <si>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</si>
  <si>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</si>
  <si>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</si>
  <si>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</si>
  <si>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</si>
  <si>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</si>
  <si>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</si>
  <si>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</si>
  <si>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</si>
  <si>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</si>
  <si>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</si>
  <si>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</si>
  <si>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</si>
  <si>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</si>
  <si>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</si>
  <si>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</si>
  <si>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</si>
  <si>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</si>
  <si>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</si>
  <si>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</si>
  <si>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</si>
  <si>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</si>
  <si>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</si>
  <si>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</si>
  <si>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</si>
  <si>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</si>
  <si>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</si>
  <si>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</si>
  <si>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</si>
  <si>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</si>
  <si>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</si>
  <si>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</si>
  <si>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</si>
  <si>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</si>
  <si>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</si>
  <si>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</si>
  <si>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</si>
  <si>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</si>
  <si>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</si>
  <si>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</si>
  <si>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</si>
  <si>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</si>
  <si>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</si>
  <si>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</si>
  <si>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</si>
  <si>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</si>
  <si>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</si>
  <si>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</si>
  <si>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</si>
  <si>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</si>
  <si>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</si>
  <si>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</si>
  <si>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</si>
  <si>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</si>
  <si>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</si>
  <si>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</si>
  <si>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</si>
  <si>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</si>
  <si>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</si>
  <si>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</si>
  <si>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</si>
  <si>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</si>
  <si>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</si>
  <si>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</si>
  <si>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</si>
  <si>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</si>
  <si>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</si>
  <si>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</si>
  <si>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</si>
  <si>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</si>
  <si>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</si>
  <si>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</si>
  <si>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</si>
  <si>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</si>
  <si>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</si>
  <si>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</si>
  <si>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</si>
  <si>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</si>
  <si>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</si>
  <si>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</si>
  <si>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</si>
  <si>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</si>
  <si>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</si>
  <si>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</si>
  <si>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</si>
  <si>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</si>
  <si>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</si>
  <si>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</si>
  <si>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</si>
  <si>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</si>
  <si>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</si>
  <si>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</si>
  <si>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</si>
  <si>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</si>
  <si>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</si>
  <si>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</si>
  <si>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</si>
  <si>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</si>
  <si>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</si>
  <si>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</si>
  <si>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</si>
  <si>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</si>
  <si>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</si>
  <si>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</si>
  <si>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</si>
  <si>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</si>
  <si>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</si>
  <si>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</si>
  <si>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</si>
  <si>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</si>
  <si>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</si>
  <si>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</si>
  <si>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</si>
  <si>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</si>
  <si>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</si>
  <si>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</si>
  <si>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</si>
  <si>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</si>
  <si>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</si>
  <si>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</si>
  <si>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</si>
  <si>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</si>
  <si>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</si>
  <si>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</si>
  <si>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</si>
  <si>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</si>
  <si>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</si>
  <si>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</si>
  <si>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</si>
  <si>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</si>
  <si>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</si>
  <si>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</si>
  <si>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</si>
  <si>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</si>
  <si>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</si>
  <si>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</si>
  <si>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</si>
  <si>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</si>
  <si>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</si>
  <si>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</si>
  <si>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</si>
  <si>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</si>
  <si>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</si>
  <si>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</si>
  <si>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</si>
  <si>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</si>
  <si>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</si>
  <si>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</si>
  <si>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</si>
  <si>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</si>
  <si>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</si>
  <si>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</si>
  <si>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</si>
  <si>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</si>
  <si>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</si>
  <si>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</si>
  <si>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</si>
  <si>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</si>
  <si>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</si>
  <si>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</si>
  <si>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</si>
  <si>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</si>
  <si>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</si>
  <si>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</si>
  <si>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</si>
  <si>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</si>
  <si>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</si>
  <si>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</si>
  <si>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</si>
  <si>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</si>
  <si>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</si>
  <si>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</si>
  <si>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</si>
  <si>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</si>
  <si>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</si>
  <si>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</si>
  <si>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</si>
  <si>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</si>
  <si>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</si>
  <si>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</si>
  <si>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</si>
  <si>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</si>
  <si>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</si>
  <si>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</si>
  <si>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</si>
  <si>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</si>
  <si>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</si>
  <si>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</si>
  <si>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</si>
  <si>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</si>
  <si>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</si>
  <si>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</si>
  <si>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</si>
  <si>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</si>
  <si>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</si>
  <si>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</si>
  <si>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</si>
  <si>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</si>
  <si>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</si>
  <si>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</si>
  <si>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</si>
  <si>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</si>
  <si>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</si>
  <si>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</si>
  <si>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</si>
  <si>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</si>
  <si>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</si>
  <si>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</si>
  <si>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</si>
  <si>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</si>
  <si>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</si>
  <si>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</si>
  <si>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</si>
  <si>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</si>
  <si>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</si>
  <si>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</si>
  <si>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</si>
  <si>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</si>
  <si>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</si>
  <si>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</si>
  <si>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</si>
  <si>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</si>
  <si>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</si>
  <si>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</si>
  <si>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</si>
  <si>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</si>
  <si>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</si>
  <si>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</si>
  <si>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</si>
  <si>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</si>
  <si>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</si>
  <si>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</si>
  <si>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</si>
  <si>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</si>
  <si>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</si>
  <si>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</si>
  <si>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</si>
  <si>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</si>
  <si>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</si>
  <si>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</si>
  <si>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</si>
  <si>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</si>
  <si>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</si>
  <si>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</si>
  <si>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</si>
  <si>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</si>
  <si>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</si>
  <si>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</si>
  <si>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</si>
  <si>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</si>
  <si>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</si>
  <si>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</si>
  <si>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</si>
  <si>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</si>
  <si>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</si>
  <si>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</si>
  <si>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</si>
  <si>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</si>
  <si>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</si>
  <si>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</si>
  <si>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</si>
  <si>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</si>
  <si>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</si>
  <si>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</si>
  <si>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</si>
  <si>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</si>
  <si>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</si>
  <si>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</si>
  <si>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</si>
  <si>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</si>
  <si>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</si>
  <si>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</si>
  <si>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</si>
  <si>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</si>
  <si>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</si>
  <si>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</si>
  <si>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</si>
  <si>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</si>
  <si>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</si>
  <si>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</si>
  <si>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</si>
  <si>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</si>
  <si>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</si>
  <si>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</si>
  <si>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</si>
  <si>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</si>
  <si>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</si>
  <si>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</si>
  <si>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</si>
  <si>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</si>
  <si>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</si>
  <si>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</si>
  <si>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</si>
  <si>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</si>
  <si>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</si>
  <si>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</si>
  <si>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</si>
  <si>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</si>
  <si>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</si>
  <si>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</si>
  <si>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</si>
  <si>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</si>
  <si>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</si>
  <si>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</si>
  <si>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</si>
  <si>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</si>
  <si>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</si>
  <si>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</si>
  <si>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</si>
  <si>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</si>
  <si>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</si>
  <si>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</si>
  <si>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</si>
  <si>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</si>
  <si>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</si>
  <si>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</si>
  <si>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</si>
  <si>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</si>
  <si>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</si>
  <si>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</si>
  <si>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</si>
  <si>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</si>
  <si>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</si>
  <si>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</si>
  <si>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</si>
  <si>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</si>
  <si>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</si>
  <si>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</si>
  <si>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</si>
  <si>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</si>
  <si>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</si>
  <si>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</si>
  <si>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</si>
  <si>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</si>
  <si>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</si>
  <si>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</si>
  <si>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</si>
  <si>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</si>
  <si>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</si>
  <si>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</si>
  <si>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</si>
  <si>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</si>
  <si>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</si>
  <si>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</si>
  <si>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</si>
  <si>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</si>
  <si>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</si>
  <si>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</si>
  <si>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</si>
  <si>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</si>
  <si>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</si>
  <si>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</si>
  <si>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</si>
  <si>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</si>
  <si>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</si>
  <si>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</si>
  <si>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</si>
  <si>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</si>
  <si>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</si>
  <si>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</si>
  <si>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</si>
  <si>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</si>
  <si>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</si>
  <si>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</si>
  <si>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</si>
  <si>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</si>
  <si>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</si>
  <si>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</si>
  <si>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</si>
  <si>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</si>
  <si>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</si>
  <si>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</si>
  <si>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</si>
  <si>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</si>
  <si>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</si>
  <si>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</si>
  <si>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</si>
  <si>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</si>
  <si>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</si>
  <si>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</si>
  <si>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</si>
  <si>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</si>
  <si>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</si>
  <si>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</si>
  <si>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</si>
  <si>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</si>
  <si>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</si>
  <si>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</si>
  <si>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</si>
  <si>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</si>
  <si>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</si>
  <si>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</si>
  <si>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</si>
  <si>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</si>
  <si>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</si>
  <si>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</si>
  <si>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</si>
  <si>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</si>
  <si>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</si>
  <si>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</si>
  <si>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</si>
  <si>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</si>
  <si>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</si>
  <si>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</si>
  <si>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</si>
  <si>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</si>
  <si>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</si>
  <si>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</si>
  <si>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</si>
  <si>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</si>
  <si>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</si>
  <si>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</si>
  <si>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</si>
  <si>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</si>
  <si>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</si>
  <si>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</si>
  <si>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</si>
  <si>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</si>
  <si>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</si>
  <si>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</si>
  <si>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</si>
  <si>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</si>
  <si>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</si>
  <si>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</si>
  <si>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</si>
  <si>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</si>
  <si>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</si>
  <si>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</si>
  <si>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</si>
  <si>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</si>
  <si>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</si>
  <si>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</si>
  <si>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</si>
  <si>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</si>
  <si>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</si>
  <si>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</si>
  <si>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</si>
  <si>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</si>
  <si>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</si>
  <si>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</si>
  <si>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</si>
  <si>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</si>
  <si>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</si>
  <si>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</si>
  <si>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</si>
  <si>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</si>
  <si>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</si>
  <si>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</si>
  <si>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</si>
  <si>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</si>
  <si>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</si>
  <si>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</si>
  <si>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</si>
  <si>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</si>
  <si>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</si>
  <si>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</si>
  <si>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</si>
  <si>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</si>
  <si>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</si>
  <si>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</si>
  <si>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</si>
  <si>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</si>
  <si>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</si>
  <si>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</si>
  <si>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</si>
  <si>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</si>
  <si>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</si>
  <si>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</si>
  <si>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</si>
  <si>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</si>
  <si>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</si>
  <si>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</si>
  <si>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</si>
  <si>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</si>
  <si>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</si>
  <si>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</si>
  <si>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</si>
  <si>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</si>
  <si>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</si>
  <si>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</si>
  <si>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</si>
  <si>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</si>
  <si>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</si>
  <si>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</si>
  <si>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</si>
  <si>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</si>
  <si>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</si>
  <si>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</si>
  <si>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</si>
  <si>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</si>
  <si>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</si>
  <si>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</si>
  <si>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</si>
  <si>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</si>
  <si>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</si>
  <si>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</si>
  <si>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</si>
  <si>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</si>
  <si>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</si>
  <si>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</si>
  <si>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</si>
  <si>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</si>
  <si>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</si>
  <si>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</si>
  <si>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</si>
  <si>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</si>
  <si>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</si>
  <si>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</si>
  <si>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</si>
  <si>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</si>
  <si>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</si>
  <si>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</si>
  <si>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</si>
  <si>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</si>
  <si>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</si>
  <si>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</si>
  <si>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</si>
  <si>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</si>
  <si>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</si>
  <si>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</si>
  <si>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</si>
  <si>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</si>
  <si>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</si>
  <si>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</si>
  <si>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</si>
  <si>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</si>
  <si>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</si>
  <si>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</si>
  <si>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</si>
  <si>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</si>
  <si>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</si>
  <si>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</si>
  <si>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</si>
  <si>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</si>
  <si>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</si>
  <si>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</si>
  <si>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</si>
  <si>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</si>
  <si>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</si>
  <si>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</si>
  <si>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</si>
  <si>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</si>
  <si>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</si>
  <si>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</si>
  <si>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</si>
  <si>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</si>
  <si>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</si>
  <si>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</si>
  <si>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</si>
  <si>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</si>
  <si>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</si>
  <si>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</si>
  <si>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</si>
  <si>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</si>
  <si>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</si>
  <si>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</si>
  <si>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</si>
  <si>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</si>
  <si>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</si>
  <si>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</si>
  <si>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</si>
  <si>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</si>
  <si>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</si>
  <si>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</si>
  <si>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</si>
  <si>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</si>
  <si>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</si>
  <si>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</si>
  <si>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</si>
  <si>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</si>
  <si>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</si>
  <si>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</si>
  <si>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</si>
  <si>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</si>
  <si>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</si>
  <si>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</si>
  <si>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</si>
  <si>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</si>
  <si>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</si>
  <si>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</si>
  <si>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</si>
  <si>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</si>
  <si>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</si>
  <si>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</si>
  <si>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</si>
  <si>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</si>
  <si>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</si>
  <si>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</si>
  <si>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</si>
  <si>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</si>
  <si>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</si>
  <si>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</si>
  <si>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</si>
  <si>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</si>
  <si>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</si>
  <si>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</si>
  <si>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</si>
  <si>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</si>
  <si>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</si>
  <si>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</si>
  <si>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</si>
  <si>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</si>
  <si>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</si>
  <si>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</si>
  <si>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</si>
  <si>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</si>
  <si>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</si>
  <si>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</si>
  <si>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</si>
  <si>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</si>
  <si>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</si>
  <si>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</si>
  <si>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</si>
  <si>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</si>
  <si>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</si>
  <si>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</si>
  <si>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</si>
  <si>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</si>
  <si>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</si>
  <si>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</si>
  <si>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</si>
  <si>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</si>
  <si>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</si>
  <si>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</si>
  <si>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</si>
  <si>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</si>
  <si>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</si>
  <si>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</si>
  <si>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</si>
  <si>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</si>
  <si>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</si>
  <si>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</si>
  <si>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</si>
  <si>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</si>
  <si>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</si>
  <si>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</si>
  <si>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</si>
  <si>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</si>
  <si>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</si>
  <si>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</si>
  <si>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</si>
  <si>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</si>
  <si>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</si>
  <si>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</si>
  <si>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</si>
  <si>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</si>
  <si>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</si>
  <si>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</si>
  <si>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</si>
  <si>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</si>
  <si>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</si>
  <si>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</si>
  <si>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</si>
  <si>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</si>
  <si>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</si>
  <si>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</si>
  <si>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</si>
  <si>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</si>
  <si>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</si>
  <si>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</si>
  <si>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</si>
  <si>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</si>
  <si>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</si>
  <si>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</si>
  <si>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</si>
  <si>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</si>
  <si>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</si>
  <si>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</si>
  <si>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</si>
  <si>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</si>
  <si>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</si>
  <si>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</si>
  <si>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</si>
  <si>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</si>
  <si>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</si>
  <si>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</si>
  <si>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</si>
  <si>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</si>
  <si>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</si>
  <si>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</si>
  <si>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</si>
  <si>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</si>
  <si>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</si>
  <si>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</si>
  <si>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</si>
  <si>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</si>
  <si>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</si>
  <si>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</si>
  <si>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</si>
  <si>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</si>
  <si>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</si>
  <si>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</si>
  <si>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</si>
  <si>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</si>
  <si>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</si>
  <si>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</si>
  <si>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</si>
  <si>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</si>
  <si>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</si>
  <si>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</si>
  <si>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</si>
  <si>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</si>
  <si>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</si>
  <si>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</si>
  <si>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</si>
  <si>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</si>
  <si>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</si>
  <si>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</si>
  <si>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</si>
  <si>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</si>
  <si>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</si>
  <si>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</si>
  <si>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</si>
  <si>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</si>
  <si>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</si>
  <si>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</si>
  <si>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</si>
  <si>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</si>
  <si>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</si>
  <si>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</si>
  <si>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</si>
  <si>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</si>
  <si>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</si>
  <si>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</si>
  <si>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</si>
  <si>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</si>
  <si>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</si>
  <si>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</si>
  <si>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</si>
  <si>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</si>
  <si>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</si>
  <si>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</si>
  <si>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</si>
  <si>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</si>
  <si>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</si>
  <si>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</si>
  <si>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</si>
  <si>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</si>
  <si>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</si>
  <si>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</si>
  <si>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</si>
  <si>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</si>
  <si>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</si>
  <si>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</si>
  <si>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</si>
  <si>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</si>
  <si>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</si>
  <si>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</si>
  <si>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</si>
  <si>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</si>
  <si>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</si>
  <si>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</si>
  <si>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</si>
  <si>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</si>
  <si>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</si>
  <si>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</si>
  <si>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</si>
  <si>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</si>
  <si>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</si>
  <si>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</si>
  <si>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</si>
  <si>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</si>
  <si>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</si>
  <si>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</si>
  <si>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</si>
  <si>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</si>
  <si>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</si>
  <si>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</si>
  <si>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</si>
  <si>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</si>
  <si>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</si>
  <si>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</si>
  <si>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</si>
  <si>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</si>
  <si>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</si>
  <si>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</si>
  <si>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</si>
  <si>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</si>
  <si>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</si>
  <si>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</si>
  <si>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</si>
  <si>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</si>
  <si>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</si>
  <si>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</si>
  <si>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</si>
  <si>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</si>
  <si>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</si>
  <si>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</si>
  <si>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</si>
  <si>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</si>
  <si>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</si>
  <si>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</si>
  <si>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</si>
  <si>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</si>
  <si>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</si>
  <si>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</si>
  <si>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</si>
  <si>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</si>
  <si>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</si>
  <si>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</si>
  <si>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</si>
  <si>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</si>
  <si>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</si>
  <si>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</si>
  <si>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</si>
  <si>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</si>
  <si>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</si>
  <si>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</si>
  <si>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</si>
  <si>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</si>
  <si>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</si>
  <si>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</si>
  <si>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</si>
  <si>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</si>
  <si>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</si>
  <si>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</si>
  <si>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</si>
  <si>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</si>
  <si>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</si>
  <si>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</si>
  <si>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</si>
  <si>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</si>
  <si>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</si>
  <si>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</si>
  <si>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</si>
  <si>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</si>
  <si>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</si>
  <si>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</si>
  <si>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</si>
  <si>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</si>
  <si>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</si>
  <si>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</si>
  <si>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</si>
  <si>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</si>
  <si>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</si>
  <si>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</si>
  <si>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</si>
  <si>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</si>
  <si>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</si>
  <si>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</si>
  <si>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</si>
  <si>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</si>
  <si>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</si>
  <si>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</si>
  <si>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</si>
  <si>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</si>
  <si>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</si>
  <si>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</si>
  <si>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</si>
  <si>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</si>
  <si>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</si>
  <si>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</si>
  <si>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</si>
  <si>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</si>
  <si>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</si>
  <si>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</si>
  <si>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</si>
  <si>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</si>
  <si>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</si>
  <si>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</si>
  <si>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</si>
  <si>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</si>
  <si>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</si>
  <si>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</si>
  <si>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</si>
  <si>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</si>
  <si>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</si>
  <si>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</si>
  <si>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</si>
  <si>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</si>
  <si>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</si>
  <si>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</si>
  <si>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</si>
  <si>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</si>
  <si>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</si>
  <si>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</si>
  <si>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</si>
  <si>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</si>
  <si>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</si>
  <si>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</si>
  <si>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</si>
  <si>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</si>
  <si>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</si>
  <si>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</si>
  <si>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</si>
  <si>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</si>
  <si>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</si>
  <si>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</si>
  <si>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</si>
  <si>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</si>
  <si>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</si>
  <si>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</si>
  <si>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</si>
  <si>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</si>
  <si>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</si>
  <si>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</si>
  <si>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</si>
  <si>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</si>
  <si>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</si>
  <si>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</si>
  <si>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</si>
  <si>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</si>
  <si>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</si>
  <si>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</si>
  <si>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</si>
  <si>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</si>
  <si>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</si>
  <si>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</si>
  <si>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</si>
  <si>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</si>
  <si>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</si>
  <si>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</si>
  <si>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</si>
  <si>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</si>
  <si>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</si>
  <si>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</si>
  <si>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</si>
  <si>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</si>
  <si>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</si>
  <si>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</si>
  <si>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</si>
  <si>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</si>
  <si>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</si>
  <si>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</si>
  <si>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</si>
  <si>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</si>
  <si>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</si>
  <si>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</si>
  <si>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</si>
  <si>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</si>
  <si>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</si>
  <si>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</si>
  <si>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</si>
  <si>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</si>
  <si>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</si>
  <si>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</si>
  <si>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</si>
  <si>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</si>
  <si>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</si>
  <si>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</si>
  <si>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</si>
  <si>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</si>
  <si>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</si>
  <si>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</si>
  <si>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</si>
  <si>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</si>
  <si>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</si>
  <si>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</si>
  <si>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</si>
  <si>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</si>
  <si>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</si>
  <si>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</si>
  <si>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</si>
  <si>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</si>
  <si>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</si>
  <si>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</si>
  <si>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</si>
  <si>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</si>
  <si>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</si>
  <si>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</si>
  <si>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</si>
  <si>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</si>
  <si>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</si>
  <si>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</si>
  <si>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</si>
  <si>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</si>
  <si>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</si>
  <si>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</si>
  <si>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</si>
  <si>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</si>
  <si>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</si>
  <si>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</si>
  <si>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</si>
  <si>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</si>
  <si>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</si>
  <si>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</si>
  <si>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</si>
  <si>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</si>
  <si>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</si>
  <si>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</si>
  <si>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</si>
  <si>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</si>
  <si>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</si>
  <si>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</si>
  <si>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</si>
  <si>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</si>
  <si>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</si>
  <si>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</si>
  <si>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</si>
  <si>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</si>
  <si>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</si>
  <si>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</si>
  <si>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</si>
  <si>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</si>
  <si>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</si>
  <si>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</si>
  <si>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</si>
  <si>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</si>
  <si>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</si>
  <si>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</si>
  <si>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</si>
  <si>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</si>
  <si>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</si>
  <si>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</si>
  <si>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</si>
  <si>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</si>
  <si>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</si>
  <si>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</si>
  <si>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</si>
  <si>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</si>
  <si>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</si>
  <si>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</si>
  <si>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</si>
  <si>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</si>
  <si>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</si>
  <si>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</si>
  <si>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</si>
  <si>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</si>
  <si>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</si>
  <si>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</si>
  <si>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</si>
  <si>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</si>
  <si>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</si>
  <si>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</si>
  <si>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</si>
  <si>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</si>
  <si>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</si>
  <si>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</si>
  <si>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</si>
  <si>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</si>
  <si>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</si>
  <si>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</si>
  <si>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</si>
  <si>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</si>
  <si>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</si>
  <si>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</si>
  <si>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</si>
  <si>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</si>
  <si>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</si>
  <si>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</si>
  <si>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</si>
  <si>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</si>
  <si>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</si>
  <si>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</si>
  <si>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</si>
  <si>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</si>
  <si>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</si>
  <si>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</si>
  <si>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</si>
  <si>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</si>
  <si>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</si>
  <si>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</si>
  <si>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</si>
  <si>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</si>
  <si>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</si>
  <si>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</si>
  <si>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</si>
  <si>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</si>
  <si>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</si>
  <si>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</si>
  <si>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</si>
  <si>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</si>
  <si>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</si>
  <si>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</si>
  <si>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</si>
  <si>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</si>
  <si>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</si>
  <si>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</si>
  <si>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</si>
  <si>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</si>
  <si>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</si>
  <si>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</si>
  <si>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</si>
  <si>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</si>
  <si>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</si>
  <si>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</si>
  <si>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</si>
  <si>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</si>
  <si>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</si>
  <si>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</si>
  <si>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</si>
  <si>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</si>
  <si>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</si>
  <si>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</si>
  <si>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</si>
  <si>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</si>
  <si>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</si>
  <si>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</si>
  <si>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</si>
  <si>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</si>
  <si>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</si>
  <si>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</si>
  <si>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</si>
  <si>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</si>
  <si>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</si>
  <si>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</si>
  <si>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</si>
  <si>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</si>
  <si>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</si>
  <si>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</si>
  <si>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</si>
  <si>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</si>
  <si>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</si>
  <si>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</si>
  <si>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</si>
  <si>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</si>
  <si>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</si>
  <si>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</si>
  <si>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</si>
  <si>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</si>
  <si>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</si>
  <si>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</si>
  <si>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</si>
  <si>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</si>
  <si>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</si>
  <si>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</si>
  <si>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</si>
  <si>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</si>
  <si>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</si>
  <si>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</si>
  <si>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</si>
  <si>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</si>
  <si>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</si>
  <si>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</si>
  <si>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</si>
  <si>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</si>
  <si>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</si>
  <si>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</si>
  <si>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</si>
  <si>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</si>
  <si>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</si>
  <si>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</si>
  <si>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</si>
  <si>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</si>
  <si>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</si>
  <si>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</si>
  <si>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</si>
  <si>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</si>
  <si>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</si>
  <si>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</si>
  <si>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</si>
  <si>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</si>
  <si>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</si>
  <si>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</si>
  <si>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</si>
  <si>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</si>
  <si>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</si>
  <si>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</si>
  <si>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</si>
  <si>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</si>
  <si>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</si>
  <si>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</si>
  <si>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</si>
  <si>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</si>
  <si>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</si>
  <si>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</si>
  <si>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</si>
  <si>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</si>
  <si>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</si>
  <si>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</si>
  <si>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</si>
  <si>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</si>
  <si>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</si>
  <si>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</si>
  <si>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</si>
  <si>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</si>
  <si>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</si>
  <si>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</si>
  <si>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</si>
  <si>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</si>
  <si>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</si>
  <si>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</si>
  <si>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</si>
  <si>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</si>
  <si>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</si>
  <si>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</si>
  <si>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</si>
  <si>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</si>
  <si>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</si>
  <si>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</si>
  <si>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</si>
  <si>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</si>
  <si>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</si>
  <si>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</si>
  <si>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</si>
  <si>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</si>
  <si>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</si>
  <si>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</si>
  <si>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</si>
  <si>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</si>
  <si>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</si>
  <si>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</si>
  <si>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</si>
  <si>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</si>
  <si>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</si>
  <si>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</si>
  <si>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</si>
  <si>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</si>
  <si>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</si>
  <si>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</si>
  <si>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</si>
  <si>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</si>
  <si>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</si>
  <si>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</si>
  <si>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</si>
  <si>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</si>
  <si>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</si>
  <si>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</si>
  <si>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</si>
  <si>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</si>
  <si>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</si>
  <si>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</si>
  <si>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</si>
  <si>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</si>
  <si>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</si>
  <si>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</si>
  <si>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</si>
  <si>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</si>
  <si>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</si>
  <si>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</si>
  <si>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</si>
  <si>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</si>
  <si>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</si>
  <si>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</si>
  <si>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</si>
  <si>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</si>
  <si>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</si>
  <si>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</si>
  <si>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</si>
  <si>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</si>
  <si>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</si>
  <si>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</si>
  <si>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</si>
  <si>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</si>
  <si>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</si>
  <si>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</si>
  <si>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</si>
  <si>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</si>
  <si>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</si>
  <si>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</si>
  <si>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</si>
  <si>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</si>
  <si>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</si>
  <si>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</si>
  <si>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</si>
  <si>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</si>
  <si>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</si>
  <si>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</si>
  <si>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</si>
  <si>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</si>
  <si>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</si>
  <si>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</si>
  <si>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</si>
  <si>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</si>
  <si>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</si>
  <si>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</si>
  <si>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</si>
  <si>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</si>
  <si>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</si>
  <si>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</si>
  <si>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</si>
  <si>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</si>
  <si>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</si>
  <si>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</si>
  <si>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</si>
  <si>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</si>
  <si>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</si>
  <si>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</si>
  <si>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</si>
  <si>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</si>
  <si>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</si>
  <si>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</si>
  <si>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</si>
  <si>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</si>
  <si>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</si>
  <si>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</si>
  <si>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</si>
  <si>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</si>
  <si>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</si>
  <si>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</si>
  <si>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</si>
  <si>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</si>
  <si>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</si>
  <si>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</si>
  <si>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</si>
  <si>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</si>
  <si>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</si>
  <si>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</si>
  <si>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</si>
  <si>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</si>
  <si>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</si>
  <si>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</si>
  <si>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</si>
  <si>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</si>
  <si>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</si>
  <si>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</si>
  <si>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</si>
  <si>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</si>
  <si>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</si>
  <si>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</si>
  <si>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</si>
  <si>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</si>
  <si>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</si>
  <si>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</si>
  <si>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</si>
  <si>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</si>
  <si>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</si>
  <si>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</si>
  <si>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</si>
  <si>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</si>
  <si>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</si>
  <si>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</si>
  <si>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</si>
  <si>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</si>
  <si>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</si>
  <si>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</si>
  <si>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</si>
  <si>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</si>
  <si>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</si>
  <si>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</si>
  <si>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</si>
  <si>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</si>
  <si>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</si>
  <si>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</si>
  <si>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</si>
  <si>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</si>
  <si>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</si>
  <si>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</si>
  <si>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</si>
  <si>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</si>
  <si>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</si>
  <si>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</si>
  <si>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</si>
  <si>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</si>
  <si>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</si>
  <si>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</si>
  <si>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</si>
  <si>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</si>
  <si>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</si>
  <si>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</si>
  <si>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</si>
  <si>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</si>
  <si>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</si>
  <si>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</si>
  <si>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</si>
  <si>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</si>
  <si>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</si>
  <si>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</si>
  <si>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</si>
  <si>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</si>
  <si>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</si>
  <si>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</si>
  <si>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</si>
  <si>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</si>
  <si>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</si>
  <si>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</si>
  <si>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</si>
  <si>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</si>
  <si>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</si>
  <si>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</si>
  <si>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</si>
  <si>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</si>
  <si>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</si>
  <si>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</si>
  <si>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</si>
  <si>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</si>
  <si>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</si>
  <si>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</si>
  <si>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</si>
  <si>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</si>
  <si>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</si>
  <si>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</si>
  <si>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</si>
  <si>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</si>
  <si>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</si>
  <si>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</si>
  <si>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</si>
  <si>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</si>
  <si>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</si>
  <si>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</si>
  <si>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</si>
  <si>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</si>
  <si>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</si>
  <si>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</si>
  <si>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</si>
  <si>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</si>
  <si>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</si>
  <si>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</si>
  <si>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</si>
  <si>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</si>
  <si>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</si>
  <si>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</si>
  <si>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</si>
  <si>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</si>
  <si>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</si>
  <si>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</si>
  <si>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</si>
  <si>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</si>
  <si>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</si>
  <si>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</si>
  <si>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</si>
  <si>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</si>
  <si>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</si>
  <si>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</si>
  <si>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</si>
  <si>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</si>
  <si>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</si>
  <si>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</si>
  <si>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</si>
  <si>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</si>
  <si>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</si>
  <si>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</si>
  <si>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</si>
  <si>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</si>
  <si>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</si>
  <si>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</si>
  <si>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</si>
  <si>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</si>
  <si>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</si>
  <si>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</si>
  <si>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</si>
  <si>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</si>
  <si>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</si>
  <si>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</si>
  <si>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</si>
  <si>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</si>
  <si>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</si>
  <si>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</si>
  <si>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</si>
  <si>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</si>
  <si>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</si>
  <si>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</si>
  <si>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</si>
  <si>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</si>
  <si>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</si>
  <si>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</si>
  <si>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</si>
  <si>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</si>
  <si>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</si>
  <si>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</si>
  <si>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</si>
  <si>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</si>
  <si>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</si>
  <si>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</si>
  <si>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</si>
  <si>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</si>
  <si>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</si>
  <si>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</si>
  <si>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</si>
  <si>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</si>
  <si>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</si>
  <si>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</si>
  <si>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</si>
  <si>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</si>
  <si>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</si>
  <si>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</si>
  <si>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</si>
  <si>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</si>
  <si>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</si>
  <si>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</si>
  <si>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</si>
  <si>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</si>
  <si>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</si>
  <si>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</si>
  <si>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</si>
  <si>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</si>
  <si>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</si>
  <si>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</si>
  <si>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</si>
  <si>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</si>
  <si>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</si>
  <si>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</si>
  <si>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</si>
  <si>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</si>
  <si>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</si>
  <si>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</si>
  <si>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</si>
  <si>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</si>
  <si>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</si>
  <si>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</si>
  <si>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</si>
  <si>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</si>
  <si>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</si>
  <si>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</si>
  <si>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</si>
  <si>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</si>
  <si>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</si>
  <si>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</si>
  <si>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</si>
  <si>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</si>
  <si>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</si>
  <si>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</si>
  <si>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</si>
  <si>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</si>
  <si>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</si>
  <si>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</si>
  <si>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</si>
  <si>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</si>
  <si>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</si>
  <si>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</si>
  <si>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</si>
  <si>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</si>
  <si>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</si>
  <si>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</si>
  <si>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</si>
  <si>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</si>
  <si>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</si>
  <si>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</si>
  <si>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</si>
  <si>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</si>
  <si>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</si>
  <si>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</si>
  <si>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</si>
  <si>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</si>
  <si>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</si>
  <si>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</si>
  <si>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</si>
  <si>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</si>
  <si>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</si>
  <si>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</si>
  <si>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</si>
  <si>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</si>
  <si>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</si>
  <si>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</si>
  <si>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</si>
  <si>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</si>
  <si>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</si>
  <si>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</si>
  <si>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</si>
  <si>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</si>
  <si>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</si>
  <si>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</si>
  <si>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</si>
  <si>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</si>
  <si>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</si>
  <si>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</si>
  <si>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</si>
  <si>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</si>
  <si>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</si>
  <si>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</si>
  <si>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</si>
  <si>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</si>
  <si>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</si>
  <si>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</si>
  <si>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</si>
  <si>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</si>
  <si>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</si>
  <si>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</si>
  <si>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</si>
  <si>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</si>
  <si>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</si>
  <si>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</si>
  <si>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</si>
  <si>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</si>
  <si>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</si>
  <si>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</si>
  <si>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</si>
  <si>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</si>
  <si>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</si>
  <si>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</si>
  <si>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</si>
  <si>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</si>
  <si>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</si>
  <si>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</si>
  <si>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</si>
  <si>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</si>
  <si>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</si>
  <si>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</si>
  <si>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</si>
  <si>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</si>
  <si>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</si>
  <si>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</si>
  <si>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</si>
  <si>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</si>
  <si>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</si>
  <si>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</si>
  <si>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</si>
  <si>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</si>
  <si>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</si>
  <si>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</si>
  <si>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</si>
  <si>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</si>
  <si>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</si>
  <si>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</si>
  <si>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</si>
  <si>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</si>
  <si>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</si>
  <si>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</si>
  <si>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</si>
  <si>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</si>
  <si>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</si>
  <si>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</si>
  <si>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</si>
  <si>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</si>
  <si>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</si>
  <si>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</si>
  <si>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</si>
  <si>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</si>
  <si>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</si>
  <si>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</si>
  <si>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</si>
  <si>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</si>
  <si>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</si>
  <si>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</si>
  <si>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</si>
  <si>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</si>
  <si>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</si>
  <si>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</si>
  <si>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</si>
  <si>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</si>
  <si>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</si>
  <si>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</si>
  <si>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</si>
  <si>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</si>
  <si>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</si>
  <si>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</si>
  <si>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</si>
  <si>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</si>
  <si>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</si>
  <si>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</si>
  <si>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</si>
  <si>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</si>
  <si>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</si>
  <si>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</si>
  <si>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</si>
  <si>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</si>
  <si>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</si>
  <si>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</si>
  <si>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</si>
  <si>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</si>
  <si>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</si>
  <si>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</si>
  <si>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</si>
  <si>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</si>
  <si>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</si>
  <si>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</si>
  <si>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</si>
  <si>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</si>
  <si>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</si>
  <si>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</si>
  <si>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</si>
  <si>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</si>
  <si>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</si>
  <si>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</si>
  <si>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</si>
  <si>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</si>
  <si>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</si>
  <si>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</si>
  <si>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</si>
  <si>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</si>
  <si>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</si>
  <si>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</si>
  <si>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</si>
  <si>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</si>
  <si>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</si>
  <si>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</si>
  <si>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</si>
  <si>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</si>
  <si>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</si>
  <si>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</si>
  <si>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</si>
  <si>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</si>
  <si>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</si>
  <si>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</si>
  <si>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</si>
  <si>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</si>
  <si>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</si>
  <si>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</si>
  <si>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</si>
  <si>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</si>
  <si>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</si>
  <si>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</si>
  <si>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</si>
  <si>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</si>
  <si>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</si>
  <si>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</si>
  <si>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</si>
  <si>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</si>
  <si>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</si>
  <si>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</si>
  <si>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</si>
  <si>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</si>
  <si>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</si>
  <si>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</si>
  <si>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</si>
  <si>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</si>
  <si>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</si>
  <si>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</si>
  <si>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</si>
  <si>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</si>
  <si>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</si>
  <si>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</si>
  <si>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</si>
  <si>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</si>
  <si>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</si>
  <si>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</si>
  <si>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</si>
  <si>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</si>
  <si>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</si>
  <si>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</si>
  <si>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</si>
  <si>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</si>
  <si>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</si>
  <si>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</si>
  <si>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</si>
  <si>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</si>
  <si>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</si>
  <si>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</si>
  <si>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</si>
  <si>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</si>
  <si>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</si>
  <si>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</si>
  <si>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</si>
  <si>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</si>
  <si>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</si>
  <si>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</si>
  <si>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</si>
  <si>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</si>
  <si>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</si>
  <si>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</si>
  <si>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</si>
  <si>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</si>
  <si>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</si>
  <si>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</si>
  <si>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</si>
  <si>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</si>
  <si>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</si>
  <si>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</si>
  <si>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</si>
  <si>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</si>
  <si>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</si>
  <si>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</si>
  <si>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</si>
  <si>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</si>
  <si>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</si>
  <si>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</si>
  <si>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</si>
  <si>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</si>
  <si>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</si>
  <si>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</si>
  <si>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</si>
  <si>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</si>
  <si>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</si>
  <si>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</si>
  <si>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</si>
  <si>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</si>
  <si>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</si>
  <si>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</si>
  <si>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</si>
  <si>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</si>
  <si>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</si>
  <si>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</si>
  <si>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</si>
  <si>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</si>
  <si>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</si>
  <si>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</si>
  <si>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</si>
  <si>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</si>
  <si>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</si>
  <si>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</si>
  <si>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</si>
  <si>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</si>
  <si>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</si>
  <si>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</si>
  <si>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</si>
  <si>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</si>
  <si>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</si>
  <si>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</si>
  <si>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</si>
  <si>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</si>
  <si>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</si>
  <si>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</si>
  <si>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</si>
  <si>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</si>
  <si>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</si>
  <si>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</si>
  <si>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</si>
  <si>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</si>
  <si>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</si>
  <si>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</si>
  <si>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</si>
  <si>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</si>
  <si>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</si>
  <si>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</si>
  <si>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</si>
  <si>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</si>
  <si>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</si>
  <si>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</si>
  <si>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</si>
  <si>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</si>
  <si>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</si>
  <si>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</si>
  <si>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</si>
  <si>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</si>
  <si>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</si>
  <si>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</si>
  <si>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</si>
  <si>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</si>
  <si>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</si>
  <si>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</si>
  <si>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</si>
  <si>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</si>
  <si>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</si>
  <si>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</si>
  <si>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</si>
  <si>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</si>
  <si>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</si>
  <si>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</si>
  <si>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</si>
  <si>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</si>
  <si>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</si>
  <si>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</si>
  <si>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</si>
  <si>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</si>
  <si>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</si>
  <si>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</si>
  <si>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</si>
  <si>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</si>
  <si>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</si>
  <si>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</si>
  <si>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</si>
  <si>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</si>
  <si>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</si>
  <si>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</si>
  <si>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</si>
  <si>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</si>
  <si>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</si>
  <si>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</si>
  <si>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</si>
  <si>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</si>
  <si>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</si>
  <si>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</si>
  <si>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</si>
  <si>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</si>
  <si>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</si>
  <si>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</si>
  <si>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</si>
  <si>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</si>
  <si>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</si>
  <si>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</si>
  <si>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</si>
  <si>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</si>
  <si>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</si>
  <si>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</si>
  <si>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</si>
  <si>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</si>
  <si>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</si>
  <si>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</si>
  <si>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</si>
  <si>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</si>
  <si>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</si>
  <si>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</si>
  <si>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</si>
  <si>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</si>
  <si>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</si>
  <si>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</si>
  <si>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</si>
  <si>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</si>
  <si>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</si>
  <si>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</si>
  <si>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</si>
  <si>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</si>
  <si>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</si>
  <si>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</si>
  <si>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</si>
  <si>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</si>
  <si>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</si>
  <si>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</si>
  <si>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</si>
  <si>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</si>
  <si>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</si>
  <si>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</si>
  <si>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</si>
  <si>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</si>
  <si>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</si>
  <si>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</si>
  <si>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</si>
  <si>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</si>
  <si>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</si>
  <si>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</si>
  <si>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</si>
  <si>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</si>
  <si>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</si>
  <si>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</si>
  <si>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</si>
  <si>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</si>
  <si>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</si>
  <si>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</si>
  <si>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</si>
  <si>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</si>
  <si>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</si>
  <si>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</si>
  <si>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</si>
  <si>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</si>
  <si>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</si>
  <si>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</si>
  <si>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</si>
  <si>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</si>
  <si>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</si>
  <si>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</si>
  <si>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</si>
  <si>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</si>
  <si>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</si>
  <si>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</si>
  <si>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</si>
  <si>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</si>
  <si>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</si>
  <si>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</si>
  <si>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</si>
  <si>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</si>
  <si>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</si>
  <si>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</si>
  <si>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</si>
  <si>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</si>
  <si>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</si>
  <si>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</si>
  <si>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</si>
  <si>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</si>
  <si>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</si>
  <si>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</si>
  <si>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</si>
  <si>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</si>
  <si>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</si>
  <si>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</si>
  <si>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</si>
  <si>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</si>
  <si>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</si>
  <si>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</si>
  <si>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</si>
  <si>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</si>
  <si>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</si>
  <si>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</si>
  <si>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</si>
  <si>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</si>
  <si>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</si>
  <si>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</si>
  <si>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</si>
  <si>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</si>
  <si>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</si>
  <si>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</si>
  <si>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</si>
  <si>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</si>
  <si>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</si>
  <si>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</si>
  <si>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</si>
  <si>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</si>
  <si>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</si>
  <si>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</si>
  <si>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</si>
  <si>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</si>
  <si>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</si>
  <si>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</si>
  <si>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</si>
  <si>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</si>
  <si>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</si>
  <si>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</si>
  <si>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</si>
  <si>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</si>
  <si>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</si>
  <si>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</si>
  <si>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</si>
  <si>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</si>
  <si>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</si>
  <si>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</si>
  <si>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</si>
  <si>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</si>
  <si>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</si>
  <si>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</si>
  <si>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</si>
  <si>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</si>
  <si>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</si>
  <si>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</si>
  <si>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</si>
  <si>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</si>
  <si>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</si>
  <si>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</si>
  <si>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</si>
  <si>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</si>
  <si>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</si>
  <si>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</si>
  <si>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</si>
  <si>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</si>
  <si>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</si>
  <si>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</si>
  <si>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</si>
  <si>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</si>
  <si>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</si>
  <si>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</si>
  <si>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</si>
  <si>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</si>
  <si>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</si>
  <si>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</si>
  <si>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</si>
  <si>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</si>
  <si>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</si>
  <si>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</si>
  <si>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</si>
  <si>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</si>
  <si>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</si>
  <si>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</si>
  <si>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</si>
  <si>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</si>
  <si>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</si>
  <si>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</si>
  <si>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</si>
  <si>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</si>
  <si>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</si>
  <si>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</si>
  <si>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</si>
  <si>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</si>
  <si>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</si>
  <si>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</si>
  <si>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</si>
  <si>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</si>
  <si>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</si>
  <si>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</si>
  <si>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</si>
  <si>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</si>
  <si>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</si>
  <si>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</si>
  <si>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</si>
  <si>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</si>
  <si>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</si>
  <si>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</si>
  <si>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</si>
  <si>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</si>
  <si>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</si>
  <si>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</si>
  <si>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</si>
  <si>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</si>
  <si>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</si>
  <si>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</si>
  <si>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</si>
  <si>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</si>
  <si>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</si>
  <si>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</si>
  <si>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</si>
  <si>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</si>
  <si>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</si>
  <si>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</si>
  <si>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</si>
  <si>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</si>
  <si>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</si>
  <si>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</si>
  <si>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</si>
  <si>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</si>
  <si>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</si>
  <si>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</si>
  <si>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</si>
  <si>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</si>
  <si>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</si>
  <si>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</si>
  <si>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</si>
  <si>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</si>
  <si>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</si>
  <si>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</si>
  <si>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</si>
  <si>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</si>
  <si>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</si>
  <si>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</si>
  <si>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</si>
  <si>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</si>
  <si>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</si>
  <si>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</si>
  <si>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</si>
  <si>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</si>
  <si>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</si>
  <si>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</si>
  <si>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</si>
  <si>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</si>
  <si>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</si>
  <si>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</si>
  <si>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</si>
  <si>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</si>
  <si>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</si>
  <si>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</si>
  <si>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</si>
  <si>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</si>
  <si>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</si>
  <si>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</si>
  <si>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</si>
  <si>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</si>
  <si>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</si>
  <si>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</si>
  <si>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</si>
  <si>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</si>
  <si>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</si>
  <si>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</si>
  <si>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</si>
  <si>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</si>
  <si>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</si>
  <si>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</si>
  <si>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</si>
  <si>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</si>
  <si>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</si>
  <si>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</si>
  <si>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</si>
  <si>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</si>
  <si>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</si>
  <si>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</si>
  <si>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</si>
  <si>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</si>
  <si>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</si>
  <si>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</si>
  <si>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</si>
  <si>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</si>
  <si>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</si>
  <si>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</si>
  <si>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</si>
  <si>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</si>
  <si>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</si>
  <si>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</si>
  <si>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</si>
  <si>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</si>
  <si>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</si>
  <si>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</si>
  <si>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</si>
  <si>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</si>
  <si>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</si>
  <si>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</si>
  <si>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</si>
  <si>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</si>
  <si>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</si>
  <si>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</si>
  <si>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</si>
  <si>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</si>
  <si>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</si>
  <si>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</si>
  <si>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</si>
  <si>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</si>
  <si>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</si>
  <si>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</si>
  <si>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</si>
  <si>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</si>
  <si>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</si>
  <si>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</si>
  <si>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</si>
  <si>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</si>
  <si>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</si>
  <si>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</si>
  <si>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</si>
  <si>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</si>
  <si>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</si>
  <si>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</si>
  <si>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</si>
  <si>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</si>
  <si>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</si>
  <si>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</si>
  <si>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</si>
  <si>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</si>
  <si>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</si>
  <si>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</si>
  <si>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</si>
  <si>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</si>
  <si>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</si>
  <si>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</si>
  <si>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</si>
  <si>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</si>
  <si>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</si>
  <si>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</si>
  <si>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</si>
  <si>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</si>
  <si>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</si>
  <si>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</si>
  <si>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</si>
  <si>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</si>
  <si>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</si>
  <si>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</si>
  <si>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</si>
  <si>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</si>
  <si>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</si>
  <si>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</si>
  <si>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</si>
  <si>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</si>
  <si>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</si>
  <si>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</si>
  <si>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</si>
  <si>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</si>
  <si>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</si>
  <si>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</si>
  <si>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</si>
  <si>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</si>
  <si>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</si>
  <si>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</si>
  <si>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</si>
  <si>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</si>
  <si>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</si>
  <si>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</si>
  <si>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</si>
  <si>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</si>
  <si>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</si>
  <si>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</si>
  <si>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</si>
  <si>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</si>
  <si>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</si>
  <si>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</si>
  <si>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</si>
  <si>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</si>
  <si>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</si>
  <si>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</si>
  <si>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</si>
  <si>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</si>
  <si>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</si>
  <si>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</si>
  <si>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</si>
  <si>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</si>
  <si>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</si>
  <si>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</si>
  <si>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</si>
  <si>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</si>
  <si>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</si>
  <si>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</si>
  <si>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</si>
  <si>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</si>
  <si>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</si>
  <si>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</si>
  <si>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</si>
  <si>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</si>
  <si>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</si>
  <si>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</si>
  <si>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</si>
  <si>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</si>
  <si>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</si>
  <si>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</si>
  <si>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</si>
  <si>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</si>
  <si>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</si>
  <si>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</si>
  <si>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</si>
  <si>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</si>
  <si>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</si>
  <si>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</si>
  <si>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</si>
  <si>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</si>
  <si>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</si>
  <si>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</si>
  <si>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</si>
  <si>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</si>
  <si>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</si>
  <si>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</si>
  <si>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</si>
  <si>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</si>
  <si>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</si>
  <si>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</si>
  <si>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</si>
  <si>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</si>
  <si>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</si>
  <si>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</si>
  <si>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</si>
  <si>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</si>
  <si>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</si>
  <si>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</si>
  <si>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</si>
  <si>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</si>
  <si>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</si>
  <si>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</si>
  <si>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</si>
  <si>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</si>
  <si>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</si>
  <si>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</si>
  <si>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</si>
  <si>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</si>
  <si>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</si>
  <si>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</si>
  <si>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</si>
  <si>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</si>
  <si>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</si>
  <si>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</si>
  <si>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</si>
  <si>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</si>
  <si>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</si>
  <si>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</si>
  <si>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</si>
  <si>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</si>
  <si>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</si>
  <si>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</si>
  <si>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</si>
  <si>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</si>
  <si>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</si>
  <si>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</si>
  <si>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</si>
  <si>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</si>
  <si>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</si>
  <si>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</si>
  <si>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</si>
  <si>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</si>
  <si>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</si>
  <si>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</si>
  <si>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</si>
  <si>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</si>
  <si>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</si>
  <si>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</si>
  <si>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</si>
  <si>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</si>
  <si>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</si>
  <si>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</si>
  <si>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</si>
  <si>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</si>
  <si>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</si>
  <si>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</si>
  <si>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</si>
  <si>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</si>
  <si>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</si>
  <si>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</si>
  <si>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</si>
  <si>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</si>
  <si>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</si>
  <si>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</si>
  <si>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</si>
  <si>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</si>
  <si>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</si>
  <si>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</si>
  <si>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</si>
  <si>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</si>
  <si>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</si>
  <si>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</si>
  <si>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</si>
  <si>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</si>
  <si>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</si>
  <si>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</si>
  <si>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</si>
  <si>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</si>
  <si>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</si>
  <si>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</si>
  <si>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</si>
  <si>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</si>
  <si>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</si>
  <si>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</si>
  <si>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</si>
  <si>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</si>
  <si>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</si>
  <si>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</si>
  <si>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</si>
  <si>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</si>
  <si>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</si>
  <si>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</si>
  <si>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</si>
  <si>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</si>
  <si>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</si>
  <si>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</si>
  <si>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</si>
  <si>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</si>
  <si>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</si>
  <si>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</si>
  <si>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</si>
  <si>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</si>
  <si>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</si>
  <si>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</si>
  <si>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</si>
  <si>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</si>
  <si>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</si>
  <si>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</si>
  <si>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</si>
  <si>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</si>
  <si>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</si>
  <si>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</si>
  <si>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</si>
  <si>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</si>
  <si>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</si>
  <si>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</si>
  <si>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</si>
  <si>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</si>
  <si>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</si>
  <si>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</si>
  <si>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</si>
  <si>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</si>
  <si>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</si>
  <si>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</si>
  <si>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</si>
  <si>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</si>
  <si>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</si>
  <si>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</si>
  <si>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</si>
  <si>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</si>
  <si>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</si>
  <si>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</si>
  <si>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</si>
  <si>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</si>
  <si>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</si>
  <si>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</si>
  <si>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</si>
  <si>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</si>
  <si>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</si>
  <si>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</si>
  <si>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</si>
  <si>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</si>
  <si>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</si>
  <si>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</si>
  <si>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</si>
  <si>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</si>
  <si>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</si>
  <si>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</si>
  <si>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</si>
  <si>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</si>
  <si>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</si>
  <si>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</si>
  <si>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</si>
  <si>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</si>
  <si>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</si>
  <si>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</si>
  <si>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</si>
  <si>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</si>
  <si>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</si>
  <si>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</si>
  <si>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</si>
  <si>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</si>
  <si>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</si>
  <si>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</si>
  <si>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</si>
  <si>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</si>
  <si>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</si>
  <si>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</si>
  <si>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</si>
  <si>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</si>
  <si>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</si>
  <si>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</si>
  <si>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</si>
  <si>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</si>
  <si>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</si>
  <si>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</si>
  <si>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</si>
  <si>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</si>
  <si>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</si>
  <si>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</si>
  <si>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</si>
  <si>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</si>
  <si>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</si>
  <si>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</si>
  <si>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</si>
  <si>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</si>
  <si>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</si>
  <si>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</si>
  <si>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</si>
  <si>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</si>
  <si>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</si>
  <si>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</si>
  <si>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</si>
  <si>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</si>
  <si>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</si>
  <si>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</si>
  <si>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</si>
  <si>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</si>
  <si>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</si>
  <si>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</si>
  <si>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</si>
  <si>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</si>
  <si>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</si>
  <si>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</si>
  <si>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</si>
  <si>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</si>
  <si>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</si>
  <si>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</si>
  <si>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</si>
  <si>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</si>
  <si>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</si>
  <si>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</si>
  <si>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</si>
  <si>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</si>
  <si>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</si>
  <si>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</si>
  <si>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</si>
  <si>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</si>
  <si>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</si>
  <si>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</si>
  <si>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</si>
  <si>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</si>
  <si>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</si>
  <si>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</si>
  <si>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</si>
  <si>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</si>
  <si>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</si>
  <si>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</si>
  <si>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</si>
  <si>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</si>
  <si>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</si>
  <si>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</si>
  <si>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</si>
  <si>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</si>
  <si>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</si>
  <si>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</si>
  <si>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</si>
  <si>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</si>
  <si>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</si>
  <si>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</si>
  <si>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</si>
  <si>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</si>
  <si>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</si>
  <si>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</si>
  <si>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</si>
  <si>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</si>
  <si>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</si>
  <si>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</si>
  <si>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</si>
  <si>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</si>
  <si>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</si>
  <si>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</si>
  <si>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</si>
  <si>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</si>
  <si>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</si>
  <si>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</si>
  <si>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</si>
  <si>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</si>
  <si>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</si>
  <si>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</si>
  <si>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</si>
  <si>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>مبلغ اولیه 47.5  میلیون حدودا 20/3/97 آورده شده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</si>
  <si>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</si>
  <si>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</si>
  <si>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</si>
  <si>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</si>
  <si>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</si>
  <si>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</si>
  <si>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</si>
  <si>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</si>
  <si>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</si>
  <si>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</si>
  <si>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</si>
  <si>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</si>
  <si>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</si>
  <si>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</si>
  <si>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</si>
  <si>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</si>
  <si>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</si>
  <si>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</si>
  <si>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</si>
  <si>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</si>
  <si>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</si>
  <si>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</si>
  <si>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</si>
  <si>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</si>
  <si>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</si>
  <si>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</si>
  <si>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</si>
  <si>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</si>
  <si>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</si>
  <si>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</si>
  <si>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</si>
  <si>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</si>
  <si>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</si>
  <si>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</si>
  <si>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</si>
  <si>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</si>
  <si>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</si>
  <si>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</si>
  <si>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</si>
  <si>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</si>
  <si>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</si>
  <si>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</si>
  <si>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</si>
  <si>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</si>
  <si>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</si>
  <si>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</si>
  <si>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</si>
  <si>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</si>
  <si>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</si>
  <si>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</si>
  <si>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</si>
  <si>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</si>
  <si>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</si>
  <si>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</si>
  <si>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</si>
  <si>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</si>
  <si>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</si>
  <si>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</si>
  <si>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</si>
  <si>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</si>
  <si>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</si>
  <si>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</si>
  <si>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</si>
  <si>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</si>
  <si>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</si>
  <si>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</si>
  <si>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</si>
  <si>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</si>
  <si>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</si>
  <si>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</si>
  <si>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</si>
  <si>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</si>
  <si>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</si>
  <si>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</si>
  <si>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</si>
  <si>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</si>
  <si>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</si>
  <si>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</si>
  <si>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</si>
  <si>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</si>
  <si>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</si>
  <si>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</si>
  <si>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شفن 6392 سربه سر 4040 پایانی 3790</t>
  </si>
  <si>
    <t>فارس 45832  سر به سر 584 پایانی 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</si>
</sst>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7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E32" sqref="E3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3757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3837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3952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0</v>
      </c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5384933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3757</v>
      </c>
      <c r="B167" s="18">
        <v>-3000900</v>
      </c>
      <c r="C167" s="18">
        <v>0</v>
      </c>
      <c r="D167" s="18">
        <f t="shared" si="18"/>
        <v>-3000900</v>
      </c>
      <c r="E167" s="105" t="s">
        <v>3758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3837</v>
      </c>
      <c r="B168" s="18">
        <v>-3000900</v>
      </c>
      <c r="C168" s="18">
        <v>0</v>
      </c>
      <c r="D168" s="18">
        <f t="shared" si="18"/>
        <v>-3000900</v>
      </c>
      <c r="E168" s="105" t="s">
        <v>3838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3876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4" workbookViewId="0">
      <selection activeCell="D46" sqref="D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3837</v>
      </c>
      <c r="B4" s="18">
        <v>-3000900</v>
      </c>
      <c r="C4" s="18">
        <v>0</v>
      </c>
      <c r="D4" s="119">
        <f t="shared" si="0"/>
        <v>-3000900</v>
      </c>
      <c r="E4" s="105" t="s">
        <v>3839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3760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3761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3874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3879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3770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3770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3770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3821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3924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3925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3850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3851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79" workbookViewId="0">
      <selection activeCell="J112" sqref="J112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5" t="s">
        <v>1107</v>
      </c>
      <c r="AI1" s="175"/>
      <c r="AJ1" s="175"/>
      <c r="AK1" s="175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5"/>
      <c r="AI2" s="175"/>
      <c r="AJ2" s="175"/>
      <c r="AK2" s="175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6" t="s">
        <v>1108</v>
      </c>
      <c r="AI3" s="177" t="s">
        <v>1109</v>
      </c>
      <c r="AJ3" s="176" t="s">
        <v>1110</v>
      </c>
      <c r="AK3" s="178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6"/>
      <c r="AI4" s="177"/>
      <c r="AJ4" s="176"/>
      <c r="AK4" s="178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3756</v>
      </c>
      <c r="AK23" s="105"/>
    </row>
    <row r="24" spans="5:37">
      <c r="T24" t="s">
        <v>25</v>
      </c>
      <c r="AJ24" s="105" t="s">
        <v>3757</v>
      </c>
      <c r="AK24" s="105">
        <v>6145</v>
      </c>
    </row>
    <row r="25" spans="5:37">
      <c r="AJ25" s="105" t="s">
        <v>3763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3767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3770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3746</v>
      </c>
      <c r="M30" s="105" t="s">
        <v>3747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3748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3743</v>
      </c>
      <c r="M32" s="105" t="s">
        <v>3744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3745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3737</v>
      </c>
      <c r="M36" s="105" t="s">
        <v>3738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3749</v>
      </c>
      <c r="M37" s="105" t="s">
        <v>3750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1255</v>
      </c>
      <c r="L39" s="105" t="s">
        <v>3751</v>
      </c>
      <c r="M39" s="105" t="s">
        <v>3752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9700</v>
      </c>
      <c r="L40" s="105" t="s">
        <v>3741</v>
      </c>
      <c r="M40" s="105" t="s">
        <v>3742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2870156.5257234722</v>
      </c>
      <c r="L42" s="105" t="s">
        <v>3753</v>
      </c>
      <c r="M42" s="105" t="s">
        <v>3754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3746</v>
      </c>
      <c r="M43" s="105" t="s">
        <v>3755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3950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3926</v>
      </c>
      <c r="B90" s="105" t="s">
        <v>3949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3927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3928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3929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3930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3931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3932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3933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3934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3935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3936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3937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3938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3939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3940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3941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3942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3943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3944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3945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3946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3947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3948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3792</v>
      </c>
      <c r="I1" t="s">
        <v>3798</v>
      </c>
    </row>
    <row r="2" spans="1:12">
      <c r="A2">
        <v>1</v>
      </c>
      <c r="B2" t="s">
        <v>3784</v>
      </c>
      <c r="G2" t="s">
        <v>3788</v>
      </c>
      <c r="H2" t="s">
        <v>3793</v>
      </c>
      <c r="I2" t="s">
        <v>3799</v>
      </c>
    </row>
    <row r="3" spans="1:12">
      <c r="A3">
        <v>2</v>
      </c>
      <c r="B3" t="s">
        <v>3785</v>
      </c>
      <c r="G3" s="129"/>
      <c r="H3" t="s">
        <v>3794</v>
      </c>
      <c r="I3" t="s">
        <v>3800</v>
      </c>
    </row>
    <row r="4" spans="1:12">
      <c r="A4">
        <v>3</v>
      </c>
      <c r="B4" t="s">
        <v>3786</v>
      </c>
      <c r="H4" t="s">
        <v>3795</v>
      </c>
      <c r="L4" s="129"/>
    </row>
    <row r="5" spans="1:12">
      <c r="H5" t="s">
        <v>3797</v>
      </c>
    </row>
    <row r="6" spans="1:12">
      <c r="B6" s="129" t="s">
        <v>3789</v>
      </c>
      <c r="H6" t="s">
        <v>3801</v>
      </c>
    </row>
    <row r="7" spans="1:12">
      <c r="H7" t="s">
        <v>3802</v>
      </c>
    </row>
    <row r="8" spans="1:12">
      <c r="H8" t="s">
        <v>3803</v>
      </c>
    </row>
    <row r="9" spans="1:12">
      <c r="H9" t="s">
        <v>3816</v>
      </c>
    </row>
    <row r="10" spans="1:12">
      <c r="H10" t="s">
        <v>3817</v>
      </c>
    </row>
    <row r="11" spans="1:12">
      <c r="H11" t="s">
        <v>3818</v>
      </c>
    </row>
    <row r="12" spans="1:12">
      <c r="H12" t="s">
        <v>3820</v>
      </c>
    </row>
    <row r="13" spans="1:12">
      <c r="H13" t="s">
        <v>3819</v>
      </c>
    </row>
    <row r="18" spans="1:8">
      <c r="A18" s="105" t="s">
        <v>3804</v>
      </c>
      <c r="B18" s="105"/>
      <c r="C18" s="105"/>
      <c r="D18" s="105"/>
    </row>
    <row r="19" spans="1:8">
      <c r="A19" s="105">
        <v>1</v>
      </c>
      <c r="B19" s="105" t="s">
        <v>3805</v>
      </c>
      <c r="C19" s="105" t="s">
        <v>3807</v>
      </c>
      <c r="D19" s="105"/>
    </row>
    <row r="20" spans="1:8">
      <c r="A20" s="105">
        <v>2</v>
      </c>
      <c r="B20" s="105" t="s">
        <v>3806</v>
      </c>
      <c r="C20" s="105" t="s">
        <v>3808</v>
      </c>
      <c r="D20" s="105" t="s">
        <v>3809</v>
      </c>
      <c r="G20" t="s">
        <v>3810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3814</v>
      </c>
      <c r="H38" s="22"/>
    </row>
    <row r="39" spans="1:8">
      <c r="A39">
        <v>1</v>
      </c>
      <c r="B39" t="s">
        <v>3811</v>
      </c>
    </row>
    <row r="40" spans="1:8">
      <c r="A40">
        <v>2</v>
      </c>
      <c r="B40" t="s">
        <v>3815</v>
      </c>
    </row>
    <row r="41" spans="1:8">
      <c r="A41">
        <v>3</v>
      </c>
      <c r="B41" t="s">
        <v>3812</v>
      </c>
    </row>
    <row r="42" spans="1:8">
      <c r="A42">
        <v>4</v>
      </c>
      <c r="B42" t="s">
        <v>3813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3740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3758</v>
      </c>
    </row>
    <row r="226" spans="1:7">
      <c r="A226" s="105" t="s">
        <v>3763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3764</v>
      </c>
    </row>
    <row r="228" spans="1:7">
      <c r="A228" s="105" t="s">
        <v>3767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3768</v>
      </c>
    </row>
    <row r="229" spans="1:7">
      <c r="A229" s="105" t="s">
        <v>3767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3770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3771</v>
      </c>
    </row>
    <row r="231" spans="1:7">
      <c r="A231" s="105" t="s">
        <v>3778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3780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3781</v>
      </c>
    </row>
    <row r="233" spans="1:7">
      <c r="A233" s="105" t="s">
        <v>3780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3787</v>
      </c>
    </row>
    <row r="234" spans="1:7">
      <c r="A234" s="105" t="s">
        <v>3796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3823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3824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3826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3829</v>
      </c>
    </row>
    <row r="239" spans="1:7">
      <c r="A239" s="105" t="s">
        <v>3830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3831</v>
      </c>
    </row>
    <row r="240" spans="1:7">
      <c r="A240" s="105" t="s">
        <v>3830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3832</v>
      </c>
    </row>
    <row r="241" spans="1:7">
      <c r="A241" s="105" t="s">
        <v>3848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3849</v>
      </c>
    </row>
    <row r="242" spans="1:7">
      <c r="A242" s="105" t="s">
        <v>3859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3861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3862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3881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3882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3883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3884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3885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3886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3887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3888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3889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3890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3891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3892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3893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3894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3895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3896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3897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3898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3899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3900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3901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3902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3903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3904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3905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3906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3907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3908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3909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3910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3911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3912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3913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3914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3915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3916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3917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3918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3919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3920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3921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3922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3923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65" sqref="D165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573</v>
      </c>
      <c r="F2" s="11">
        <f>IF(B2&gt;0,1,0)</f>
        <v>1</v>
      </c>
      <c r="G2" s="11">
        <f>B2*(E2-F2)</f>
        <v>28600000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569</v>
      </c>
      <c r="F3" s="11">
        <f t="shared" ref="F3:F38" si="1">IF(B3&gt;0,1,0)</f>
        <v>1</v>
      </c>
      <c r="G3" s="11">
        <f t="shared" ref="G3:G23" si="2">B3*(E3-F3)</f>
        <v>1704000000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568</v>
      </c>
      <c r="F4" s="11">
        <f t="shared" si="1"/>
        <v>1</v>
      </c>
      <c r="G4" s="11">
        <f t="shared" si="2"/>
        <v>1701000000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568</v>
      </c>
      <c r="F5" s="11">
        <f t="shared" si="1"/>
        <v>1</v>
      </c>
      <c r="G5" s="11">
        <f t="shared" si="2"/>
        <v>8505000000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567</v>
      </c>
      <c r="F6" s="11">
        <f t="shared" si="1"/>
        <v>1</v>
      </c>
      <c r="G6" s="11">
        <f t="shared" si="2"/>
        <v>1698000000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566</v>
      </c>
      <c r="F7" s="11">
        <f t="shared" si="1"/>
        <v>0</v>
      </c>
      <c r="G7" s="11">
        <f t="shared" si="2"/>
        <v>-1698000000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566</v>
      </c>
      <c r="F8" s="11">
        <f t="shared" si="1"/>
        <v>0</v>
      </c>
      <c r="G8" s="11">
        <f t="shared" si="2"/>
        <v>-113200000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566</v>
      </c>
      <c r="F9" s="11">
        <f t="shared" si="1"/>
        <v>1</v>
      </c>
      <c r="G9" s="11">
        <f>B9*(E9-F9)</f>
        <v>1695000000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565</v>
      </c>
      <c r="F10" s="11">
        <f t="shared" si="1"/>
        <v>1</v>
      </c>
      <c r="G10" s="11">
        <f t="shared" si="2"/>
        <v>1692000000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565</v>
      </c>
      <c r="F11" s="11">
        <f t="shared" si="1"/>
        <v>1</v>
      </c>
      <c r="G11" s="11">
        <f t="shared" si="2"/>
        <v>14100000000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562</v>
      </c>
      <c r="F12" s="11">
        <f t="shared" si="1"/>
        <v>1</v>
      </c>
      <c r="G12" s="11">
        <f t="shared" si="2"/>
        <v>560063130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562</v>
      </c>
      <c r="F13" s="11">
        <f t="shared" si="1"/>
        <v>1</v>
      </c>
      <c r="G13" s="11">
        <f t="shared" si="2"/>
        <v>1683000000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562</v>
      </c>
      <c r="F14" s="11">
        <f t="shared" si="1"/>
        <v>1</v>
      </c>
      <c r="G14" s="11">
        <f t="shared" si="2"/>
        <v>668204856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550</v>
      </c>
      <c r="F15" s="11">
        <f t="shared" si="1"/>
        <v>1</v>
      </c>
      <c r="G15" s="11">
        <f t="shared" si="2"/>
        <v>1098000000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538</v>
      </c>
      <c r="F16" s="11">
        <f t="shared" si="1"/>
        <v>1</v>
      </c>
      <c r="G16" s="11">
        <f t="shared" si="2"/>
        <v>1611000000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537</v>
      </c>
      <c r="F17" s="11">
        <f t="shared" si="1"/>
        <v>1</v>
      </c>
      <c r="G17" s="11">
        <f t="shared" si="2"/>
        <v>1608000000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536</v>
      </c>
      <c r="F18" s="11">
        <f t="shared" si="1"/>
        <v>1</v>
      </c>
      <c r="G18" s="11">
        <f t="shared" si="2"/>
        <v>1016500000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521</v>
      </c>
      <c r="F19" s="11">
        <f t="shared" si="1"/>
        <v>1</v>
      </c>
      <c r="G19" s="11">
        <f t="shared" si="2"/>
        <v>418346760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520</v>
      </c>
      <c r="F20" s="11">
        <f t="shared" si="1"/>
        <v>1</v>
      </c>
      <c r="G20" s="11">
        <f t="shared" si="2"/>
        <v>1557000000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514</v>
      </c>
      <c r="F21" s="11">
        <f t="shared" si="1"/>
        <v>1</v>
      </c>
      <c r="G21" s="11">
        <f t="shared" si="2"/>
        <v>256500000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500</v>
      </c>
      <c r="F22" s="11">
        <f t="shared" si="1"/>
        <v>0</v>
      </c>
      <c r="G22" s="11">
        <f t="shared" si="2"/>
        <v>-1500000000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492</v>
      </c>
      <c r="F23" s="11">
        <f t="shared" si="1"/>
        <v>1</v>
      </c>
      <c r="G23" s="11">
        <f t="shared" si="2"/>
        <v>1473000000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492</v>
      </c>
      <c r="F24" s="11">
        <f t="shared" si="1"/>
        <v>1</v>
      </c>
      <c r="G24" s="11">
        <f>B24*(E24-F24)</f>
        <v>309743913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490</v>
      </c>
      <c r="F25" s="11">
        <f t="shared" si="1"/>
        <v>0</v>
      </c>
      <c r="G25" s="11">
        <f t="shared" ref="G25:G30" si="3">B25*(E25-F25)</f>
        <v>-1568441000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488</v>
      </c>
      <c r="F26" s="11">
        <f t="shared" si="1"/>
        <v>0</v>
      </c>
      <c r="G26" s="11">
        <f t="shared" si="3"/>
        <v>-1464439200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486</v>
      </c>
      <c r="F27" s="11">
        <f t="shared" si="1"/>
        <v>1</v>
      </c>
      <c r="G27" s="11">
        <f t="shared" si="3"/>
        <v>485000000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486</v>
      </c>
      <c r="F28" s="11">
        <f t="shared" si="1"/>
        <v>1</v>
      </c>
      <c r="G28" s="11">
        <f t="shared" si="3"/>
        <v>2910000000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486</v>
      </c>
      <c r="F29" s="11">
        <f t="shared" si="1"/>
        <v>1</v>
      </c>
      <c r="G29" s="11">
        <f t="shared" si="3"/>
        <v>2813000000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486</v>
      </c>
      <c r="F30" s="11">
        <f t="shared" si="1"/>
        <v>0</v>
      </c>
      <c r="G30" s="11">
        <f t="shared" si="3"/>
        <v>-2430000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485</v>
      </c>
      <c r="F31" s="11">
        <f t="shared" si="1"/>
        <v>0</v>
      </c>
      <c r="G31" s="11">
        <f>B31*(E31-F31)</f>
        <v>-12610000000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483</v>
      </c>
      <c r="F32" s="11">
        <f t="shared" si="1"/>
        <v>0</v>
      </c>
      <c r="G32" s="11">
        <f>B32*(E32-F32)</f>
        <v>-12654600000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464</v>
      </c>
      <c r="F33" s="11">
        <f t="shared" si="1"/>
        <v>1</v>
      </c>
      <c r="G33" s="11">
        <f>B33*(E33-F33)</f>
        <v>151403315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446</v>
      </c>
      <c r="F34" s="11">
        <f t="shared" si="1"/>
        <v>1</v>
      </c>
      <c r="G34" s="11">
        <f t="shared" ref="G34:G193" si="4">B34*(E34-F34)</f>
        <v>12638000000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446</v>
      </c>
      <c r="F35" s="11">
        <f t="shared" si="1"/>
        <v>1</v>
      </c>
      <c r="G35" s="12">
        <f t="shared" si="4"/>
        <v>4895000000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431</v>
      </c>
      <c r="F36" s="11">
        <f t="shared" si="1"/>
        <v>1</v>
      </c>
      <c r="G36" s="11">
        <f t="shared" si="4"/>
        <v>180041430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431</v>
      </c>
      <c r="F37" s="11">
        <f t="shared" si="1"/>
        <v>0</v>
      </c>
      <c r="G37" s="11">
        <f t="shared" si="4"/>
        <v>-387900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430</v>
      </c>
      <c r="F38" s="11">
        <f t="shared" si="1"/>
        <v>1</v>
      </c>
      <c r="G38" s="12">
        <f t="shared" si="4"/>
        <v>858000000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430</v>
      </c>
      <c r="F39" s="11">
        <f>IF(B39&gt;0,1,0)</f>
        <v>1</v>
      </c>
      <c r="G39" s="11">
        <f t="shared" si="4"/>
        <v>858000000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416</v>
      </c>
      <c r="F40" s="11">
        <f>IF(B40&gt;0,1,0)</f>
        <v>0</v>
      </c>
      <c r="G40" s="11">
        <f t="shared" si="4"/>
        <v>-83200000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416</v>
      </c>
      <c r="F41" s="11">
        <f>IF(B41&gt;0,1,0)</f>
        <v>0</v>
      </c>
      <c r="G41" s="11">
        <f t="shared" si="4"/>
        <v>-257920000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416</v>
      </c>
      <c r="F42" s="11">
        <f t="shared" ref="F42:F193" si="5">IF(B42&gt;0,1,0)</f>
        <v>0</v>
      </c>
      <c r="G42" s="11">
        <f t="shared" si="4"/>
        <v>-49920000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414</v>
      </c>
      <c r="F43" s="11">
        <f t="shared" si="5"/>
        <v>1</v>
      </c>
      <c r="G43" s="11">
        <f t="shared" si="4"/>
        <v>268450000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414</v>
      </c>
      <c r="F44" s="11">
        <f t="shared" si="5"/>
        <v>0</v>
      </c>
      <c r="G44" s="11">
        <f t="shared" si="4"/>
        <v>-2070000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414</v>
      </c>
      <c r="F45" s="11">
        <f t="shared" si="5"/>
        <v>1</v>
      </c>
      <c r="G45" s="11">
        <f t="shared" si="4"/>
        <v>11977000000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410</v>
      </c>
      <c r="F46" s="11">
        <f t="shared" si="5"/>
        <v>0</v>
      </c>
      <c r="G46" s="11">
        <f t="shared" si="4"/>
        <v>-82000000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407</v>
      </c>
      <c r="F47" s="11">
        <f t="shared" si="5"/>
        <v>0</v>
      </c>
      <c r="G47" s="11">
        <f t="shared" si="4"/>
        <v>-81400000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406</v>
      </c>
      <c r="F48" s="11">
        <f t="shared" si="5"/>
        <v>0</v>
      </c>
      <c r="G48" s="11">
        <f t="shared" si="4"/>
        <v>-81200000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401</v>
      </c>
      <c r="F49" s="11">
        <f t="shared" si="5"/>
        <v>1</v>
      </c>
      <c r="G49" s="11">
        <f t="shared" si="4"/>
        <v>1200000000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401</v>
      </c>
      <c r="F50" s="11">
        <f t="shared" si="5"/>
        <v>1</v>
      </c>
      <c r="G50" s="12">
        <f t="shared" si="4"/>
        <v>1200000000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400</v>
      </c>
      <c r="F51" s="11">
        <f t="shared" si="5"/>
        <v>1</v>
      </c>
      <c r="G51" s="11">
        <f t="shared" si="4"/>
        <v>305553003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400</v>
      </c>
      <c r="F52" s="11">
        <f t="shared" si="5"/>
        <v>0</v>
      </c>
      <c r="G52" s="11">
        <f t="shared" si="4"/>
        <v>-80000000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393</v>
      </c>
      <c r="F53" s="11">
        <f t="shared" si="5"/>
        <v>0</v>
      </c>
      <c r="G53" s="11">
        <f t="shared" si="4"/>
        <v>-157396500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384</v>
      </c>
      <c r="F54" s="11">
        <f t="shared" si="5"/>
        <v>0</v>
      </c>
      <c r="G54" s="11">
        <f t="shared" si="4"/>
        <v>-384152064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378</v>
      </c>
      <c r="F55" s="11">
        <f t="shared" si="5"/>
        <v>0</v>
      </c>
      <c r="G55" s="11">
        <f t="shared" si="4"/>
        <v>-15120000000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369</v>
      </c>
      <c r="F56" s="11">
        <f t="shared" si="5"/>
        <v>1</v>
      </c>
      <c r="G56" s="11">
        <f t="shared" si="4"/>
        <v>318559936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342</v>
      </c>
      <c r="F57" s="11">
        <f t="shared" si="5"/>
        <v>0</v>
      </c>
      <c r="G57" s="11">
        <f t="shared" si="4"/>
        <v>-17168400000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341</v>
      </c>
      <c r="F58" s="11">
        <f t="shared" si="5"/>
        <v>0</v>
      </c>
      <c r="G58" s="11">
        <f t="shared" si="4"/>
        <v>-4160370500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338</v>
      </c>
      <c r="F59" s="11">
        <f t="shared" si="5"/>
        <v>1</v>
      </c>
      <c r="G59" s="11">
        <f t="shared" si="4"/>
        <v>180263322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337</v>
      </c>
      <c r="F60" s="11">
        <f t="shared" si="5"/>
        <v>0</v>
      </c>
      <c r="G60" s="11">
        <f t="shared" si="4"/>
        <v>-113906000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335</v>
      </c>
      <c r="F61" s="11">
        <f t="shared" si="5"/>
        <v>0</v>
      </c>
      <c r="G61" s="11">
        <f t="shared" si="4"/>
        <v>-50250000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331</v>
      </c>
      <c r="F62" s="11">
        <f t="shared" si="5"/>
        <v>0</v>
      </c>
      <c r="G62" s="11">
        <f t="shared" si="4"/>
        <v>-33100000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327</v>
      </c>
      <c r="F63" s="11">
        <f t="shared" si="5"/>
        <v>0</v>
      </c>
      <c r="G63" s="11">
        <f t="shared" si="4"/>
        <v>-65400000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327</v>
      </c>
      <c r="F64" s="11">
        <f t="shared" si="5"/>
        <v>0</v>
      </c>
      <c r="G64" s="11">
        <f t="shared" si="4"/>
        <v>-28449000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323</v>
      </c>
      <c r="F65" s="11">
        <f t="shared" si="5"/>
        <v>0</v>
      </c>
      <c r="G65" s="11">
        <f t="shared" si="4"/>
        <v>-8872810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322</v>
      </c>
      <c r="F66" s="11">
        <f t="shared" si="5"/>
        <v>0</v>
      </c>
      <c r="G66" s="11">
        <f t="shared" si="4"/>
        <v>-107548000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317</v>
      </c>
      <c r="F67" s="11">
        <f t="shared" si="5"/>
        <v>0</v>
      </c>
      <c r="G67" s="11">
        <f t="shared" si="4"/>
        <v>-6340000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316</v>
      </c>
      <c r="F68" s="11">
        <f t="shared" si="5"/>
        <v>0</v>
      </c>
      <c r="G68" s="11">
        <f t="shared" si="4"/>
        <v>-94958000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316</v>
      </c>
      <c r="F69" s="11">
        <f t="shared" si="5"/>
        <v>0</v>
      </c>
      <c r="G69" s="11">
        <f t="shared" si="4"/>
        <v>-31600000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311</v>
      </c>
      <c r="F70" s="11">
        <f t="shared" si="5"/>
        <v>0</v>
      </c>
      <c r="G70" s="11">
        <f t="shared" si="4"/>
        <v>-62200000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307</v>
      </c>
      <c r="F71" s="11">
        <f t="shared" si="5"/>
        <v>1</v>
      </c>
      <c r="G71" s="11">
        <f t="shared" si="4"/>
        <v>4709034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307</v>
      </c>
      <c r="F72" s="11">
        <f t="shared" si="5"/>
        <v>1</v>
      </c>
      <c r="G72" s="11">
        <f t="shared" si="4"/>
        <v>1224000000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307</v>
      </c>
      <c r="F73" s="11">
        <f t="shared" si="5"/>
        <v>1</v>
      </c>
      <c r="G73" s="11">
        <f t="shared" si="4"/>
        <v>795600000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307</v>
      </c>
      <c r="F74" s="11">
        <f t="shared" si="5"/>
        <v>1</v>
      </c>
      <c r="G74" s="11">
        <f t="shared" si="4"/>
        <v>918000000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304</v>
      </c>
      <c r="F75" s="11">
        <f t="shared" si="5"/>
        <v>0</v>
      </c>
      <c r="G75" s="11">
        <f t="shared" si="4"/>
        <v>-60800000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301</v>
      </c>
      <c r="F76" s="11">
        <f t="shared" si="5"/>
        <v>0</v>
      </c>
      <c r="G76" s="11">
        <f t="shared" si="4"/>
        <v>-602210700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301</v>
      </c>
      <c r="F77" s="11">
        <f t="shared" si="5"/>
        <v>0</v>
      </c>
      <c r="G77" s="11">
        <f t="shared" si="4"/>
        <v>-60200000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297</v>
      </c>
      <c r="F78" s="11">
        <f t="shared" si="5"/>
        <v>1</v>
      </c>
      <c r="G78" s="11">
        <f t="shared" si="4"/>
        <v>592000000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289</v>
      </c>
      <c r="F79" s="11">
        <f t="shared" si="5"/>
        <v>0</v>
      </c>
      <c r="G79" s="11">
        <f t="shared" si="4"/>
        <v>-289144500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289</v>
      </c>
      <c r="F80" s="11">
        <f t="shared" si="5"/>
        <v>0</v>
      </c>
      <c r="G80" s="11">
        <f t="shared" si="4"/>
        <v>-41023550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286</v>
      </c>
      <c r="F81" s="11">
        <f t="shared" si="5"/>
        <v>0</v>
      </c>
      <c r="G81" s="11">
        <f t="shared" si="4"/>
        <v>-257543000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276</v>
      </c>
      <c r="F82" s="11">
        <f t="shared" si="5"/>
        <v>1</v>
      </c>
      <c r="G82" s="11">
        <f t="shared" si="4"/>
        <v>22344025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254</v>
      </c>
      <c r="F83" s="11">
        <f t="shared" si="5"/>
        <v>1</v>
      </c>
      <c r="G83" s="11">
        <f t="shared" si="4"/>
        <v>12650000000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253</v>
      </c>
      <c r="F84" s="11">
        <f t="shared" si="5"/>
        <v>1</v>
      </c>
      <c r="G84" s="11">
        <f t="shared" si="4"/>
        <v>7560000000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253</v>
      </c>
      <c r="F85" s="11">
        <f t="shared" si="5"/>
        <v>0</v>
      </c>
      <c r="G85" s="11">
        <f t="shared" si="4"/>
        <v>-18342500000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252</v>
      </c>
      <c r="F86" s="11">
        <f t="shared" si="5"/>
        <v>0</v>
      </c>
      <c r="G86" s="11">
        <f t="shared" si="4"/>
        <v>-70812000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247</v>
      </c>
      <c r="F87" s="11">
        <f t="shared" si="5"/>
        <v>1</v>
      </c>
      <c r="G87" s="11">
        <f t="shared" si="4"/>
        <v>615000000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246</v>
      </c>
      <c r="F88" s="11">
        <f t="shared" si="5"/>
        <v>1</v>
      </c>
      <c r="G88" s="11">
        <f t="shared" si="4"/>
        <v>19193300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241</v>
      </c>
      <c r="F89" s="11">
        <f t="shared" si="5"/>
        <v>1</v>
      </c>
      <c r="G89" s="11">
        <f t="shared" si="4"/>
        <v>3600000000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216</v>
      </c>
      <c r="F90" s="11">
        <f t="shared" si="5"/>
        <v>1</v>
      </c>
      <c r="G90" s="11">
        <f t="shared" si="4"/>
        <v>52641890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187</v>
      </c>
      <c r="F91" s="11">
        <f t="shared" si="5"/>
        <v>1</v>
      </c>
      <c r="G91" s="11">
        <f t="shared" si="4"/>
        <v>50620830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157</v>
      </c>
      <c r="F92" s="11">
        <f t="shared" si="5"/>
        <v>1</v>
      </c>
      <c r="G92" s="11">
        <f t="shared" si="4"/>
        <v>468000000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157</v>
      </c>
      <c r="F93" s="11">
        <f t="shared" si="5"/>
        <v>1</v>
      </c>
      <c r="G93" s="11">
        <f t="shared" si="4"/>
        <v>42804060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156</v>
      </c>
      <c r="F94" s="11">
        <f t="shared" si="5"/>
        <v>1</v>
      </c>
      <c r="G94" s="11">
        <f t="shared" si="4"/>
        <v>852500000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155</v>
      </c>
      <c r="F95" s="11">
        <f t="shared" si="5"/>
        <v>1</v>
      </c>
      <c r="G95" s="11">
        <f t="shared" si="4"/>
        <v>462000000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154</v>
      </c>
      <c r="F96" s="11">
        <f t="shared" si="5"/>
        <v>1</v>
      </c>
      <c r="G96" s="11">
        <f t="shared" si="4"/>
        <v>459000000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153</v>
      </c>
      <c r="F97" s="11">
        <f t="shared" si="5"/>
        <v>1</v>
      </c>
      <c r="G97" s="11">
        <f t="shared" si="4"/>
        <v>456000000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152</v>
      </c>
      <c r="F98" s="11">
        <f t="shared" si="5"/>
        <v>1</v>
      </c>
      <c r="G98" s="11">
        <f t="shared" si="4"/>
        <v>453000000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151</v>
      </c>
      <c r="F99" s="11">
        <f t="shared" si="5"/>
        <v>1</v>
      </c>
      <c r="G99" s="11">
        <f t="shared" si="4"/>
        <v>450000000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149</v>
      </c>
      <c r="F100" s="11">
        <f t="shared" si="5"/>
        <v>1</v>
      </c>
      <c r="G100" s="11">
        <f t="shared" si="4"/>
        <v>147926000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148</v>
      </c>
      <c r="F101" s="11">
        <f t="shared" si="5"/>
        <v>0</v>
      </c>
      <c r="G101" s="11">
        <f t="shared" si="4"/>
        <v>-294031600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127</v>
      </c>
      <c r="F102" s="11">
        <f t="shared" si="5"/>
        <v>1</v>
      </c>
      <c r="G102" s="11">
        <f t="shared" si="4"/>
        <v>378000000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127</v>
      </c>
      <c r="F103" s="11">
        <f t="shared" si="5"/>
        <v>1</v>
      </c>
      <c r="G103" s="11">
        <f t="shared" si="4"/>
        <v>37233000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112</v>
      </c>
      <c r="F104" s="11">
        <f t="shared" si="5"/>
        <v>0</v>
      </c>
      <c r="G104" s="11">
        <f t="shared" si="4"/>
        <v>-1120000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106</v>
      </c>
      <c r="F105" s="11">
        <f t="shared" si="5"/>
        <v>1</v>
      </c>
      <c r="G105" s="11">
        <f t="shared" si="4"/>
        <v>209895000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101</v>
      </c>
      <c r="F106" s="11">
        <f t="shared" si="5"/>
        <v>0</v>
      </c>
      <c r="G106" s="11">
        <f t="shared" si="4"/>
        <v>-6060000000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101</v>
      </c>
      <c r="F107" s="11">
        <f t="shared" si="5"/>
        <v>1</v>
      </c>
      <c r="G107" s="11">
        <f t="shared" si="4"/>
        <v>585000000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100</v>
      </c>
      <c r="F108" s="11">
        <f t="shared" si="5"/>
        <v>1</v>
      </c>
      <c r="G108" s="11">
        <f t="shared" si="4"/>
        <v>297000000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99</v>
      </c>
      <c r="F109" s="11">
        <f t="shared" si="5"/>
        <v>1</v>
      </c>
      <c r="G109" s="11">
        <f t="shared" si="4"/>
        <v>196000000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99</v>
      </c>
      <c r="F110" s="11">
        <f t="shared" si="5"/>
        <v>0</v>
      </c>
      <c r="G110" s="11">
        <f t="shared" si="4"/>
        <v>-495000000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98</v>
      </c>
      <c r="F111" s="11">
        <f t="shared" si="5"/>
        <v>1</v>
      </c>
      <c r="G111" s="11">
        <f t="shared" si="4"/>
        <v>40028796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90</v>
      </c>
      <c r="F112" s="11">
        <f t="shared" si="5"/>
        <v>1</v>
      </c>
      <c r="G112" s="11">
        <f t="shared" si="4"/>
        <v>3738000000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83</v>
      </c>
      <c r="F113" s="11">
        <f t="shared" si="5"/>
        <v>0</v>
      </c>
      <c r="G113" s="11">
        <f t="shared" si="4"/>
        <v>-2075000000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82</v>
      </c>
      <c r="F114" s="11">
        <f t="shared" si="5"/>
        <v>0</v>
      </c>
      <c r="G114" s="11">
        <f t="shared" si="4"/>
        <v>-16400000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80</v>
      </c>
      <c r="F115" s="11">
        <f t="shared" si="5"/>
        <v>0</v>
      </c>
      <c r="G115" s="11">
        <f t="shared" si="4"/>
        <v>-1440000000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79</v>
      </c>
      <c r="F116" s="11">
        <f t="shared" si="5"/>
        <v>0</v>
      </c>
      <c r="G116" s="11">
        <f t="shared" si="4"/>
        <v>-197500000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69</v>
      </c>
      <c r="F117" s="11">
        <f t="shared" si="5"/>
        <v>1</v>
      </c>
      <c r="G117" s="11">
        <f t="shared" si="4"/>
        <v>40460000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67</v>
      </c>
      <c r="F118" s="11">
        <f t="shared" si="5"/>
        <v>1</v>
      </c>
      <c r="G118" s="11">
        <f t="shared" si="4"/>
        <v>9064044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65</v>
      </c>
      <c r="F119" s="11">
        <f t="shared" si="5"/>
        <v>0</v>
      </c>
      <c r="G119" s="11">
        <f t="shared" si="4"/>
        <v>-208058500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64</v>
      </c>
      <c r="F120" s="11">
        <f t="shared" si="5"/>
        <v>1</v>
      </c>
      <c r="G120" s="11">
        <f t="shared" si="4"/>
        <v>1025388000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61</v>
      </c>
      <c r="F121" s="11">
        <f t="shared" si="5"/>
        <v>1</v>
      </c>
      <c r="G121" s="105">
        <f t="shared" si="4"/>
        <v>180000000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61</v>
      </c>
      <c r="F122" s="105">
        <f t="shared" si="5"/>
        <v>1</v>
      </c>
      <c r="G122" s="105">
        <f t="shared" si="4"/>
        <v>121200000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61</v>
      </c>
      <c r="F123" s="105">
        <f t="shared" si="5"/>
        <v>1</v>
      </c>
      <c r="G123" s="105">
        <f t="shared" si="4"/>
        <v>298500000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60</v>
      </c>
      <c r="F124" s="105">
        <f t="shared" si="5"/>
        <v>0</v>
      </c>
      <c r="G124" s="105">
        <f t="shared" si="4"/>
        <v>-1110000000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60</v>
      </c>
      <c r="F125" s="105">
        <f t="shared" si="5"/>
        <v>1</v>
      </c>
      <c r="G125" s="105">
        <f t="shared" si="4"/>
        <v>177000000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60</v>
      </c>
      <c r="F126" s="105">
        <f t="shared" si="5"/>
        <v>0</v>
      </c>
      <c r="G126" s="105">
        <f t="shared" si="4"/>
        <v>-180054000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59</v>
      </c>
      <c r="F127" s="105">
        <f t="shared" si="5"/>
        <v>1</v>
      </c>
      <c r="G127" s="105">
        <f t="shared" si="4"/>
        <v>52200000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59</v>
      </c>
      <c r="F128" s="105">
        <f t="shared" si="5"/>
        <v>0</v>
      </c>
      <c r="G128" s="105">
        <f t="shared" si="4"/>
        <v>-177053100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58</v>
      </c>
      <c r="F129" s="105">
        <f t="shared" si="5"/>
        <v>0</v>
      </c>
      <c r="G129" s="105">
        <f t="shared" si="4"/>
        <v>-174052200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56</v>
      </c>
      <c r="F130" s="105">
        <f t="shared" si="5"/>
        <v>0</v>
      </c>
      <c r="G130" s="105">
        <f t="shared" si="4"/>
        <v>-56028000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56</v>
      </c>
      <c r="F131" s="105">
        <f t="shared" si="5"/>
        <v>1</v>
      </c>
      <c r="G131" s="105">
        <f t="shared" si="4"/>
        <v>5500000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54</v>
      </c>
      <c r="F132" s="105">
        <f t="shared" si="5"/>
        <v>0</v>
      </c>
      <c r="G132" s="105">
        <f t="shared" si="4"/>
        <v>-10800000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53</v>
      </c>
      <c r="F133" s="105">
        <f t="shared" si="5"/>
        <v>0</v>
      </c>
      <c r="G133" s="105">
        <f t="shared" si="4"/>
        <v>-116600000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50</v>
      </c>
      <c r="F134" s="105">
        <f t="shared" si="5"/>
        <v>0</v>
      </c>
      <c r="G134" s="105">
        <f t="shared" si="4"/>
        <v>-45275000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47</v>
      </c>
      <c r="F135" s="105">
        <f t="shared" si="5"/>
        <v>1</v>
      </c>
      <c r="G135" s="105">
        <f t="shared" si="4"/>
        <v>69000000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46</v>
      </c>
      <c r="F136" s="105">
        <f t="shared" si="5"/>
        <v>0</v>
      </c>
      <c r="G136" s="105">
        <f t="shared" si="4"/>
        <v>-46023000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46</v>
      </c>
      <c r="F137" s="105">
        <f t="shared" si="5"/>
        <v>0</v>
      </c>
      <c r="G137" s="105">
        <f t="shared" si="4"/>
        <v>-16790000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44</v>
      </c>
      <c r="F138" s="105">
        <f t="shared" si="5"/>
        <v>1</v>
      </c>
      <c r="G138" s="105">
        <f t="shared" si="4"/>
        <v>989000000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43</v>
      </c>
      <c r="F139" s="105">
        <f t="shared" si="5"/>
        <v>1</v>
      </c>
      <c r="G139" s="105">
        <f t="shared" si="4"/>
        <v>75600000</v>
      </c>
    </row>
    <row r="140" spans="1:10">
      <c r="A140" s="105" t="s">
        <v>3739</v>
      </c>
      <c r="B140" s="38">
        <v>200000</v>
      </c>
      <c r="C140" s="73" t="s">
        <v>3723</v>
      </c>
      <c r="D140" s="105"/>
      <c r="E140" s="105">
        <f t="shared" si="7"/>
        <v>41</v>
      </c>
      <c r="F140" s="105">
        <f t="shared" si="5"/>
        <v>1</v>
      </c>
      <c r="G140" s="105">
        <f t="shared" si="4"/>
        <v>8000000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41</v>
      </c>
      <c r="F141" s="105">
        <f t="shared" si="5"/>
        <v>0</v>
      </c>
      <c r="G141" s="105">
        <f t="shared" si="4"/>
        <v>-131236900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40</v>
      </c>
      <c r="F142" s="105">
        <f t="shared" si="5"/>
        <v>0</v>
      </c>
      <c r="G142" s="105">
        <f t="shared" si="4"/>
        <v>-120836000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39</v>
      </c>
      <c r="F143" s="105">
        <f t="shared" si="5"/>
        <v>1</v>
      </c>
      <c r="G143" s="105">
        <f t="shared" si="4"/>
        <v>2756254</v>
      </c>
    </row>
    <row r="144" spans="1:10">
      <c r="A144" s="105" t="s">
        <v>3740</v>
      </c>
      <c r="B144" s="38">
        <v>-3000900</v>
      </c>
      <c r="C144" s="73" t="s">
        <v>1260</v>
      </c>
      <c r="D144" s="105">
        <v>1</v>
      </c>
      <c r="E144" s="105">
        <f t="shared" si="7"/>
        <v>36</v>
      </c>
      <c r="F144" s="105">
        <f t="shared" si="5"/>
        <v>0</v>
      </c>
      <c r="G144" s="105">
        <f t="shared" si="4"/>
        <v>-108032400</v>
      </c>
    </row>
    <row r="145" spans="1:10">
      <c r="A145" s="105" t="s">
        <v>3757</v>
      </c>
      <c r="B145" s="38">
        <v>-3001400</v>
      </c>
      <c r="C145" s="73" t="s">
        <v>3759</v>
      </c>
      <c r="D145" s="105">
        <v>0</v>
      </c>
      <c r="E145" s="105">
        <f t="shared" si="7"/>
        <v>35</v>
      </c>
      <c r="F145" s="105">
        <f t="shared" si="5"/>
        <v>0</v>
      </c>
      <c r="G145" s="105">
        <f t="shared" si="4"/>
        <v>-105049000</v>
      </c>
    </row>
    <row r="146" spans="1:10">
      <c r="A146" s="105" t="s">
        <v>3757</v>
      </c>
      <c r="B146" s="38">
        <v>-216910</v>
      </c>
      <c r="C146" s="73" t="s">
        <v>3762</v>
      </c>
      <c r="D146" s="105">
        <v>1</v>
      </c>
      <c r="E146" s="105">
        <f t="shared" si="7"/>
        <v>35</v>
      </c>
      <c r="F146" s="105">
        <f t="shared" si="5"/>
        <v>0</v>
      </c>
      <c r="G146" s="105">
        <f t="shared" si="4"/>
        <v>-7591850</v>
      </c>
    </row>
    <row r="147" spans="1:10">
      <c r="A147" s="105" t="s">
        <v>3763</v>
      </c>
      <c r="B147" s="38">
        <v>-3000900</v>
      </c>
      <c r="C147" s="73" t="s">
        <v>462</v>
      </c>
      <c r="D147" s="105">
        <v>1</v>
      </c>
      <c r="E147" s="105">
        <f t="shared" si="7"/>
        <v>34</v>
      </c>
      <c r="F147" s="105">
        <f t="shared" si="5"/>
        <v>0</v>
      </c>
      <c r="G147" s="105">
        <f t="shared" si="4"/>
        <v>-102030600</v>
      </c>
    </row>
    <row r="148" spans="1:10">
      <c r="A148" s="105" t="s">
        <v>3776</v>
      </c>
      <c r="B148" s="38">
        <v>5900000</v>
      </c>
      <c r="C148" s="73" t="s">
        <v>3777</v>
      </c>
      <c r="D148" s="105">
        <v>13</v>
      </c>
      <c r="E148" s="105">
        <f t="shared" si="7"/>
        <v>33</v>
      </c>
      <c r="F148" s="105">
        <f t="shared" si="5"/>
        <v>1</v>
      </c>
      <c r="G148" s="105">
        <f t="shared" si="4"/>
        <v>188800000</v>
      </c>
    </row>
    <row r="149" spans="1:10">
      <c r="A149" s="105" t="s">
        <v>3833</v>
      </c>
      <c r="B149" s="38">
        <v>17000000</v>
      </c>
      <c r="C149" s="73" t="s">
        <v>3834</v>
      </c>
      <c r="D149" s="105">
        <v>0</v>
      </c>
      <c r="E149" s="105">
        <f t="shared" si="7"/>
        <v>20</v>
      </c>
      <c r="F149" s="105">
        <f t="shared" si="5"/>
        <v>1</v>
      </c>
      <c r="G149" s="105">
        <f t="shared" si="4"/>
        <v>323000000</v>
      </c>
    </row>
    <row r="150" spans="1:10">
      <c r="A150" s="105" t="s">
        <v>3833</v>
      </c>
      <c r="B150" s="38">
        <v>-1000</v>
      </c>
      <c r="C150" s="73" t="s">
        <v>3835</v>
      </c>
      <c r="D150" s="105">
        <v>1</v>
      </c>
      <c r="E150" s="105">
        <f t="shared" si="7"/>
        <v>20</v>
      </c>
      <c r="F150" s="105">
        <f t="shared" si="5"/>
        <v>0</v>
      </c>
      <c r="G150" s="105">
        <f t="shared" si="4"/>
        <v>-20000</v>
      </c>
      <c r="J150" t="s">
        <v>25</v>
      </c>
    </row>
    <row r="151" spans="1:10">
      <c r="A151" s="105" t="s">
        <v>3837</v>
      </c>
      <c r="B151" s="38">
        <v>3000000</v>
      </c>
      <c r="C151" s="73" t="s">
        <v>3840</v>
      </c>
      <c r="D151" s="105">
        <v>0</v>
      </c>
      <c r="E151" s="105">
        <f t="shared" si="7"/>
        <v>19</v>
      </c>
      <c r="F151" s="105">
        <f t="shared" si="5"/>
        <v>1</v>
      </c>
      <c r="G151" s="105">
        <f t="shared" si="4"/>
        <v>54000000</v>
      </c>
    </row>
    <row r="152" spans="1:10">
      <c r="A152" s="105" t="s">
        <v>3837</v>
      </c>
      <c r="B152" s="38">
        <v>-18011000</v>
      </c>
      <c r="C152" s="73" t="s">
        <v>3842</v>
      </c>
      <c r="D152" s="105">
        <v>0</v>
      </c>
      <c r="E152" s="105">
        <f t="shared" si="7"/>
        <v>19</v>
      </c>
      <c r="F152" s="105">
        <f t="shared" si="5"/>
        <v>0</v>
      </c>
      <c r="G152" s="105">
        <f t="shared" si="4"/>
        <v>-342209000</v>
      </c>
    </row>
    <row r="153" spans="1:10">
      <c r="A153" s="105" t="s">
        <v>3837</v>
      </c>
      <c r="B153" s="38">
        <v>-15600000</v>
      </c>
      <c r="C153" s="73" t="s">
        <v>3841</v>
      </c>
      <c r="D153" s="105">
        <v>0</v>
      </c>
      <c r="E153" s="105">
        <f t="shared" si="7"/>
        <v>19</v>
      </c>
      <c r="F153" s="105">
        <f t="shared" si="5"/>
        <v>0</v>
      </c>
      <c r="G153" s="105">
        <f t="shared" si="4"/>
        <v>-296400000</v>
      </c>
    </row>
    <row r="154" spans="1:10">
      <c r="A154" s="105" t="s">
        <v>3837</v>
      </c>
      <c r="B154" s="38">
        <v>-1400500</v>
      </c>
      <c r="C154" s="73" t="s">
        <v>3843</v>
      </c>
      <c r="D154" s="105">
        <v>0</v>
      </c>
      <c r="E154" s="105">
        <f t="shared" si="7"/>
        <v>19</v>
      </c>
      <c r="F154" s="105">
        <f t="shared" si="5"/>
        <v>0</v>
      </c>
      <c r="G154" s="105">
        <f t="shared" si="4"/>
        <v>-26609500</v>
      </c>
    </row>
    <row r="155" spans="1:10">
      <c r="A155" s="105" t="s">
        <v>3837</v>
      </c>
      <c r="B155" s="38">
        <v>-5000</v>
      </c>
      <c r="C155" s="73" t="s">
        <v>502</v>
      </c>
      <c r="D155" s="105">
        <v>5</v>
      </c>
      <c r="E155" s="105">
        <f t="shared" si="7"/>
        <v>19</v>
      </c>
      <c r="F155" s="105">
        <f t="shared" si="5"/>
        <v>0</v>
      </c>
      <c r="G155" s="105">
        <f t="shared" si="4"/>
        <v>-95000</v>
      </c>
    </row>
    <row r="156" spans="1:10">
      <c r="A156" s="105" t="s">
        <v>3846</v>
      </c>
      <c r="B156" s="38">
        <v>3000000</v>
      </c>
      <c r="C156" s="73" t="s">
        <v>3847</v>
      </c>
      <c r="D156" s="105">
        <v>1</v>
      </c>
      <c r="E156" s="105">
        <f t="shared" si="7"/>
        <v>14</v>
      </c>
      <c r="F156" s="105">
        <f t="shared" si="5"/>
        <v>1</v>
      </c>
      <c r="G156" s="105">
        <f t="shared" si="4"/>
        <v>39000000</v>
      </c>
    </row>
    <row r="157" spans="1:10">
      <c r="A157" s="105" t="s">
        <v>3853</v>
      </c>
      <c r="B157" s="38">
        <v>1000000</v>
      </c>
      <c r="C157" s="73" t="s">
        <v>3723</v>
      </c>
      <c r="D157" s="105">
        <v>1</v>
      </c>
      <c r="E157" s="105">
        <f t="shared" si="7"/>
        <v>13</v>
      </c>
      <c r="F157" s="105">
        <f t="shared" si="5"/>
        <v>1</v>
      </c>
      <c r="G157" s="105">
        <f t="shared" si="4"/>
        <v>12000000</v>
      </c>
    </row>
    <row r="158" spans="1:10">
      <c r="A158" s="105" t="s">
        <v>3852</v>
      </c>
      <c r="B158" s="38">
        <v>-4500000</v>
      </c>
      <c r="C158" s="73" t="s">
        <v>3854</v>
      </c>
      <c r="D158" s="105">
        <v>0</v>
      </c>
      <c r="E158" s="105">
        <f t="shared" si="7"/>
        <v>12</v>
      </c>
      <c r="F158" s="105">
        <f t="shared" si="5"/>
        <v>0</v>
      </c>
      <c r="G158" s="105">
        <f t="shared" si="4"/>
        <v>-54000000</v>
      </c>
    </row>
    <row r="159" spans="1:10">
      <c r="A159" s="105" t="s">
        <v>3852</v>
      </c>
      <c r="B159" s="38">
        <v>3000000</v>
      </c>
      <c r="C159" s="73" t="s">
        <v>3855</v>
      </c>
      <c r="D159" s="105">
        <v>0</v>
      </c>
      <c r="E159" s="105">
        <f t="shared" si="7"/>
        <v>12</v>
      </c>
      <c r="F159" s="105">
        <f t="shared" si="5"/>
        <v>1</v>
      </c>
      <c r="G159" s="105">
        <f t="shared" si="4"/>
        <v>33000000</v>
      </c>
    </row>
    <row r="160" spans="1:10">
      <c r="A160" s="105" t="s">
        <v>3852</v>
      </c>
      <c r="B160" s="38">
        <v>-3000000</v>
      </c>
      <c r="C160" s="73" t="s">
        <v>3854</v>
      </c>
      <c r="D160" s="105">
        <v>1</v>
      </c>
      <c r="E160" s="105">
        <f t="shared" si="7"/>
        <v>12</v>
      </c>
      <c r="F160" s="105">
        <f t="shared" si="5"/>
        <v>0</v>
      </c>
      <c r="G160" s="105">
        <f t="shared" si="4"/>
        <v>-36000000</v>
      </c>
    </row>
    <row r="161" spans="1:7">
      <c r="A161" s="105" t="s">
        <v>3876</v>
      </c>
      <c r="B161" s="38">
        <v>93165</v>
      </c>
      <c r="C161" s="73" t="s">
        <v>585</v>
      </c>
      <c r="D161" s="105">
        <v>6</v>
      </c>
      <c r="E161" s="105">
        <f t="shared" si="7"/>
        <v>11</v>
      </c>
      <c r="F161" s="105">
        <f t="shared" si="5"/>
        <v>1</v>
      </c>
      <c r="G161" s="105">
        <f t="shared" si="4"/>
        <v>931650</v>
      </c>
    </row>
    <row r="162" spans="1:7">
      <c r="A162" s="37" t="s">
        <v>3871</v>
      </c>
      <c r="B162" s="38">
        <v>1150000</v>
      </c>
      <c r="C162" s="73" t="s">
        <v>3880</v>
      </c>
      <c r="D162" s="105">
        <v>1</v>
      </c>
      <c r="E162" s="105">
        <f t="shared" si="7"/>
        <v>5</v>
      </c>
      <c r="F162" s="105">
        <f t="shared" si="5"/>
        <v>1</v>
      </c>
      <c r="G162" s="105">
        <f t="shared" si="4"/>
        <v>4600000</v>
      </c>
    </row>
    <row r="163" spans="1:7">
      <c r="A163" s="59" t="s">
        <v>3877</v>
      </c>
      <c r="B163" s="38">
        <v>-526350</v>
      </c>
      <c r="C163" s="73" t="s">
        <v>3878</v>
      </c>
      <c r="D163" s="105">
        <v>3</v>
      </c>
      <c r="E163" s="105">
        <f t="shared" si="7"/>
        <v>4</v>
      </c>
      <c r="F163" s="105">
        <f t="shared" si="5"/>
        <v>0</v>
      </c>
      <c r="G163" s="105">
        <f t="shared" si="4"/>
        <v>-2105400</v>
      </c>
    </row>
    <row r="164" spans="1:7">
      <c r="A164" s="59">
        <v>35707</v>
      </c>
      <c r="B164" s="38">
        <v>-200000</v>
      </c>
      <c r="C164" s="73" t="s">
        <v>3951</v>
      </c>
      <c r="D164" s="105">
        <v>1</v>
      </c>
      <c r="E164" s="105">
        <f t="shared" si="7"/>
        <v>1</v>
      </c>
      <c r="F164" s="105">
        <f t="shared" si="5"/>
        <v>0</v>
      </c>
      <c r="G164" s="105">
        <f t="shared" si="4"/>
        <v>-200000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685633</v>
      </c>
      <c r="C194" s="11"/>
      <c r="D194" s="11"/>
      <c r="E194" s="11"/>
      <c r="F194" s="11"/>
      <c r="G194" s="29">
        <f>SUM(G2:G193)</f>
        <v>22008139774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38408620.897033162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0" zoomScaleNormal="100" workbookViewId="0">
      <selection activeCell="O28" sqref="O2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685633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3860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91839497</v>
      </c>
      <c r="G18" s="29">
        <f t="shared" si="0"/>
        <v>10639203.819000006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-5404933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5404933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t="s">
        <v>3870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3953</v>
      </c>
      <c r="N28" s="119">
        <v>24225000</v>
      </c>
      <c r="O28" s="119">
        <v>18174051</v>
      </c>
      <c r="P28" s="118" t="s">
        <v>3856</v>
      </c>
      <c r="Q28" s="118">
        <v>7</v>
      </c>
      <c r="R28" s="118" t="s">
        <v>3868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3954</v>
      </c>
      <c r="N29" s="119">
        <v>27636000</v>
      </c>
      <c r="O29" s="119">
        <v>8290964</v>
      </c>
      <c r="P29" s="4">
        <v>35493</v>
      </c>
      <c r="Q29" s="118">
        <f>Q28-4</f>
        <v>3</v>
      </c>
      <c r="R29" s="118" t="s">
        <v>3868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3845</v>
      </c>
      <c r="L30" s="123">
        <v>0</v>
      </c>
      <c r="M30" s="118"/>
      <c r="N30" s="119"/>
      <c r="O30" s="119">
        <v>25064823</v>
      </c>
      <c r="P30" s="4" t="s">
        <v>3873</v>
      </c>
      <c r="Q30" s="118">
        <f>Q29</f>
        <v>3</v>
      </c>
      <c r="R30" s="118" t="s">
        <v>3869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 t="s">
        <v>3872</v>
      </c>
      <c r="Q31" s="118">
        <f>Q30-2</f>
        <v>1</v>
      </c>
      <c r="R31" s="118" t="s">
        <v>3869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380000</v>
      </c>
      <c r="P32" s="59" t="s">
        <v>3871</v>
      </c>
      <c r="Q32" s="105">
        <f>Q31-1</f>
        <v>0</v>
      </c>
      <c r="R32" s="105" t="s">
        <v>3869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20">
        <f>N28+N29-O28-O29-O30-O31-O32</f>
        <v>-160018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91839497</v>
      </c>
      <c r="M35" s="2"/>
      <c r="N35" s="3">
        <f>SUM(N16:N30)</f>
        <v>166339945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-5125988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148839497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3779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62250000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3790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3791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3770</v>
      </c>
      <c r="B19" s="3">
        <v>785500</v>
      </c>
      <c r="C19" t="s">
        <v>3774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3876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3876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2018-07-02T11:41:28Z</dcterms:modified>
</cp:coreProperties>
</file>