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دی 96" sheetId="29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K18" i="18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G154" i="20"/>
  <c r="G141" i="20" s="1"/>
  <c r="G155" i="20"/>
  <c r="G142" i="20" s="1"/>
  <c r="D139" i="20"/>
  <c r="G43" i="10" l="1"/>
  <c r="S25" i="18" l="1"/>
  <c r="S29" i="18"/>
  <c r="S24" i="18" l="1"/>
  <c r="S23" i="18" l="1"/>
  <c r="S22" i="18" l="1"/>
  <c r="D138" i="20" l="1"/>
  <c r="G42" i="10" l="1"/>
  <c r="N44" i="18" l="1"/>
  <c r="F180" i="15" l="1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79" i="15" l="1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K17" i="18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F11" i="18" l="1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<sst xmlns="http://schemas.openxmlformats.org/spreadsheetml/2006/main" count="2021" uniqueCount="837">
  <si>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</si>
  <si>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</si>
  <si>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</si>
  <si>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</si>
  <si>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</si>
  <si>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</si>
  <si>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</si>
  <si>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</si>
  <si>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</si>
  <si>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</si>
  <si>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</si>
  <si>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</si>
  <si>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</si>
  <si>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</si>
  <si>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</si>
  <si>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</si>
  <si>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</si>
  <si>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</si>
  <si>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</si>
  <si>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</si>
  <si>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</si>
  <si>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</si>
  <si>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</si>
  <si>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</si>
  <si>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</si>
  <si>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</si>
  <si>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</si>
  <si>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</si>
  <si>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</si>
  <si>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</si>
  <si>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</si>
  <si>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</si>
  <si>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</si>
  <si>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</si>
  <si>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</si>
  <si>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</si>
  <si>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</si>
  <si>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</si>
  <si>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</si>
  <si>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</si>
  <si>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</si>
  <si>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</si>
  <si>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</si>
  <si>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</si>
  <si>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</si>
  <si>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</si>
  <si>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</si>
  <si>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</si>
  <si>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</si>
  <si>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</si>
  <si>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</si>
  <si>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</si>
  <si>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</si>
  <si>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</si>
  <si>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</si>
  <si>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</si>
  <si>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</si>
  <si>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</si>
  <si>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</si>
  <si>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</si>
  <si>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</si>
  <si>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</si>
  <si>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</si>
  <si>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</si>
  <si>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</si>
  <si>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</si>
  <si>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</si>
  <si>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</si>
  <si>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</si>
  <si>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</si>
  <si>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</si>
  <si>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</si>
  <si>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</si>
  <si>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</si>
  <si>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</si>
  <si>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</si>
  <si>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</si>
  <si>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</si>
  <si>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</si>
  <si>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</si>
  <si>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</si>
  <si>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</si>
  <si>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</si>
  <si>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</si>
  <si>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</si>
  <si>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</si>
  <si>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</si>
  <si>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</si>
  <si>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</si>
  <si>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</si>
  <si>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</si>
  <si>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</si>
  <si>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</si>
  <si>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</si>
  <si>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</si>
  <si>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</si>
  <si>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</si>
  <si>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</si>
  <si>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</si>
  <si>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</si>
  <si>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</si>
  <si>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</si>
  <si>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</si>
  <si>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</si>
  <si>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</si>
  <si>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</si>
  <si>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</si>
  <si>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</si>
  <si>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</si>
  <si>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</si>
  <si>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</si>
  <si>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</si>
  <si>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</si>
  <si>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</si>
  <si>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</si>
  <si>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</si>
  <si>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</si>
  <si>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</si>
  <si>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</si>
  <si>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</si>
  <si>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</si>
  <si>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</si>
  <si>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</si>
  <si>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</si>
  <si>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</si>
  <si>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</si>
  <si>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</si>
  <si>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</si>
  <si>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</si>
  <si>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</si>
  <si>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</si>
  <si>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</si>
  <si>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</si>
  <si>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</si>
  <si>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</si>
  <si>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</si>
  <si>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</si>
  <si>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</si>
  <si>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</si>
  <si>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</si>
  <si>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</si>
  <si>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</si>
  <si>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</si>
  <si>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</si>
  <si>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</si>
  <si>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</si>
  <si>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</si>
  <si>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</si>
  <si>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</si>
  <si>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</si>
  <si>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</si>
  <si>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</si>
  <si>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</si>
  <si>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</si>
  <si>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</si>
  <si>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</si>
  <si>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</si>
  <si>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</si>
  <si>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</si>
  <si>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</si>
  <si>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</si>
  <si>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</si>
  <si>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</si>
  <si>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</si>
  <si>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</si>
  <si>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</si>
  <si>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</si>
  <si>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</si>
  <si>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</si>
  <si>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</si>
  <si>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</si>
  <si>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</si>
  <si>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</si>
  <si>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</si>
  <si>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</si>
  <si>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</si>
  <si>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</si>
  <si>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</si>
  <si>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</si>
  <si>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</si>
  <si>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</si>
  <si>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</si>
  <si>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</si>
  <si>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</si>
  <si>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</si>
  <si>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</si>
  <si>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</si>
  <si>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</si>
  <si>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</si>
  <si>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</si>
  <si>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</si>
  <si>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</si>
  <si>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</si>
  <si>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</si>
  <si>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</si>
  <si>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</si>
  <si>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</si>
  <si>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</si>
  <si>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</si>
  <si>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</si>
  <si>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</si>
  <si>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</si>
  <si>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</si>
  <si>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</si>
  <si>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</si>
  <si>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</si>
  <si>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</si>
  <si>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</si>
  <si>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</si>
  <si>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</si>
  <si>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</si>
  <si>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</si>
  <si>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</si>
  <si>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</si>
  <si>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</si>
  <si>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</si>
  <si>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</si>
  <si>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</si>
  <si>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</si>
  <si>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</si>
  <si>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</si>
  <si>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</si>
  <si>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</si>
  <si>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</si>
  <si>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</si>
  <si>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</si>
  <si>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</si>
  <si>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</si>
  <si>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</si>
  <si>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</si>
  <si>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</si>
  <si>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</si>
  <si>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</si>
  <si>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</si>
  <si>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</si>
  <si>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</si>
  <si>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</si>
  <si>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</si>
  <si>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</si>
  <si>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</si>
  <si>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</si>
  <si>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</si>
  <si>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</si>
  <si>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</si>
  <si>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</si>
  <si>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</si>
  <si>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</si>
  <si>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</si>
  <si>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</si>
  <si>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</si>
  <si>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</si>
  <si>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</si>
  <si>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</si>
  <si>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</si>
  <si>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</si>
  <si>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</si>
  <si>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</si>
  <si>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</si>
  <si>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</si>
  <si>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</si>
  <si>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</si>
  <si>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</si>
  <si>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</si>
  <si>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</si>
  <si>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</si>
  <si>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</si>
  <si>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</si>
  <si>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</si>
  <si>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</si>
  <si>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</si>
  <si>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</si>
  <si>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</si>
  <si>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</si>
  <si>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</si>
  <si>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</si>
  <si>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</si>
  <si>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</si>
  <si>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</si>
  <si>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</si>
  <si>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</si>
  <si>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</si>
  <si>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</si>
  <si>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</si>
  <si>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</si>
  <si>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</si>
  <si>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</si>
  <si>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</si>
  <si>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</si>
  <si>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</si>
  <si>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</si>
  <si>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</si>
  <si>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</si>
  <si>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</si>
  <si>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</si>
  <si>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</si>
  <si>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</si>
  <si>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</si>
  <si>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</si>
  <si>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</si>
  <si>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</si>
  <si>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</si>
  <si>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</si>
  <si>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</si>
  <si>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</si>
  <si>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</si>
  <si>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</si>
  <si>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</si>
  <si>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</si>
  <si>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</si>
  <si>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</si>
  <si>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</si>
  <si>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</si>
  <si>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</si>
  <si>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</si>
  <si>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</si>
  <si>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</si>
  <si>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</si>
  <si>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</si>
  <si>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</si>
  <si>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</si>
  <si>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</si>
  <si>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</si>
  <si>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</si>
  <si>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</si>
  <si>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</si>
  <si>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</si>
  <si>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</si>
  <si>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</si>
  <si>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</si>
  <si>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</si>
  <si>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</si>
  <si>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</si>
  <si>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</si>
  <si>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</si>
  <si>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</si>
  <si>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</si>
  <si>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</si>
  <si>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</si>
  <si>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</si>
  <si>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</si>
  <si>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</si>
  <si>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</si>
  <si>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</si>
  <si>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</si>
  <si>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</si>
  <si>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</si>
  <si>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</si>
  <si>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</si>
  <si>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</si>
  <si>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</si>
  <si>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</si>
  <si>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</si>
  <si>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</si>
  <si>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</si>
  <si>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</si>
  <si>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</si>
  <si>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</si>
  <si>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</si>
  <si>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</si>
  <si>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</si>
  <si>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</si>
  <si>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</si>
  <si>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</si>
  <si>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</si>
  <si>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</si>
  <si>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</si>
  <si>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</si>
  <si>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</si>
  <si>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</si>
  <si>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</si>
  <si>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</si>
  <si>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</si>
  <si>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</si>
  <si>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</si>
  <si>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</si>
  <si>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</si>
  <si>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</si>
  <si>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</si>
  <si>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</si>
  <si>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</si>
  <si>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</si>
  <si>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</si>
  <si>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</si>
  <si>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</si>
  <si>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</si>
  <si>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</si>
  <si>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</si>
  <si>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</si>
  <si>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</si>
  <si>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</si>
  <si>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</si>
  <si>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</si>
  <si>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</si>
  <si>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</si>
  <si>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</si>
  <si>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</si>
  <si>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</si>
  <si>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</si>
  <si>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</si>
  <si>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</si>
  <si>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</si>
  <si>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</si>
  <si>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</si>
  <si>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</si>
  <si>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</si>
  <si>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</si>
  <si>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</si>
  <si>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</si>
  <si>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</si>
  <si>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</si>
  <si>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</si>
  <si>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</si>
  <si>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</si>
  <si>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</si>
  <si>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</si>
  <si>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</si>
  <si>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</si>
  <si>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</si>
  <si>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</si>
  <si>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</si>
  <si>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</si>
  <si>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</si>
  <si>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</si>
  <si>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</si>
  <si>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</si>
  <si>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</si>
  <si>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</si>
  <si>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</si>
  <si>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</si>
  <si>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</si>
  <si>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</si>
  <si>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</si>
  <si>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</si>
  <si>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</si>
  <si>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</si>
  <si>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</si>
  <si>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</si>
  <si>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</si>
  <si>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</si>
  <si>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</si>
  <si>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</si>
  <si>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</si>
  <si>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</si>
  <si>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</si>
  <si>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</si>
  <si>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</si>
  <si>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</si>
  <si>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</si>
  <si>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</si>
  <si>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</si>
  <si>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</si>
  <si>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</si>
  <si>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</si>
  <si>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</si>
  <si>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</si>
  <si>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</si>
  <si>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</si>
  <si>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</si>
  <si>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</si>
  <si>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</si>
  <si>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</si>
  <si>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</si>
  <si>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</si>
  <si>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</si>
  <si>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</si>
  <si>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</si>
  <si>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</si>
  <si>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</si>
  <si>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</si>
  <si>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</si>
  <si>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</si>
  <si>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</si>
  <si>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</si>
  <si>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</si>
  <si>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</si>
  <si>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</si>
  <si>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</si>
  <si>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</si>
  <si>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</si>
  <si>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</si>
  <si>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</si>
  <si>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</si>
  <si>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</si>
  <si>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</si>
  <si>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</si>
  <si>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</si>
  <si>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</si>
  <si>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</si>
  <si>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</si>
  <si>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</si>
  <si>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</si>
  <si>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</si>
  <si>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</si>
  <si>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</si>
  <si>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</si>
  <si>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</si>
  <si>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</si>
  <si>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</si>
  <si>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</si>
  <si>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</si>
  <si>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</si>
  <si>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</si>
  <si>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</si>
  <si>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</si>
  <si>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</si>
  <si>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</si>
  <si>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</si>
  <si>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</si>
  <si>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</si>
  <si>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</si>
  <si>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</si>
  <si>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</si>
  <si>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</si>
  <si>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</si>
  <si>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</si>
  <si>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</si>
  <si>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</si>
  <si>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</si>
  <si>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</si>
  <si>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</si>
  <si>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</si>
  <si>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</si>
  <si>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</si>
  <si>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</si>
  <si>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</si>
  <si>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</si>
  <si>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</si>
  <si>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</si>
  <si>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</si>
  <si>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</si>
  <si>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</si>
  <si>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</si>
  <si>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</si>
  <si>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</si>
  <si>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</si>
  <si>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</si>
  <si>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</si>
  <si>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</si>
  <si>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</si>
  <si>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</si>
  <si>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</si>
  <si>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</si>
  <si>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</si>
  <si>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</si>
  <si>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</si>
  <si>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</si>
  <si>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</si>
  <si>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</si>
  <si>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</si>
  <si>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</si>
  <si>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</si>
  <si>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</si>
  <si>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</si>
  <si>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</si>
  <si>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</si>
  <si>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</si>
  <si>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</si>
  <si>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</si>
  <si>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</si>
  <si>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</si>
  <si>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</si>
  <si>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</si>
  <si>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</si>
  <si>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</si>
  <si>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</si>
  <si>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</si>
  <si>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</si>
  <si>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</si>
  <si>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</si>
  <si>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</si>
  <si>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</si>
  <si>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</si>
  <si>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</si>
  <si>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</si>
  <si>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</si>
  <si>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</si>
  <si>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</si>
  <si>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</si>
  <si>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</si>
  <si>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</si>
  <si>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</si>
  <si>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</si>
  <si>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</si>
  <si>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</si>
  <si>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</si>
  <si>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</si>
  <si>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</si>
  <si>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</si>
  <si>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</si>
  <si>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</si>
  <si>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</si>
  <si>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</si>
  <si>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</si>
  <si>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</si>
  <si>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</si>
  <si>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</si>
  <si>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</si>
  <si>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</si>
  <si>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</si>
  <si>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</si>
  <si>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</si>
  <si>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</si>
  <si>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</si>
  <si>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</si>
  <si>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</si>
  <si>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</si>
  <si>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</si>
  <si>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</si>
  <si>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</si>
  <si>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</si>
  <si>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</si>
  <si>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</si>
  <si>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</si>
  <si>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</si>
  <si>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</si>
  <si>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</si>
  <si>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</si>
  <si>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</si>
  <si>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</si>
  <si>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</si>
  <si>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</si>
  <si>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</si>
  <si>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</si>
  <si>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</si>
  <si>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</si>
  <si>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</si>
  <si>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</si>
  <si>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</si>
  <si>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</si>
  <si>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</si>
  <si>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</si>
  <si>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</si>
  <si>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</si>
  <si>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</si>
  <si>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</si>
  <si>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</si>
  <si>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</si>
  <si>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</si>
  <si>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</si>
  <si>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</si>
  <si>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</si>
  <si>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</si>
  <si>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</si>
  <si>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</si>
  <si>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</si>
  <si>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</si>
  <si>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</si>
  <si>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</si>
  <si>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</si>
  <si>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</si>
  <si>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</si>
  <si>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</si>
  <si>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</si>
  <si>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</si>
  <si>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</si>
  <si>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</si>
  <si>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</si>
  <si>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</si>
  <si>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</si>
  <si>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</si>
  <si>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</si>
  <si>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</si>
  <si>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</si>
  <si>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</si>
  <si>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</si>
  <si>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</si>
  <si>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</si>
  <si>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</si>
  <si>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</si>
  <si>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</si>
  <si>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</si>
  <si>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</si>
  <si>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</si>
  <si>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</si>
  <si>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</si>
  <si>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</si>
  <si>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</si>
  <si>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</si>
  <si>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</si>
  <si>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</si>
  <si>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</si>
  <si>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</si>
  <si>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</si>
  <si>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</si>
  <si>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</si>
  <si>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</si>
  <si>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</si>
  <si>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</si>
  <si>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</si>
  <si>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</si>
  <si>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</si>
  <si>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</si>
  <si>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</si>
  <si>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</si>
  <si>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</si>
  <si>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</si>
  <si>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</si>
  <si>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</si>
  <si>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</si>
  <si>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</si>
  <si>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</si>
  <si>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</si>
  <si>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</si>
  <si>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</si>
  <si>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</si>
  <si>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</si>
  <si>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</si>
  <si>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</si>
  <si>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</si>
  <si>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</si>
  <si>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</si>
  <si>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</si>
  <si>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</si>
  <si>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</si>
  <si>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</si>
  <si>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</si>
  <si>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</si>
  <si>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</si>
  <si>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</si>
  <si>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</si>
  <si>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</si>
  <si>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</si>
  <si>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</si>
  <si>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</si>
  <si>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</si>
  <si>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</si>
  <si>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</si>
  <si>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</si>
  <si>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</si>
  <si>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</si>
  <si>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</si>
  <si>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</si>
  <si>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</si>
  <si>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</si>
  <si>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</si>
  <si>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</si>
  <si>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</si>
  <si>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</si>
  <si>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</si>
  <si>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</si>
  <si>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</si>
  <si>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</si>
  <si>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</si>
  <si>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</si>
  <si>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</si>
  <si>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</si>
  <si>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</si>
  <si>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</si>
  <si>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</si>
  <si>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</si>
  <si>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</si>
  <si>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</si>
  <si>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</si>
  <si>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</si>
  <si>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</si>
  <si>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</si>
  <si>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</si>
  <si>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</si>
  <si>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</si>
  <si>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</si>
  <si>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</si>
  <si>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</si>
  <si>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</si>
  <si>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</si>
  <si>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</si>
  <si>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</si>
  <si>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</si>
  <si>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</si>
  <si>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</si>
  <si>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</si>
  <si>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</si>
  <si>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</si>
  <si>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</si>
  <si>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</si>
  <si>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</si>
  <si>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</si>
  <si>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</si>
  <si>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</si>
  <si>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</si>
  <si>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</si>
  <si>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</si>
  <si>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</si>
  <si>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</si>
  <si>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</si>
  <si>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</si>
  <si>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</si>
  <si>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</si>
  <si>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</si>
  <si>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</si>
  <si>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</si>
  <si>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</si>
  <si>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</si>
  <si>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</si>
  <si>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</si>
  <si>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</si>
  <si>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</si>
  <si>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</si>
  <si>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</si>
  <si>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</si>
  <si>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</si>
  <si>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</si>
  <si>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</si>
  <si>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</si>
  <si>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</si>
  <si>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</si>
  <si>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</si>
  <si>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</si>
  <si>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</si>
  <si>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</si>
  <si>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</si>
  <si>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</si>
  <si>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</si>
  <si>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</si>
  <si>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</si>
  <si>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</si>
  <si>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</si>
  <si>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</si>
  <si>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</si>
  <si>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</si>
  <si>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</si>
  <si>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</si>
  <si>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</si>
  <si>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</si>
  <si>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</si>
  <si>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</si>
  <si>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</si>
  <si>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</si>
  <si>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</si>
  <si>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</si>
  <si>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</si>
  <si>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</si>
  <si>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</si>
  <si>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</si>
  <si>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</si>
  <si>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</si>
  <si>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</si>
  <si>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1/10/1396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</si>
</sst>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E35" sqref="E35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39">
        <v>0</v>
      </c>
      <c r="C3" s="39">
        <v>0</v>
      </c>
      <c r="D3" s="3">
        <f t="shared" ref="D3:D22" si="0">B3-C3</f>
        <v>0</v>
      </c>
      <c r="E3" s="23"/>
      <c r="F3">
        <v>29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1022472300</v>
      </c>
      <c r="H25" s="18">
        <f>SUM(H2:H23)</f>
        <v>310069050</v>
      </c>
      <c r="I25" s="18">
        <f>SUM(I2:I23)</f>
        <v>712403250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85590.473866137982</v>
      </c>
      <c r="I30" s="18">
        <f>G30*I25/G25</f>
        <v>196649.526133862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25" activePane="bottomLeft" state="frozen"/>
      <selection pane="bottomLeft" activeCell="C150" sqref="C15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621</v>
      </c>
      <c r="H2" s="36">
        <f>IF(B2&gt;0,1,0)</f>
        <v>1</v>
      </c>
      <c r="I2" s="11">
        <f>B2*(G2-H2)</f>
        <v>10354000</v>
      </c>
      <c r="J2" s="53">
        <f>C2*(G2-H2)</f>
        <v>10354000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620</v>
      </c>
      <c r="H3" s="36">
        <f t="shared" ref="H3:H66" si="2">IF(B3&gt;0,1,0)</f>
        <v>1</v>
      </c>
      <c r="I3" s="11">
        <f t="shared" ref="I3:I66" si="3">B3*(G3-H3)</f>
        <v>12318100000</v>
      </c>
      <c r="J3" s="53">
        <f t="shared" ref="J3:J66" si="4">C3*(G3-H3)</f>
        <v>7048553000</v>
      </c>
      <c r="K3" s="53">
        <f t="shared" ref="K3:K66" si="5">D3*(G3-H3)</f>
        <v>5269547000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620</v>
      </c>
      <c r="H4" s="36">
        <f t="shared" si="2"/>
        <v>0</v>
      </c>
      <c r="I4" s="11">
        <f t="shared" si="3"/>
        <v>0</v>
      </c>
      <c r="J4" s="53">
        <f t="shared" si="4"/>
        <v>5270000</v>
      </c>
      <c r="K4" s="53">
        <f t="shared" si="5"/>
        <v>-5270000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618</v>
      </c>
      <c r="H5" s="36">
        <f t="shared" si="2"/>
        <v>1</v>
      </c>
      <c r="I5" s="11">
        <f t="shared" si="3"/>
        <v>1234000000</v>
      </c>
      <c r="J5" s="53">
        <f t="shared" si="4"/>
        <v>0</v>
      </c>
      <c r="K5" s="53">
        <f t="shared" si="5"/>
        <v>1234000000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611</v>
      </c>
      <c r="H6" s="36">
        <f t="shared" si="2"/>
        <v>0</v>
      </c>
      <c r="I6" s="11">
        <f t="shared" si="3"/>
        <v>-3055000</v>
      </c>
      <c r="J6" s="53">
        <f t="shared" si="4"/>
        <v>0</v>
      </c>
      <c r="K6" s="53">
        <f t="shared" si="5"/>
        <v>-3055000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607</v>
      </c>
      <c r="H7" s="36">
        <f t="shared" si="2"/>
        <v>0</v>
      </c>
      <c r="I7" s="11">
        <f t="shared" si="3"/>
        <v>-728703500</v>
      </c>
      <c r="J7" s="53">
        <f t="shared" si="4"/>
        <v>0</v>
      </c>
      <c r="K7" s="53">
        <f t="shared" si="5"/>
        <v>-728703500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606</v>
      </c>
      <c r="H8" s="36">
        <f t="shared" si="2"/>
        <v>0</v>
      </c>
      <c r="I8" s="11">
        <f t="shared" si="3"/>
        <v>-121200000</v>
      </c>
      <c r="J8" s="53">
        <f t="shared" si="4"/>
        <v>0</v>
      </c>
      <c r="K8" s="53">
        <f t="shared" si="5"/>
        <v>-121200000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604</v>
      </c>
      <c r="H9" s="36">
        <f t="shared" si="2"/>
        <v>0</v>
      </c>
      <c r="I9" s="11">
        <f t="shared" si="3"/>
        <v>-426122000</v>
      </c>
      <c r="J9" s="53">
        <f t="shared" si="4"/>
        <v>0</v>
      </c>
      <c r="K9" s="53">
        <f t="shared" si="5"/>
        <v>-426122000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595</v>
      </c>
      <c r="H10" s="36">
        <f t="shared" si="2"/>
        <v>0</v>
      </c>
      <c r="I10" s="11">
        <f t="shared" si="3"/>
        <v>-119000000</v>
      </c>
      <c r="J10" s="53">
        <f t="shared" si="4"/>
        <v>0</v>
      </c>
      <c r="K10" s="53">
        <f t="shared" si="5"/>
        <v>-119000000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595</v>
      </c>
      <c r="H11" s="36">
        <f t="shared" si="2"/>
        <v>1</v>
      </c>
      <c r="I11" s="11">
        <f t="shared" si="3"/>
        <v>594000000</v>
      </c>
      <c r="J11" s="53">
        <f t="shared" si="4"/>
        <v>0</v>
      </c>
      <c r="K11" s="53">
        <f t="shared" si="5"/>
        <v>594000000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591</v>
      </c>
      <c r="H12" s="36">
        <f t="shared" si="2"/>
        <v>0</v>
      </c>
      <c r="I12" s="11">
        <f t="shared" si="3"/>
        <v>-177300000</v>
      </c>
      <c r="J12" s="53">
        <f t="shared" si="4"/>
        <v>0</v>
      </c>
      <c r="K12" s="53">
        <f t="shared" si="5"/>
        <v>-177300000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586</v>
      </c>
      <c r="H13" s="36">
        <f t="shared" si="2"/>
        <v>0</v>
      </c>
      <c r="I13" s="11">
        <f t="shared" si="3"/>
        <v>-36332000</v>
      </c>
      <c r="J13" s="53">
        <f t="shared" si="4"/>
        <v>0</v>
      </c>
      <c r="K13" s="53">
        <f t="shared" si="5"/>
        <v>-36332000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586</v>
      </c>
      <c r="H14" s="36">
        <f t="shared" si="2"/>
        <v>1</v>
      </c>
      <c r="I14" s="11">
        <f t="shared" si="3"/>
        <v>1170000000</v>
      </c>
      <c r="J14" s="53">
        <f t="shared" si="4"/>
        <v>0</v>
      </c>
      <c r="K14" s="53">
        <f t="shared" si="5"/>
        <v>1170000000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585</v>
      </c>
      <c r="H15" s="36">
        <f t="shared" si="2"/>
        <v>1</v>
      </c>
      <c r="I15" s="11">
        <f t="shared" si="3"/>
        <v>1051200000</v>
      </c>
      <c r="J15" s="53">
        <f t="shared" si="4"/>
        <v>0</v>
      </c>
      <c r="K15" s="53">
        <f t="shared" si="5"/>
        <v>1051200000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585</v>
      </c>
      <c r="H16" s="36">
        <f t="shared" si="2"/>
        <v>0</v>
      </c>
      <c r="I16" s="11">
        <f t="shared" si="3"/>
        <v>-117000000</v>
      </c>
      <c r="J16" s="53">
        <f t="shared" si="4"/>
        <v>0</v>
      </c>
      <c r="K16" s="53">
        <f t="shared" si="5"/>
        <v>-117000000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581</v>
      </c>
      <c r="H17" s="36">
        <f t="shared" si="2"/>
        <v>0</v>
      </c>
      <c r="I17" s="11">
        <f t="shared" si="3"/>
        <v>-1162000000</v>
      </c>
      <c r="J17" s="53">
        <f t="shared" si="4"/>
        <v>0</v>
      </c>
      <c r="K17" s="53">
        <f t="shared" si="5"/>
        <v>-1162000000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580</v>
      </c>
      <c r="H18" s="36">
        <f t="shared" si="2"/>
        <v>0</v>
      </c>
      <c r="I18" s="11">
        <f t="shared" si="3"/>
        <v>-174000000</v>
      </c>
      <c r="J18" s="53">
        <f t="shared" si="4"/>
        <v>0</v>
      </c>
      <c r="K18" s="53">
        <f t="shared" si="5"/>
        <v>-174000000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579</v>
      </c>
      <c r="H19" s="36">
        <f t="shared" si="2"/>
        <v>0</v>
      </c>
      <c r="I19" s="11">
        <f t="shared" si="3"/>
        <v>-115800000</v>
      </c>
      <c r="J19" s="53">
        <f t="shared" si="4"/>
        <v>0</v>
      </c>
      <c r="K19" s="53">
        <f t="shared" si="5"/>
        <v>-115800000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577</v>
      </c>
      <c r="H20" s="36">
        <f t="shared" si="2"/>
        <v>1</v>
      </c>
      <c r="I20" s="11">
        <f t="shared" si="3"/>
        <v>156147264</v>
      </c>
      <c r="J20" s="53">
        <f t="shared" si="4"/>
        <v>84932352</v>
      </c>
      <c r="K20" s="53">
        <f t="shared" si="5"/>
        <v>71214912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575</v>
      </c>
      <c r="H21" s="36">
        <f t="shared" si="2"/>
        <v>0</v>
      </c>
      <c r="I21" s="11">
        <f t="shared" si="3"/>
        <v>-865777500</v>
      </c>
      <c r="J21" s="53">
        <f t="shared" si="4"/>
        <v>0</v>
      </c>
      <c r="K21" s="53">
        <f t="shared" si="5"/>
        <v>-865777500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572</v>
      </c>
      <c r="H22" s="36">
        <f t="shared" si="2"/>
        <v>1</v>
      </c>
      <c r="I22" s="11">
        <f t="shared" si="3"/>
        <v>1713000000</v>
      </c>
      <c r="J22" s="53">
        <f t="shared" si="4"/>
        <v>0</v>
      </c>
      <c r="K22" s="53">
        <f t="shared" si="5"/>
        <v>1713000000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571</v>
      </c>
      <c r="H23" s="36">
        <f t="shared" si="2"/>
        <v>1</v>
      </c>
      <c r="I23" s="11">
        <f t="shared" si="3"/>
        <v>570000000</v>
      </c>
      <c r="J23" s="53">
        <f t="shared" si="4"/>
        <v>0</v>
      </c>
      <c r="K23" s="53">
        <f t="shared" si="5"/>
        <v>570000000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570</v>
      </c>
      <c r="H24" s="36">
        <f t="shared" si="2"/>
        <v>0</v>
      </c>
      <c r="I24" s="11">
        <f t="shared" si="3"/>
        <v>-1710513000</v>
      </c>
      <c r="J24" s="53">
        <f t="shared" si="4"/>
        <v>0</v>
      </c>
      <c r="K24" s="53">
        <f t="shared" si="5"/>
        <v>-1710513000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555</v>
      </c>
      <c r="H25" s="36">
        <f t="shared" si="2"/>
        <v>1</v>
      </c>
      <c r="I25" s="11">
        <f t="shared" si="3"/>
        <v>831000000</v>
      </c>
      <c r="J25" s="53">
        <f t="shared" si="4"/>
        <v>0</v>
      </c>
      <c r="K25" s="53">
        <f t="shared" si="5"/>
        <v>831000000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547</v>
      </c>
      <c r="H26" s="36">
        <f t="shared" si="2"/>
        <v>0</v>
      </c>
      <c r="I26" s="11">
        <f t="shared" si="3"/>
        <v>-89708000</v>
      </c>
      <c r="J26" s="53">
        <f t="shared" si="4"/>
        <v>0</v>
      </c>
      <c r="K26" s="53">
        <f t="shared" si="5"/>
        <v>-89708000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546</v>
      </c>
      <c r="H27" s="36">
        <f t="shared" si="2"/>
        <v>1</v>
      </c>
      <c r="I27" s="11">
        <f t="shared" si="3"/>
        <v>108669185</v>
      </c>
      <c r="J27" s="53">
        <f t="shared" si="4"/>
        <v>58540085</v>
      </c>
      <c r="K27" s="53">
        <f t="shared" si="5"/>
        <v>50129100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544</v>
      </c>
      <c r="H28" s="36">
        <f t="shared" si="2"/>
        <v>0</v>
      </c>
      <c r="I28" s="11">
        <f t="shared" si="3"/>
        <v>-120224000</v>
      </c>
      <c r="J28" s="53">
        <f t="shared" si="4"/>
        <v>-120224000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544</v>
      </c>
      <c r="H29" s="36">
        <f t="shared" si="2"/>
        <v>0</v>
      </c>
      <c r="I29" s="11">
        <f t="shared" si="3"/>
        <v>-272272000</v>
      </c>
      <c r="J29" s="53">
        <f t="shared" si="4"/>
        <v>0</v>
      </c>
      <c r="K29" s="53">
        <f t="shared" si="5"/>
        <v>-272272000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544</v>
      </c>
      <c r="H30" s="36">
        <f t="shared" si="2"/>
        <v>0</v>
      </c>
      <c r="I30" s="11">
        <f t="shared" si="3"/>
        <v>-8160000000</v>
      </c>
      <c r="J30" s="53">
        <f t="shared" si="4"/>
        <v>-8160000000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527</v>
      </c>
      <c r="H31" s="36">
        <f t="shared" si="2"/>
        <v>0</v>
      </c>
      <c r="I31" s="11">
        <f t="shared" si="3"/>
        <v>-1586744300</v>
      </c>
      <c r="J31" s="53">
        <f t="shared" si="4"/>
        <v>0</v>
      </c>
      <c r="K31" s="53">
        <f t="shared" si="5"/>
        <v>-1586744300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525</v>
      </c>
      <c r="H32" s="36">
        <f t="shared" si="2"/>
        <v>0</v>
      </c>
      <c r="I32" s="11">
        <f t="shared" si="3"/>
        <v>-1578097500</v>
      </c>
      <c r="J32" s="53">
        <f t="shared" si="4"/>
        <v>0</v>
      </c>
      <c r="K32" s="53">
        <f t="shared" si="5"/>
        <v>-1578097500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524</v>
      </c>
      <c r="H33" s="36">
        <f t="shared" si="2"/>
        <v>0</v>
      </c>
      <c r="I33" s="11">
        <f t="shared" si="3"/>
        <v>-469242000</v>
      </c>
      <c r="J33" s="53">
        <f t="shared" si="4"/>
        <v>0</v>
      </c>
      <c r="K33" s="53">
        <f t="shared" si="5"/>
        <v>-469242000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524</v>
      </c>
      <c r="H34" s="36">
        <f t="shared" si="2"/>
        <v>0</v>
      </c>
      <c r="I34" s="11">
        <f t="shared" si="3"/>
        <v>0</v>
      </c>
      <c r="J34" s="53">
        <f t="shared" si="4"/>
        <v>524000000</v>
      </c>
      <c r="K34" s="53">
        <f t="shared" si="5"/>
        <v>-524000000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515</v>
      </c>
      <c r="H35" s="36">
        <f t="shared" si="2"/>
        <v>1</v>
      </c>
      <c r="I35" s="11">
        <f t="shared" si="3"/>
        <v>26970608</v>
      </c>
      <c r="J35" s="53">
        <f t="shared" si="4"/>
        <v>-11134782</v>
      </c>
      <c r="K35" s="53">
        <f t="shared" si="5"/>
        <v>38105390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515</v>
      </c>
      <c r="H36" s="36">
        <f t="shared" si="2"/>
        <v>0</v>
      </c>
      <c r="I36" s="11">
        <f t="shared" si="3"/>
        <v>0</v>
      </c>
      <c r="J36" s="53">
        <f t="shared" si="4"/>
        <v>11156445</v>
      </c>
      <c r="K36" s="53">
        <f t="shared" si="5"/>
        <v>-11156445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505</v>
      </c>
      <c r="H37" s="36">
        <f t="shared" si="2"/>
        <v>0</v>
      </c>
      <c r="I37" s="11">
        <f t="shared" si="3"/>
        <v>-27775000</v>
      </c>
      <c r="J37" s="53">
        <f t="shared" si="4"/>
        <v>0</v>
      </c>
      <c r="K37" s="53">
        <f t="shared" si="5"/>
        <v>-27775000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504</v>
      </c>
      <c r="H38" s="36">
        <f t="shared" si="2"/>
        <v>1</v>
      </c>
      <c r="I38" s="11">
        <f t="shared" si="3"/>
        <v>1509000000</v>
      </c>
      <c r="J38" s="53">
        <f t="shared" si="4"/>
        <v>1509000000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503</v>
      </c>
      <c r="H39" s="36">
        <f t="shared" si="2"/>
        <v>1</v>
      </c>
      <c r="I39" s="11">
        <f t="shared" si="3"/>
        <v>1255000000</v>
      </c>
      <c r="J39" s="53">
        <f t="shared" si="4"/>
        <v>1255000000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503</v>
      </c>
      <c r="H40" s="36">
        <f t="shared" si="2"/>
        <v>0</v>
      </c>
      <c r="I40" s="11">
        <f t="shared" si="3"/>
        <v>-25150000</v>
      </c>
      <c r="J40" s="53">
        <f t="shared" si="4"/>
        <v>0</v>
      </c>
      <c r="K40" s="53">
        <f t="shared" si="5"/>
        <v>-25150000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503</v>
      </c>
      <c r="H41" s="36">
        <f t="shared" si="2"/>
        <v>1</v>
      </c>
      <c r="I41" s="11">
        <f t="shared" si="3"/>
        <v>1506000000</v>
      </c>
      <c r="J41" s="53">
        <f t="shared" si="4"/>
        <v>0</v>
      </c>
      <c r="K41" s="53">
        <f t="shared" si="5"/>
        <v>1506000000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500</v>
      </c>
      <c r="H42" s="36">
        <f t="shared" si="2"/>
        <v>0</v>
      </c>
      <c r="I42" s="11">
        <f t="shared" si="3"/>
        <v>-44600000</v>
      </c>
      <c r="J42" s="53">
        <f t="shared" si="4"/>
        <v>0</v>
      </c>
      <c r="K42" s="53">
        <f t="shared" si="5"/>
        <v>-44600000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496</v>
      </c>
      <c r="H43" s="36">
        <f t="shared" si="2"/>
        <v>0</v>
      </c>
      <c r="I43" s="11">
        <f t="shared" si="3"/>
        <v>-99200000</v>
      </c>
      <c r="J43" s="53">
        <f t="shared" si="4"/>
        <v>0</v>
      </c>
      <c r="K43" s="53">
        <f t="shared" si="5"/>
        <v>-99200000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494</v>
      </c>
      <c r="H44" s="36">
        <f t="shared" si="2"/>
        <v>0</v>
      </c>
      <c r="I44" s="11">
        <f t="shared" si="3"/>
        <v>-98800000</v>
      </c>
      <c r="J44" s="53">
        <f t="shared" si="4"/>
        <v>0</v>
      </c>
      <c r="K44" s="53">
        <f t="shared" si="5"/>
        <v>-98800000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494</v>
      </c>
      <c r="H45" s="36">
        <f t="shared" si="2"/>
        <v>0</v>
      </c>
      <c r="I45" s="11">
        <f t="shared" si="3"/>
        <v>-276640000</v>
      </c>
      <c r="J45" s="53">
        <f t="shared" si="4"/>
        <v>0</v>
      </c>
      <c r="K45" s="53">
        <f t="shared" si="5"/>
        <v>-276640000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490</v>
      </c>
      <c r="H46" s="36">
        <f t="shared" si="2"/>
        <v>0</v>
      </c>
      <c r="I46" s="11">
        <f t="shared" si="3"/>
        <v>-345695000</v>
      </c>
      <c r="J46" s="53">
        <f t="shared" si="4"/>
        <v>0</v>
      </c>
      <c r="K46" s="53">
        <f t="shared" si="5"/>
        <v>-345695000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484</v>
      </c>
      <c r="H47" s="36">
        <f t="shared" si="2"/>
        <v>1</v>
      </c>
      <c r="I47" s="11">
        <f t="shared" si="3"/>
        <v>19901532</v>
      </c>
      <c r="J47" s="53">
        <f t="shared" si="4"/>
        <v>3242379</v>
      </c>
      <c r="K47" s="53">
        <f t="shared" si="5"/>
        <v>16659153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484</v>
      </c>
      <c r="H48" s="36">
        <f t="shared" si="2"/>
        <v>1</v>
      </c>
      <c r="I48" s="11">
        <f t="shared" si="3"/>
        <v>823370100</v>
      </c>
      <c r="J48" s="53">
        <f t="shared" si="4"/>
        <v>0</v>
      </c>
      <c r="K48" s="53">
        <f t="shared" si="5"/>
        <v>823370100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475</v>
      </c>
      <c r="H49" s="36">
        <f t="shared" si="2"/>
        <v>0</v>
      </c>
      <c r="I49" s="11">
        <f t="shared" si="3"/>
        <v>-73625000</v>
      </c>
      <c r="J49" s="53">
        <f t="shared" si="4"/>
        <v>0</v>
      </c>
      <c r="K49" s="53">
        <f t="shared" si="5"/>
        <v>-73625000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475</v>
      </c>
      <c r="H50" s="36">
        <f t="shared" si="2"/>
        <v>0</v>
      </c>
      <c r="I50" s="11">
        <f t="shared" si="3"/>
        <v>-65550000</v>
      </c>
      <c r="J50" s="53">
        <f t="shared" si="4"/>
        <v>0</v>
      </c>
      <c r="K50" s="53">
        <f t="shared" si="5"/>
        <v>-65550000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475</v>
      </c>
      <c r="H51" s="36">
        <f t="shared" si="2"/>
        <v>0</v>
      </c>
      <c r="I51" s="11">
        <f t="shared" si="3"/>
        <v>-351500000</v>
      </c>
      <c r="J51" s="53">
        <f t="shared" si="4"/>
        <v>0</v>
      </c>
      <c r="K51" s="53">
        <f t="shared" si="5"/>
        <v>-351500000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475</v>
      </c>
      <c r="H52" s="36">
        <f t="shared" si="2"/>
        <v>0</v>
      </c>
      <c r="I52" s="11">
        <f t="shared" si="3"/>
        <v>-95000000</v>
      </c>
      <c r="J52" s="53">
        <f t="shared" si="4"/>
        <v>0</v>
      </c>
      <c r="K52" s="53">
        <f t="shared" si="5"/>
        <v>-95000000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474</v>
      </c>
      <c r="H53" s="36">
        <f t="shared" si="2"/>
        <v>0</v>
      </c>
      <c r="I53" s="11">
        <f t="shared" si="3"/>
        <v>-500070000</v>
      </c>
      <c r="J53" s="53">
        <f t="shared" si="4"/>
        <v>0</v>
      </c>
      <c r="K53" s="53">
        <f t="shared" si="5"/>
        <v>-500070000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474</v>
      </c>
      <c r="H54" s="36">
        <f t="shared" si="2"/>
        <v>0</v>
      </c>
      <c r="I54" s="11">
        <f t="shared" si="3"/>
        <v>-94800000</v>
      </c>
      <c r="J54" s="53">
        <f t="shared" si="4"/>
        <v>0</v>
      </c>
      <c r="K54" s="53">
        <f t="shared" si="5"/>
        <v>-94800000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474</v>
      </c>
      <c r="H55" s="36">
        <f t="shared" si="2"/>
        <v>0</v>
      </c>
      <c r="I55" s="11">
        <f t="shared" si="3"/>
        <v>-474237000</v>
      </c>
      <c r="J55" s="53">
        <f t="shared" si="4"/>
        <v>0</v>
      </c>
      <c r="K55" s="53">
        <f t="shared" si="5"/>
        <v>-474237000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474</v>
      </c>
      <c r="H56" s="36">
        <f t="shared" si="2"/>
        <v>0</v>
      </c>
      <c r="I56" s="11">
        <f t="shared" si="3"/>
        <v>-18012000</v>
      </c>
      <c r="J56" s="53">
        <f t="shared" si="4"/>
        <v>0</v>
      </c>
      <c r="K56" s="53">
        <f t="shared" si="5"/>
        <v>-18012000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474</v>
      </c>
      <c r="H57" s="36">
        <f t="shared" si="2"/>
        <v>0</v>
      </c>
      <c r="I57" s="11">
        <f t="shared" si="3"/>
        <v>-49770000</v>
      </c>
      <c r="J57" s="53">
        <f t="shared" si="4"/>
        <v>0</v>
      </c>
      <c r="K57" s="53">
        <f t="shared" si="5"/>
        <v>-49770000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474</v>
      </c>
      <c r="H58" s="36">
        <f t="shared" si="2"/>
        <v>0</v>
      </c>
      <c r="I58" s="11">
        <f t="shared" si="3"/>
        <v>-28440000</v>
      </c>
      <c r="J58" s="53">
        <f t="shared" si="4"/>
        <v>0</v>
      </c>
      <c r="K58" s="53">
        <f t="shared" si="5"/>
        <v>-28440000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471</v>
      </c>
      <c r="H59" s="36">
        <f t="shared" si="2"/>
        <v>1</v>
      </c>
      <c r="I59" s="11">
        <f t="shared" si="3"/>
        <v>470000000</v>
      </c>
      <c r="J59" s="53">
        <f t="shared" si="4"/>
        <v>470000000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470</v>
      </c>
      <c r="H60" s="36">
        <f t="shared" si="2"/>
        <v>1</v>
      </c>
      <c r="I60" s="11">
        <f t="shared" si="3"/>
        <v>1641500000</v>
      </c>
      <c r="J60" s="53">
        <f t="shared" si="4"/>
        <v>1641500000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468</v>
      </c>
      <c r="H61" s="36">
        <f t="shared" si="2"/>
        <v>1</v>
      </c>
      <c r="I61" s="11">
        <f t="shared" si="3"/>
        <v>467000000</v>
      </c>
      <c r="J61" s="53">
        <f t="shared" si="4"/>
        <v>467000000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468</v>
      </c>
      <c r="H62" s="36">
        <f t="shared" si="2"/>
        <v>1</v>
      </c>
      <c r="I62" s="11">
        <f t="shared" si="3"/>
        <v>1401000000</v>
      </c>
      <c r="J62" s="53">
        <f t="shared" si="4"/>
        <v>1401000000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466</v>
      </c>
      <c r="H63" s="36">
        <f t="shared" si="2"/>
        <v>0</v>
      </c>
      <c r="I63" s="11">
        <f t="shared" si="3"/>
        <v>-93200000</v>
      </c>
      <c r="J63" s="53">
        <f t="shared" si="4"/>
        <v>0</v>
      </c>
      <c r="K63" s="53">
        <f t="shared" si="5"/>
        <v>-93200000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461</v>
      </c>
      <c r="H64" s="36">
        <f t="shared" si="2"/>
        <v>0</v>
      </c>
      <c r="I64" s="11">
        <f t="shared" si="3"/>
        <v>-23050000</v>
      </c>
      <c r="J64" s="53">
        <f t="shared" si="4"/>
        <v>0</v>
      </c>
      <c r="K64" s="53">
        <f t="shared" si="5"/>
        <v>-23050000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457</v>
      </c>
      <c r="H65" s="36">
        <f t="shared" si="2"/>
        <v>0</v>
      </c>
      <c r="I65" s="11">
        <f t="shared" si="3"/>
        <v>-91400000</v>
      </c>
      <c r="J65" s="53">
        <f t="shared" si="4"/>
        <v>0</v>
      </c>
      <c r="K65" s="53">
        <f t="shared" si="5"/>
        <v>-91400000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454</v>
      </c>
      <c r="H66" s="36">
        <f t="shared" si="2"/>
        <v>0</v>
      </c>
      <c r="I66" s="11">
        <f t="shared" si="3"/>
        <v>-77180000</v>
      </c>
      <c r="J66" s="53">
        <f t="shared" si="4"/>
        <v>0</v>
      </c>
      <c r="K66" s="53">
        <f t="shared" si="5"/>
        <v>-77180000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55" si="7">G68+F67</f>
        <v>453</v>
      </c>
      <c r="H67" s="36">
        <f t="shared" ref="H67:H131" si="8">IF(B67&gt;0,1,0)</f>
        <v>1</v>
      </c>
      <c r="I67" s="11">
        <f t="shared" ref="I67:I119" si="9">B67*(G67-H67)</f>
        <v>41278900</v>
      </c>
      <c r="J67" s="53">
        <f t="shared" ref="J67:J131" si="10">C67*(G67-H67)</f>
        <v>29706796</v>
      </c>
      <c r="K67" s="53">
        <f t="shared" ref="K67:K131" si="11">D67*(G67-H67)</f>
        <v>11572104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435</v>
      </c>
      <c r="H68" s="36">
        <f t="shared" si="8"/>
        <v>0</v>
      </c>
      <c r="I68" s="11">
        <f t="shared" si="9"/>
        <v>-63075000</v>
      </c>
      <c r="J68" s="53">
        <f t="shared" si="10"/>
        <v>0</v>
      </c>
      <c r="K68" s="53">
        <f t="shared" si="11"/>
        <v>-63075000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428</v>
      </c>
      <c r="H69" s="36">
        <f t="shared" si="8"/>
        <v>1</v>
      </c>
      <c r="I69" s="11">
        <f t="shared" si="9"/>
        <v>418460000</v>
      </c>
      <c r="J69" s="53">
        <f t="shared" si="10"/>
        <v>0</v>
      </c>
      <c r="K69" s="53">
        <f t="shared" si="11"/>
        <v>418460000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425</v>
      </c>
      <c r="H70" s="36">
        <f t="shared" si="8"/>
        <v>0</v>
      </c>
      <c r="I70" s="11">
        <f t="shared" si="9"/>
        <v>-19550000</v>
      </c>
      <c r="J70" s="53">
        <f t="shared" si="10"/>
        <v>0</v>
      </c>
      <c r="K70" s="53">
        <f t="shared" si="11"/>
        <v>-19550000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423</v>
      </c>
      <c r="H71" s="36">
        <f t="shared" si="8"/>
        <v>1</v>
      </c>
      <c r="I71" s="11">
        <f t="shared" si="9"/>
        <v>48672636</v>
      </c>
      <c r="J71" s="53">
        <f t="shared" si="10"/>
        <v>43808664</v>
      </c>
      <c r="K71" s="53">
        <f t="shared" si="11"/>
        <v>4863972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422</v>
      </c>
      <c r="H72" s="36">
        <f t="shared" si="8"/>
        <v>0</v>
      </c>
      <c r="I72" s="11">
        <f t="shared" si="9"/>
        <v>-64130918</v>
      </c>
      <c r="J72" s="53">
        <f t="shared" si="10"/>
        <v>0</v>
      </c>
      <c r="K72" s="53">
        <f t="shared" si="11"/>
        <v>-64130918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421</v>
      </c>
      <c r="H73" s="36">
        <f t="shared" si="8"/>
        <v>0</v>
      </c>
      <c r="I73" s="11">
        <f t="shared" si="9"/>
        <v>-339115500</v>
      </c>
      <c r="J73" s="53">
        <f t="shared" si="10"/>
        <v>0</v>
      </c>
      <c r="K73" s="53">
        <f t="shared" si="11"/>
        <v>-339115500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414</v>
      </c>
      <c r="H74" s="36">
        <f t="shared" si="8"/>
        <v>1</v>
      </c>
      <c r="I74" s="11">
        <f t="shared" si="9"/>
        <v>2888935000</v>
      </c>
      <c r="J74" s="53">
        <f t="shared" si="10"/>
        <v>0</v>
      </c>
      <c r="K74" s="53">
        <f t="shared" si="11"/>
        <v>2888935000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413</v>
      </c>
      <c r="H75" s="36">
        <f t="shared" si="8"/>
        <v>1</v>
      </c>
      <c r="I75" s="11">
        <f t="shared" si="9"/>
        <v>1236000000</v>
      </c>
      <c r="J75" s="53">
        <f t="shared" si="10"/>
        <v>0</v>
      </c>
      <c r="K75" s="53">
        <f t="shared" si="11"/>
        <v>1236000000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411</v>
      </c>
      <c r="H76" s="36">
        <f t="shared" si="8"/>
        <v>1</v>
      </c>
      <c r="I76" s="11">
        <f t="shared" si="9"/>
        <v>1230000000</v>
      </c>
      <c r="J76" s="53">
        <f t="shared" si="10"/>
        <v>0</v>
      </c>
      <c r="K76" s="53">
        <f t="shared" si="11"/>
        <v>1230000000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410</v>
      </c>
      <c r="H77" s="36">
        <f t="shared" si="8"/>
        <v>1</v>
      </c>
      <c r="I77" s="11">
        <f t="shared" si="9"/>
        <v>1227000000</v>
      </c>
      <c r="J77" s="53">
        <f t="shared" si="10"/>
        <v>0</v>
      </c>
      <c r="K77" s="53">
        <f t="shared" si="11"/>
        <v>1227000000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409</v>
      </c>
      <c r="H78" s="36">
        <f t="shared" si="8"/>
        <v>0</v>
      </c>
      <c r="I78" s="11">
        <f t="shared" si="9"/>
        <v>-1308800000</v>
      </c>
      <c r="J78" s="53">
        <f t="shared" si="10"/>
        <v>-1308800000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408</v>
      </c>
      <c r="H79" s="36">
        <f t="shared" si="8"/>
        <v>0</v>
      </c>
      <c r="I79" s="11">
        <f t="shared" si="9"/>
        <v>-326400000</v>
      </c>
      <c r="J79" s="53">
        <f t="shared" si="10"/>
        <v>-326400000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407</v>
      </c>
      <c r="H80" s="36">
        <f t="shared" si="8"/>
        <v>0</v>
      </c>
      <c r="I80" s="11">
        <f t="shared" si="9"/>
        <v>-19695951</v>
      </c>
      <c r="J80" s="53">
        <f t="shared" si="10"/>
        <v>0</v>
      </c>
      <c r="K80" s="53">
        <f t="shared" si="11"/>
        <v>-19695951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406</v>
      </c>
      <c r="H81" s="36">
        <f t="shared" si="8"/>
        <v>0</v>
      </c>
      <c r="I81" s="11">
        <f t="shared" si="9"/>
        <v>-56840000</v>
      </c>
      <c r="J81" s="53">
        <f t="shared" si="10"/>
        <v>0</v>
      </c>
      <c r="K81" s="53">
        <f t="shared" si="11"/>
        <v>-56840000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405</v>
      </c>
      <c r="H82" s="36">
        <f t="shared" si="8"/>
        <v>0</v>
      </c>
      <c r="I82" s="11">
        <f t="shared" si="9"/>
        <v>-101250000</v>
      </c>
      <c r="J82" s="53">
        <f t="shared" si="10"/>
        <v>0</v>
      </c>
      <c r="K82" s="53">
        <f t="shared" si="11"/>
        <v>-101250000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404</v>
      </c>
      <c r="H83" s="36">
        <f t="shared" si="8"/>
        <v>0</v>
      </c>
      <c r="I83" s="11">
        <f t="shared" si="9"/>
        <v>-80800000</v>
      </c>
      <c r="J83" s="53">
        <f t="shared" si="10"/>
        <v>0</v>
      </c>
      <c r="K83" s="53">
        <f t="shared" si="11"/>
        <v>-80800000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401</v>
      </c>
      <c r="H84" s="36">
        <f t="shared" si="8"/>
        <v>1</v>
      </c>
      <c r="I84" s="11">
        <f t="shared" si="9"/>
        <v>654080000</v>
      </c>
      <c r="J84" s="53">
        <f t="shared" si="10"/>
        <v>0</v>
      </c>
      <c r="K84" s="53">
        <f t="shared" si="11"/>
        <v>654080000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9" si="12">B85-C85</f>
        <v>2500000</v>
      </c>
      <c r="E85" s="20" t="s">
        <v>173</v>
      </c>
      <c r="F85" s="36">
        <v>4</v>
      </c>
      <c r="G85" s="36">
        <f t="shared" si="7"/>
        <v>397</v>
      </c>
      <c r="H85" s="36">
        <f t="shared" si="8"/>
        <v>1</v>
      </c>
      <c r="I85" s="11">
        <f t="shared" si="9"/>
        <v>990000000</v>
      </c>
      <c r="J85" s="53">
        <f t="shared" si="10"/>
        <v>0</v>
      </c>
      <c r="K85" s="53">
        <f t="shared" si="11"/>
        <v>990000000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393</v>
      </c>
      <c r="H86" s="36">
        <f t="shared" si="8"/>
        <v>1</v>
      </c>
      <c r="I86" s="11">
        <f t="shared" si="9"/>
        <v>73029600</v>
      </c>
      <c r="J86" s="53">
        <f t="shared" si="10"/>
        <v>33300400</v>
      </c>
      <c r="K86" s="53">
        <f t="shared" si="11"/>
        <v>39729200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390</v>
      </c>
      <c r="H87" s="36">
        <f t="shared" si="8"/>
        <v>0</v>
      </c>
      <c r="I87" s="11">
        <f t="shared" si="9"/>
        <v>-78000000</v>
      </c>
      <c r="J87" s="53">
        <f t="shared" si="10"/>
        <v>0</v>
      </c>
      <c r="K87" s="53">
        <f t="shared" si="11"/>
        <v>-78000000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389</v>
      </c>
      <c r="H88" s="36">
        <f t="shared" si="8"/>
        <v>0</v>
      </c>
      <c r="I88" s="11">
        <f t="shared" si="9"/>
        <v>-45902000</v>
      </c>
      <c r="J88" s="53">
        <f t="shared" si="10"/>
        <v>-26841000</v>
      </c>
      <c r="K88" s="53">
        <f t="shared" si="11"/>
        <v>-19061000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381</v>
      </c>
      <c r="H89" s="36">
        <f t="shared" si="8"/>
        <v>0</v>
      </c>
      <c r="I89" s="11">
        <f t="shared" si="9"/>
        <v>-1219542900</v>
      </c>
      <c r="J89" s="53">
        <f t="shared" si="10"/>
        <v>0</v>
      </c>
      <c r="K89" s="53">
        <f t="shared" si="11"/>
        <v>-1219542900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380</v>
      </c>
      <c r="H90" s="36">
        <f t="shared" si="8"/>
        <v>0</v>
      </c>
      <c r="I90" s="11">
        <f t="shared" si="9"/>
        <v>-1216342000</v>
      </c>
      <c r="J90" s="53">
        <f t="shared" si="10"/>
        <v>0</v>
      </c>
      <c r="K90" s="53">
        <f t="shared" si="11"/>
        <v>-1216342000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379</v>
      </c>
      <c r="H91" s="36">
        <f t="shared" si="8"/>
        <v>0</v>
      </c>
      <c r="I91" s="11">
        <f t="shared" si="9"/>
        <v>-1213141100</v>
      </c>
      <c r="J91" s="53">
        <f t="shared" si="10"/>
        <v>0</v>
      </c>
      <c r="K91" s="53">
        <f t="shared" si="11"/>
        <v>-1213141100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378</v>
      </c>
      <c r="H92" s="36">
        <f t="shared" si="8"/>
        <v>0</v>
      </c>
      <c r="I92" s="11">
        <f t="shared" si="9"/>
        <v>-1209940200</v>
      </c>
      <c r="J92" s="53">
        <f t="shared" si="10"/>
        <v>0</v>
      </c>
      <c r="K92" s="53">
        <f t="shared" si="11"/>
        <v>-1209940200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377</v>
      </c>
      <c r="H93" s="36">
        <f t="shared" si="8"/>
        <v>0</v>
      </c>
      <c r="I93" s="11">
        <f t="shared" si="9"/>
        <v>-1206739300</v>
      </c>
      <c r="J93" s="53">
        <f t="shared" si="10"/>
        <v>0</v>
      </c>
      <c r="K93" s="53">
        <f t="shared" si="11"/>
        <v>-1206739300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376</v>
      </c>
      <c r="H94" s="36">
        <f t="shared" si="8"/>
        <v>0</v>
      </c>
      <c r="I94" s="11">
        <f t="shared" si="9"/>
        <v>-1203538400</v>
      </c>
      <c r="J94" s="53">
        <f t="shared" si="10"/>
        <v>0</v>
      </c>
      <c r="K94" s="53">
        <f t="shared" si="11"/>
        <v>-1203538400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374</v>
      </c>
      <c r="H95" s="36">
        <f t="shared" si="8"/>
        <v>0</v>
      </c>
      <c r="I95" s="11">
        <f t="shared" si="9"/>
        <v>-447526904</v>
      </c>
      <c r="J95" s="53">
        <f t="shared" si="10"/>
        <v>0</v>
      </c>
      <c r="K95" s="53">
        <f t="shared" si="11"/>
        <v>-447526904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364</v>
      </c>
      <c r="H96" s="36">
        <f t="shared" si="8"/>
        <v>0</v>
      </c>
      <c r="I96" s="11">
        <f t="shared" si="9"/>
        <v>-72800000</v>
      </c>
      <c r="J96" s="53">
        <f t="shared" si="10"/>
        <v>0</v>
      </c>
      <c r="K96" s="53">
        <f t="shared" si="11"/>
        <v>-72800000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363</v>
      </c>
      <c r="H97" s="36">
        <f t="shared" si="8"/>
        <v>1</v>
      </c>
      <c r="I97" s="11">
        <f t="shared" si="9"/>
        <v>57759996</v>
      </c>
      <c r="J97" s="53">
        <f t="shared" si="10"/>
        <v>24951212</v>
      </c>
      <c r="K97" s="53">
        <f t="shared" si="11"/>
        <v>32808784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358</v>
      </c>
      <c r="H98" s="36">
        <f t="shared" si="8"/>
        <v>1</v>
      </c>
      <c r="I98" s="11">
        <f t="shared" si="9"/>
        <v>40829376</v>
      </c>
      <c r="J98" s="53">
        <f t="shared" si="10"/>
        <v>0</v>
      </c>
      <c r="K98" s="53">
        <f t="shared" si="11"/>
        <v>40829376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355</v>
      </c>
      <c r="H99" s="36">
        <f t="shared" si="8"/>
        <v>0</v>
      </c>
      <c r="I99" s="11">
        <f t="shared" si="9"/>
        <v>-470375000</v>
      </c>
      <c r="J99" s="53">
        <f t="shared" si="10"/>
        <v>0</v>
      </c>
      <c r="K99" s="53">
        <f t="shared" si="11"/>
        <v>-470375000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350</v>
      </c>
      <c r="H100" s="36">
        <f t="shared" si="8"/>
        <v>1</v>
      </c>
      <c r="I100" s="11">
        <f t="shared" si="9"/>
        <v>462425000</v>
      </c>
      <c r="J100" s="53">
        <f t="shared" si="10"/>
        <v>0</v>
      </c>
      <c r="K100" s="53">
        <f t="shared" si="11"/>
        <v>462425000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333</v>
      </c>
      <c r="H101" s="36">
        <f t="shared" si="8"/>
        <v>1</v>
      </c>
      <c r="I101" s="11">
        <f t="shared" si="9"/>
        <v>22192540</v>
      </c>
      <c r="J101" s="53">
        <f t="shared" si="10"/>
        <v>22192540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330</v>
      </c>
      <c r="H102" s="36">
        <f t="shared" si="8"/>
        <v>1</v>
      </c>
      <c r="I102" s="11">
        <f t="shared" si="9"/>
        <v>987000000</v>
      </c>
      <c r="J102" s="53">
        <f t="shared" si="10"/>
        <v>0</v>
      </c>
      <c r="K102" s="53">
        <f t="shared" si="11"/>
        <v>987000000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323</v>
      </c>
      <c r="H103" s="36">
        <f t="shared" si="8"/>
        <v>0</v>
      </c>
      <c r="I103" s="11">
        <f t="shared" si="9"/>
        <v>-323000000</v>
      </c>
      <c r="J103" s="53">
        <f t="shared" si="10"/>
        <v>-323000000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313</v>
      </c>
      <c r="H104" s="36">
        <f t="shared" si="8"/>
        <v>1</v>
      </c>
      <c r="I104" s="11">
        <f t="shared" si="9"/>
        <v>936000000</v>
      </c>
      <c r="J104" s="53">
        <f t="shared" si="10"/>
        <v>936000000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312</v>
      </c>
      <c r="H105" s="36">
        <f t="shared" si="8"/>
        <v>1</v>
      </c>
      <c r="I105" s="11">
        <f t="shared" si="9"/>
        <v>348320000</v>
      </c>
      <c r="J105" s="53">
        <f t="shared" si="10"/>
        <v>348320000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312</v>
      </c>
      <c r="H106" s="36">
        <f t="shared" si="8"/>
        <v>0</v>
      </c>
      <c r="I106" s="11">
        <f t="shared" si="9"/>
        <v>-936000000</v>
      </c>
      <c r="J106" s="53">
        <f t="shared" si="10"/>
        <v>0</v>
      </c>
      <c r="K106" s="53">
        <f t="shared" si="11"/>
        <v>-936000000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303</v>
      </c>
      <c r="H107" s="36">
        <f t="shared" si="8"/>
        <v>1</v>
      </c>
      <c r="I107" s="11">
        <f t="shared" si="9"/>
        <v>27329188</v>
      </c>
      <c r="J107" s="53">
        <f t="shared" si="10"/>
        <v>22684730</v>
      </c>
      <c r="K107" s="53">
        <f t="shared" si="11"/>
        <v>4644458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301</v>
      </c>
      <c r="H108" s="36">
        <f t="shared" si="8"/>
        <v>0</v>
      </c>
      <c r="I108" s="11">
        <f t="shared" si="9"/>
        <v>-511910700</v>
      </c>
      <c r="J108" s="53">
        <f t="shared" si="10"/>
        <v>0</v>
      </c>
      <c r="K108" s="53">
        <f t="shared" si="11"/>
        <v>-511910700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297</v>
      </c>
      <c r="H109" s="36">
        <f t="shared" si="8"/>
        <v>0</v>
      </c>
      <c r="I109" s="11">
        <f t="shared" si="9"/>
        <v>-297148500</v>
      </c>
      <c r="J109" s="53">
        <f t="shared" si="10"/>
        <v>0</v>
      </c>
      <c r="K109" s="53">
        <f t="shared" si="11"/>
        <v>-297148500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294</v>
      </c>
      <c r="H110" s="36">
        <f t="shared" si="8"/>
        <v>1</v>
      </c>
      <c r="I110" s="11">
        <f t="shared" si="9"/>
        <v>5860000000</v>
      </c>
      <c r="J110" s="53">
        <f t="shared" si="10"/>
        <v>0</v>
      </c>
      <c r="K110" s="53">
        <f t="shared" si="11"/>
        <v>5860000000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274</v>
      </c>
      <c r="H111" s="36">
        <f t="shared" si="8"/>
        <v>1</v>
      </c>
      <c r="I111" s="11">
        <f t="shared" si="9"/>
        <v>47687094</v>
      </c>
      <c r="J111" s="53">
        <f t="shared" si="10"/>
        <v>23850099</v>
      </c>
      <c r="K111" s="53">
        <f t="shared" si="11"/>
        <v>23836995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258</v>
      </c>
      <c r="H112" s="36">
        <f t="shared" si="8"/>
        <v>0</v>
      </c>
      <c r="I112" s="11">
        <f t="shared" si="9"/>
        <v>-7327200000</v>
      </c>
      <c r="J112" s="53">
        <f t="shared" si="10"/>
        <v>0</v>
      </c>
      <c r="K112" s="53">
        <f t="shared" si="11"/>
        <v>-7327200000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243</v>
      </c>
      <c r="H113" s="36">
        <f t="shared" si="8"/>
        <v>1</v>
      </c>
      <c r="I113" s="11">
        <f t="shared" si="9"/>
        <v>39455680</v>
      </c>
      <c r="J113" s="53">
        <f t="shared" si="10"/>
        <v>29647662</v>
      </c>
      <c r="K113" s="53">
        <f t="shared" si="11"/>
        <v>9808018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243</v>
      </c>
      <c r="H114" s="36">
        <f t="shared" si="8"/>
        <v>0</v>
      </c>
      <c r="I114" s="11">
        <f t="shared" si="9"/>
        <v>-1385100</v>
      </c>
      <c r="J114" s="53">
        <f t="shared" si="10"/>
        <v>-607500</v>
      </c>
      <c r="K114" s="53">
        <f t="shared" si="11"/>
        <v>-777600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230</v>
      </c>
      <c r="H115" s="36">
        <f t="shared" si="8"/>
        <v>0</v>
      </c>
      <c r="I115" s="11">
        <f t="shared" si="9"/>
        <v>0</v>
      </c>
      <c r="J115" s="53">
        <f t="shared" si="10"/>
        <v>115000000</v>
      </c>
      <c r="K115" s="53">
        <f t="shared" si="11"/>
        <v>-115000000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222</v>
      </c>
      <c r="H116" s="36">
        <f t="shared" si="8"/>
        <v>0</v>
      </c>
      <c r="I116" s="11">
        <f t="shared" si="9"/>
        <v>-35520000</v>
      </c>
      <c r="J116" s="53">
        <f t="shared" si="10"/>
        <v>0</v>
      </c>
      <c r="K116" s="53">
        <f t="shared" si="11"/>
        <v>-35520000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213</v>
      </c>
      <c r="H117" s="36">
        <f t="shared" si="8"/>
        <v>1</v>
      </c>
      <c r="I117" s="11">
        <f t="shared" si="9"/>
        <v>313760</v>
      </c>
      <c r="J117" s="53">
        <f t="shared" si="10"/>
        <v>22671492</v>
      </c>
      <c r="K117" s="53">
        <f t="shared" si="11"/>
        <v>-22357732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191</v>
      </c>
      <c r="H118" s="36">
        <f t="shared" si="8"/>
        <v>1</v>
      </c>
      <c r="I118" s="11">
        <f t="shared" si="9"/>
        <v>7485905000</v>
      </c>
      <c r="J118" s="53">
        <f t="shared" si="10"/>
        <v>0</v>
      </c>
      <c r="K118" s="53">
        <f t="shared" si="11"/>
        <v>7485905000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182</v>
      </c>
      <c r="H119" s="36">
        <f t="shared" si="8"/>
        <v>1</v>
      </c>
      <c r="I119" s="11">
        <f t="shared" si="9"/>
        <v>17289301</v>
      </c>
      <c r="J119" s="53">
        <f t="shared" si="10"/>
        <v>19919774</v>
      </c>
      <c r="K119" s="53">
        <f t="shared" si="11"/>
        <v>-2630473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178</v>
      </c>
      <c r="H120" s="11">
        <f t="shared" si="8"/>
        <v>1</v>
      </c>
      <c r="I120" s="11">
        <f t="shared" ref="I120:I155" si="13">B120*(G120-H120)</f>
        <v>354000000</v>
      </c>
      <c r="J120" s="11">
        <f t="shared" si="10"/>
        <v>0</v>
      </c>
      <c r="K120" s="11">
        <f t="shared" si="11"/>
        <v>354000000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152</v>
      </c>
      <c r="H121" s="11">
        <f t="shared" si="8"/>
        <v>1</v>
      </c>
      <c r="I121" s="11">
        <f t="shared" si="13"/>
        <v>392600000</v>
      </c>
      <c r="J121" s="11">
        <f t="shared" si="10"/>
        <v>0</v>
      </c>
      <c r="K121" s="11">
        <f t="shared" si="11"/>
        <v>392600000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151</v>
      </c>
      <c r="H122" s="11">
        <f t="shared" si="8"/>
        <v>1</v>
      </c>
      <c r="I122" s="11">
        <f t="shared" si="13"/>
        <v>57682650</v>
      </c>
      <c r="J122" s="11">
        <f t="shared" si="10"/>
        <v>16636200</v>
      </c>
      <c r="K122" s="11">
        <f t="shared" si="11"/>
        <v>41046450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150</v>
      </c>
      <c r="H123" s="11">
        <f t="shared" si="8"/>
        <v>0</v>
      </c>
      <c r="I123" s="11">
        <f t="shared" si="13"/>
        <v>0</v>
      </c>
      <c r="J123" s="11">
        <f t="shared" si="10"/>
        <v>120000000</v>
      </c>
      <c r="K123" s="11">
        <f t="shared" si="11"/>
        <v>-120000000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136</v>
      </c>
      <c r="H124" s="11">
        <f t="shared" si="8"/>
        <v>0</v>
      </c>
      <c r="I124" s="11">
        <f t="shared" si="13"/>
        <v>-408000000</v>
      </c>
      <c r="J124" s="11">
        <f t="shared" si="10"/>
        <v>0</v>
      </c>
      <c r="K124" s="11">
        <f t="shared" si="11"/>
        <v>-408000000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121</v>
      </c>
      <c r="H125" s="11">
        <f t="shared" si="8"/>
        <v>1</v>
      </c>
      <c r="I125" s="11">
        <f t="shared" si="13"/>
        <v>48085200</v>
      </c>
      <c r="J125" s="11">
        <f t="shared" si="10"/>
        <v>14265000</v>
      </c>
      <c r="K125" s="11">
        <f t="shared" si="11"/>
        <v>33820200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121</v>
      </c>
      <c r="H126" s="11">
        <f t="shared" si="8"/>
        <v>1</v>
      </c>
      <c r="I126" s="11">
        <f t="shared" si="13"/>
        <v>5040000000</v>
      </c>
      <c r="J126" s="11">
        <f t="shared" si="10"/>
        <v>0</v>
      </c>
      <c r="K126" s="11">
        <f t="shared" si="11"/>
        <v>5040000000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96</v>
      </c>
      <c r="H127" s="11">
        <f t="shared" si="8"/>
        <v>0</v>
      </c>
      <c r="I127" s="11">
        <f t="shared" si="13"/>
        <v>-480000</v>
      </c>
      <c r="J127" s="11">
        <f t="shared" si="10"/>
        <v>0</v>
      </c>
      <c r="K127" s="11">
        <f t="shared" si="11"/>
        <v>-480000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90</v>
      </c>
      <c r="H128" s="11">
        <f t="shared" si="8"/>
        <v>1</v>
      </c>
      <c r="I128" s="11">
        <f t="shared" si="13"/>
        <v>68652286</v>
      </c>
      <c r="J128" s="11">
        <f t="shared" si="10"/>
        <v>10742033</v>
      </c>
      <c r="K128" s="11">
        <f t="shared" si="11"/>
        <v>57910253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87</v>
      </c>
      <c r="H129" s="11">
        <f t="shared" si="8"/>
        <v>1</v>
      </c>
      <c r="I129" s="11">
        <f t="shared" si="13"/>
        <v>215000000</v>
      </c>
      <c r="J129" s="11">
        <f t="shared" si="10"/>
        <v>0</v>
      </c>
      <c r="K129" s="11">
        <f t="shared" si="11"/>
        <v>215000000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73</v>
      </c>
      <c r="H130" s="11">
        <f t="shared" si="8"/>
        <v>0</v>
      </c>
      <c r="I130" s="11">
        <f t="shared" si="13"/>
        <v>-73000000</v>
      </c>
      <c r="J130" s="11">
        <f t="shared" si="10"/>
        <v>-73000000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68</v>
      </c>
      <c r="H131" s="11">
        <f t="shared" si="8"/>
        <v>0</v>
      </c>
      <c r="I131" s="11">
        <f t="shared" si="13"/>
        <v>-3400000000</v>
      </c>
      <c r="J131" s="11">
        <f t="shared" si="10"/>
        <v>0</v>
      </c>
      <c r="K131" s="11">
        <f t="shared" si="11"/>
        <v>-3400000000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60</v>
      </c>
      <c r="H132" s="11">
        <f t="shared" ref="H132:H155" si="14">IF(B132&gt;0,1,0)</f>
        <v>1</v>
      </c>
      <c r="I132" s="11">
        <f t="shared" si="13"/>
        <v>36242933</v>
      </c>
      <c r="J132" s="11">
        <f t="shared" ref="J132:J155" si="15">C132*(G132-H132)</f>
        <v>6252289</v>
      </c>
      <c r="K132" s="11">
        <f t="shared" ref="K132:K155" si="16">D132*(G132-H132)</f>
        <v>29990644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56</v>
      </c>
      <c r="H133" s="11">
        <f t="shared" si="14"/>
        <v>0</v>
      </c>
      <c r="I133" s="11">
        <f t="shared" si="13"/>
        <v>-67799200</v>
      </c>
      <c r="J133" s="11">
        <f t="shared" si="15"/>
        <v>0</v>
      </c>
      <c r="K133" s="11">
        <f t="shared" si="16"/>
        <v>-67799200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47</v>
      </c>
      <c r="H134" s="11">
        <f t="shared" si="14"/>
        <v>0</v>
      </c>
      <c r="I134" s="11">
        <f t="shared" si="13"/>
        <v>-3055000</v>
      </c>
      <c r="J134" s="11">
        <f t="shared" si="15"/>
        <v>0</v>
      </c>
      <c r="K134" s="11">
        <f t="shared" si="16"/>
        <v>-3055000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47</v>
      </c>
      <c r="H135" s="11">
        <f t="shared" si="14"/>
        <v>0</v>
      </c>
      <c r="I135" s="11">
        <f t="shared" si="13"/>
        <v>-1518100</v>
      </c>
      <c r="J135" s="11">
        <f t="shared" si="15"/>
        <v>0</v>
      </c>
      <c r="K135" s="11">
        <f t="shared" si="16"/>
        <v>-1518100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39</v>
      </c>
      <c r="H136" s="11">
        <f t="shared" si="14"/>
        <v>0</v>
      </c>
      <c r="I136" s="11">
        <f t="shared" si="13"/>
        <v>-39000000</v>
      </c>
      <c r="J136" s="11">
        <f t="shared" si="15"/>
        <v>-39000000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30</v>
      </c>
      <c r="H137" s="11">
        <f t="shared" si="14"/>
        <v>1</v>
      </c>
      <c r="I137" s="11">
        <f t="shared" si="13"/>
        <v>8435317</v>
      </c>
      <c r="J137" s="11">
        <f t="shared" si="15"/>
        <v>2823411</v>
      </c>
      <c r="K137" s="11">
        <f t="shared" si="16"/>
        <v>5611906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13</v>
      </c>
      <c r="H138" s="11">
        <f t="shared" si="14"/>
        <v>0</v>
      </c>
      <c r="I138" s="11">
        <f t="shared" si="13"/>
        <v>-13006500</v>
      </c>
      <c r="J138" s="11">
        <f t="shared" si="15"/>
        <v>-13006500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1</v>
      </c>
      <c r="G139" s="36">
        <f>G152+F139</f>
        <v>1</v>
      </c>
      <c r="H139" s="11">
        <f t="shared" si="14"/>
        <v>1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3" x14ac:dyDescent="0.25">
      <c r="A140" s="11" t="s">
        <v>25</v>
      </c>
      <c r="B140" s="18"/>
      <c r="C140" s="18"/>
      <c r="D140" s="18"/>
      <c r="E140" s="11"/>
      <c r="F140" s="11"/>
      <c r="G140" s="36">
        <f t="shared" ref="G140:G155" si="17">G153+F140</f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34082382</v>
      </c>
      <c r="C156" s="29">
        <f>SUM(C2:C154)</f>
        <v>10335635</v>
      </c>
      <c r="D156" s="29">
        <f>SUM(D2:D154)</f>
        <v>23746747</v>
      </c>
      <c r="E156" s="11"/>
      <c r="F156" s="11"/>
      <c r="G156" s="11"/>
      <c r="H156" s="11"/>
      <c r="I156" s="29">
        <f>SUM(I2:I155)</f>
        <v>15048561073</v>
      </c>
      <c r="J156" s="29">
        <f>SUM(J2:J155)</f>
        <v>5930306781</v>
      </c>
      <c r="K156" s="29">
        <f>SUM(K2:K155)</f>
        <v>9118254292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24232787.557165861</v>
      </c>
      <c r="J159" s="29">
        <f>J156/G2</f>
        <v>9549608.3429951686</v>
      </c>
      <c r="K159" s="29">
        <f>K156/G2</f>
        <v>14683179.214170692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570899.2155948953</v>
      </c>
      <c r="K163">
        <f>K156/I156*1448696</f>
        <v>877796.7844051047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7" activePane="bottomLeft" state="frozen"/>
      <selection pane="bottomLeft" activeCell="C180" sqref="C18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571</v>
      </c>
      <c r="E2" s="11">
        <f>IF(B2&gt;0,1,0)</f>
        <v>1</v>
      </c>
      <c r="F2" s="11">
        <f>B2*(D2-E2)</f>
        <v>55119000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569</v>
      </c>
      <c r="E3" s="11">
        <f t="shared" ref="E3:E66" si="1">IF(B3&gt;0,1,0)</f>
        <v>1</v>
      </c>
      <c r="F3" s="11">
        <f t="shared" ref="F3:F66" si="2">B3*(D3-E3)</f>
        <v>1704000000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566</v>
      </c>
      <c r="E4" s="11">
        <f t="shared" si="1"/>
        <v>0</v>
      </c>
      <c r="F4" s="11">
        <f t="shared" si="2"/>
        <v>-113200000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564</v>
      </c>
      <c r="E5" s="11">
        <f t="shared" si="1"/>
        <v>0</v>
      </c>
      <c r="F5" s="11">
        <f t="shared" si="2"/>
        <v>-56400000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563</v>
      </c>
      <c r="E6" s="11">
        <f t="shared" si="1"/>
        <v>0</v>
      </c>
      <c r="F6" s="11">
        <f t="shared" si="2"/>
        <v>-30965000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562</v>
      </c>
      <c r="E7" s="11">
        <f t="shared" si="1"/>
        <v>0</v>
      </c>
      <c r="F7" s="11">
        <f t="shared" si="2"/>
        <v>-112400000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558</v>
      </c>
      <c r="E8" s="11">
        <f t="shared" si="1"/>
        <v>0</v>
      </c>
      <c r="F8" s="11">
        <f t="shared" si="2"/>
        <v>-111600000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548</v>
      </c>
      <c r="E9" s="11">
        <f t="shared" si="1"/>
        <v>0</v>
      </c>
      <c r="F9" s="11">
        <f t="shared" si="2"/>
        <v>-520874000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547</v>
      </c>
      <c r="E10" s="11">
        <f t="shared" si="1"/>
        <v>1</v>
      </c>
      <c r="F10" s="11">
        <f t="shared" si="2"/>
        <v>1092000000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545</v>
      </c>
      <c r="E11" s="11">
        <f t="shared" si="1"/>
        <v>0</v>
      </c>
      <c r="F11" s="11">
        <f t="shared" si="2"/>
        <v>-580425000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542</v>
      </c>
      <c r="E12" s="11">
        <f t="shared" si="1"/>
        <v>0</v>
      </c>
      <c r="F12" s="11">
        <f t="shared" si="2"/>
        <v>-24390000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541</v>
      </c>
      <c r="E13" s="11">
        <f t="shared" si="1"/>
        <v>0</v>
      </c>
      <c r="F13" s="11">
        <f t="shared" si="2"/>
        <v>-1082378700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537</v>
      </c>
      <c r="E14" s="11">
        <f t="shared" si="1"/>
        <v>0</v>
      </c>
      <c r="F14" s="11">
        <f t="shared" si="2"/>
        <v>-107400000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535</v>
      </c>
      <c r="E15" s="11">
        <f t="shared" si="1"/>
        <v>1</v>
      </c>
      <c r="F15" s="11">
        <f t="shared" si="2"/>
        <v>1068000000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535</v>
      </c>
      <c r="E16" s="11">
        <f t="shared" si="1"/>
        <v>1</v>
      </c>
      <c r="F16" s="11">
        <f t="shared" si="2"/>
        <v>1068000000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535</v>
      </c>
      <c r="E17" s="11">
        <f t="shared" si="1"/>
        <v>1</v>
      </c>
      <c r="F17" s="11">
        <f t="shared" si="2"/>
        <v>640800000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535</v>
      </c>
      <c r="E18" s="11">
        <f t="shared" si="1"/>
        <v>1</v>
      </c>
      <c r="F18" s="11">
        <f t="shared" si="2"/>
        <v>534000000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534</v>
      </c>
      <c r="E19" s="11">
        <f t="shared" si="1"/>
        <v>1</v>
      </c>
      <c r="F19" s="11">
        <f t="shared" si="2"/>
        <v>1599000000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534</v>
      </c>
      <c r="E20" s="11">
        <f t="shared" si="1"/>
        <v>0</v>
      </c>
      <c r="F20" s="11">
        <f t="shared" si="2"/>
        <v>-231061800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534</v>
      </c>
      <c r="E21" s="11">
        <f t="shared" si="1"/>
        <v>0</v>
      </c>
      <c r="F21" s="11">
        <f t="shared" si="2"/>
        <v>-231061800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534</v>
      </c>
      <c r="E22" s="11">
        <f t="shared" si="1"/>
        <v>0</v>
      </c>
      <c r="F22" s="11">
        <f t="shared" si="2"/>
        <v>-231061800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534</v>
      </c>
      <c r="E23" s="11">
        <f t="shared" si="1"/>
        <v>0</v>
      </c>
      <c r="F23" s="11">
        <f t="shared" si="2"/>
        <v>-231061800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534</v>
      </c>
      <c r="E24" s="11">
        <f t="shared" si="1"/>
        <v>0</v>
      </c>
      <c r="F24" s="11">
        <f t="shared" si="2"/>
        <v>-231061800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534</v>
      </c>
      <c r="E25" s="11">
        <f t="shared" si="1"/>
        <v>0</v>
      </c>
      <c r="F25" s="11">
        <f t="shared" si="2"/>
        <v>-106800000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533</v>
      </c>
      <c r="E26" s="11">
        <f t="shared" si="1"/>
        <v>1</v>
      </c>
      <c r="F26" s="11">
        <f t="shared" si="2"/>
        <v>1596000000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531</v>
      </c>
      <c r="E27" s="11">
        <f t="shared" si="1"/>
        <v>0</v>
      </c>
      <c r="F27" s="11">
        <f t="shared" si="2"/>
        <v>-106200000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530</v>
      </c>
      <c r="E28" s="11">
        <f t="shared" si="1"/>
        <v>1</v>
      </c>
      <c r="F28" s="11">
        <f t="shared" si="2"/>
        <v>1058000000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529</v>
      </c>
      <c r="E29" s="11">
        <f t="shared" si="1"/>
        <v>0</v>
      </c>
      <c r="F29" s="11">
        <f t="shared" si="2"/>
        <v>-3703423200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528</v>
      </c>
      <c r="E30" s="11">
        <f t="shared" si="1"/>
        <v>0</v>
      </c>
      <c r="F30" s="11">
        <f t="shared" si="2"/>
        <v>-1584475200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527</v>
      </c>
      <c r="E31" s="11">
        <f t="shared" si="1"/>
        <v>0</v>
      </c>
      <c r="F31" s="11">
        <f t="shared" si="2"/>
        <v>-893739300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524</v>
      </c>
      <c r="E32" s="11">
        <f t="shared" si="1"/>
        <v>1</v>
      </c>
      <c r="F32" s="11">
        <f t="shared" si="2"/>
        <v>520018900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518</v>
      </c>
      <c r="E33" s="11">
        <f t="shared" si="1"/>
        <v>1</v>
      </c>
      <c r="F33" s="11">
        <f t="shared" si="2"/>
        <v>18142047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517</v>
      </c>
      <c r="E34" s="11">
        <f t="shared" si="1"/>
        <v>0</v>
      </c>
      <c r="F34" s="11">
        <f t="shared" si="2"/>
        <v>-439450000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509</v>
      </c>
      <c r="E35" s="11">
        <f t="shared" si="1"/>
        <v>0</v>
      </c>
      <c r="F35" s="11">
        <f t="shared" si="2"/>
        <v>-96964500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508</v>
      </c>
      <c r="E36" s="11">
        <f t="shared" si="1"/>
        <v>1</v>
      </c>
      <c r="F36" s="11">
        <f t="shared" si="2"/>
        <v>101400000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508</v>
      </c>
      <c r="E37" s="11">
        <f t="shared" si="1"/>
        <v>0</v>
      </c>
      <c r="F37" s="11">
        <f t="shared" si="2"/>
        <v>-101600000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486</v>
      </c>
      <c r="E38" s="11">
        <f t="shared" si="1"/>
        <v>1</v>
      </c>
      <c r="F38" s="11">
        <f t="shared" si="2"/>
        <v>145890910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485</v>
      </c>
      <c r="E39" s="11">
        <f t="shared" si="1"/>
        <v>0</v>
      </c>
      <c r="F39" s="11">
        <f t="shared" si="2"/>
        <v>-46075000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485</v>
      </c>
      <c r="E40" s="11">
        <f t="shared" si="1"/>
        <v>0</v>
      </c>
      <c r="F40" s="11">
        <f t="shared" si="2"/>
        <v>-42729955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480</v>
      </c>
      <c r="E41" s="11">
        <f t="shared" si="1"/>
        <v>0</v>
      </c>
      <c r="F41" s="11">
        <f t="shared" si="2"/>
        <v>-57600000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458</v>
      </c>
      <c r="E42" s="11">
        <f t="shared" si="1"/>
        <v>1</v>
      </c>
      <c r="F42" s="11">
        <f t="shared" si="2"/>
        <v>457093228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454</v>
      </c>
      <c r="E43" s="11">
        <f t="shared" si="1"/>
        <v>0</v>
      </c>
      <c r="F43" s="11">
        <f t="shared" si="2"/>
        <v>-36320000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450</v>
      </c>
      <c r="E44" s="11">
        <f t="shared" si="1"/>
        <v>0</v>
      </c>
      <c r="F44" s="11">
        <f t="shared" si="2"/>
        <v>-94963050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449</v>
      </c>
      <c r="E45" s="11">
        <f t="shared" si="1"/>
        <v>0</v>
      </c>
      <c r="F45" s="11">
        <f t="shared" si="2"/>
        <v>-89800000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448</v>
      </c>
      <c r="E46" s="11">
        <f t="shared" si="1"/>
        <v>0</v>
      </c>
      <c r="F46" s="11">
        <f t="shared" si="2"/>
        <v>-42560000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446</v>
      </c>
      <c r="E47" s="11">
        <f t="shared" si="1"/>
        <v>0</v>
      </c>
      <c r="F47" s="11">
        <f t="shared" si="2"/>
        <v>-20070000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446</v>
      </c>
      <c r="E48" s="11">
        <f t="shared" si="1"/>
        <v>0</v>
      </c>
      <c r="F48" s="11">
        <f t="shared" si="2"/>
        <v>-28624280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443</v>
      </c>
      <c r="E49" s="11">
        <f t="shared" si="1"/>
        <v>0</v>
      </c>
      <c r="F49" s="11">
        <f t="shared" si="2"/>
        <v>-12175412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442</v>
      </c>
      <c r="E50" s="11">
        <f t="shared" si="1"/>
        <v>0</v>
      </c>
      <c r="F50" s="11">
        <f t="shared" si="2"/>
        <v>-62322000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442</v>
      </c>
      <c r="E51" s="11">
        <f t="shared" si="1"/>
        <v>0</v>
      </c>
      <c r="F51" s="11">
        <f t="shared" si="2"/>
        <v>-11821732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441</v>
      </c>
      <c r="E52" s="11">
        <f t="shared" si="1"/>
        <v>0</v>
      </c>
      <c r="F52" s="11">
        <f t="shared" si="2"/>
        <v>-23505300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440</v>
      </c>
      <c r="E53" s="11">
        <f t="shared" si="1"/>
        <v>1</v>
      </c>
      <c r="F53" s="11">
        <f t="shared" si="2"/>
        <v>439000000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434</v>
      </c>
      <c r="E54" s="11">
        <f t="shared" si="1"/>
        <v>0</v>
      </c>
      <c r="F54" s="11">
        <f t="shared" si="2"/>
        <v>-9114000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433</v>
      </c>
      <c r="E55" s="11">
        <f t="shared" si="1"/>
        <v>0</v>
      </c>
      <c r="F55" s="11">
        <f t="shared" si="2"/>
        <v>-424556500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433</v>
      </c>
      <c r="E56" s="11">
        <f t="shared" si="1"/>
        <v>0</v>
      </c>
      <c r="F56" s="11">
        <f t="shared" si="2"/>
        <v>-19485000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420</v>
      </c>
      <c r="E57" s="11">
        <f t="shared" si="1"/>
        <v>1</v>
      </c>
      <c r="F57" s="11">
        <f t="shared" si="2"/>
        <v>1259174191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420</v>
      </c>
      <c r="E58" s="11">
        <f t="shared" si="1"/>
        <v>1</v>
      </c>
      <c r="F58" s="11">
        <f t="shared" si="2"/>
        <v>838000000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419</v>
      </c>
      <c r="E59" s="11">
        <f t="shared" si="1"/>
        <v>1</v>
      </c>
      <c r="F59" s="11">
        <f t="shared" si="2"/>
        <v>836000000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419</v>
      </c>
      <c r="E60" s="11">
        <f t="shared" si="1"/>
        <v>0</v>
      </c>
      <c r="F60" s="11">
        <f t="shared" si="2"/>
        <v>-2933628500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395</v>
      </c>
      <c r="E61" s="11">
        <f t="shared" si="1"/>
        <v>1</v>
      </c>
      <c r="F61" s="11">
        <f t="shared" si="2"/>
        <v>1182000000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394</v>
      </c>
      <c r="E62" s="11">
        <f t="shared" si="1"/>
        <v>0</v>
      </c>
      <c r="F62" s="11">
        <f t="shared" si="2"/>
        <v>-10680946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394</v>
      </c>
      <c r="E63" s="11">
        <f t="shared" si="1"/>
        <v>0</v>
      </c>
      <c r="F63" s="11">
        <f t="shared" si="2"/>
        <v>-12997666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394</v>
      </c>
      <c r="E64" s="11">
        <f t="shared" si="1"/>
        <v>1</v>
      </c>
      <c r="F64" s="11">
        <f t="shared" si="2"/>
        <v>1179000000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394</v>
      </c>
      <c r="E65" s="11">
        <f t="shared" si="1"/>
        <v>1</v>
      </c>
      <c r="F65" s="11">
        <f t="shared" si="2"/>
        <v>1167210000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394</v>
      </c>
      <c r="E66" s="11">
        <f t="shared" si="1"/>
        <v>1</v>
      </c>
      <c r="F66" s="11">
        <f t="shared" si="2"/>
        <v>393000000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394</v>
      </c>
      <c r="E67" s="11">
        <f t="shared" ref="E67:E130" si="4">IF(B67&gt;0,1,0)</f>
        <v>1</v>
      </c>
      <c r="F67" s="11">
        <f t="shared" ref="F67:F185" si="5">B67*(D67-E67)</f>
        <v>11790000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393</v>
      </c>
      <c r="E68" s="11">
        <f t="shared" si="4"/>
        <v>1</v>
      </c>
      <c r="F68" s="11">
        <f t="shared" si="5"/>
        <v>11760000000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392</v>
      </c>
      <c r="E69" s="11">
        <f t="shared" si="4"/>
        <v>0</v>
      </c>
      <c r="F69" s="11">
        <f t="shared" si="5"/>
        <v>-78400000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392</v>
      </c>
      <c r="E70" s="11">
        <f t="shared" si="4"/>
        <v>1</v>
      </c>
      <c r="F70" s="11">
        <f t="shared" si="5"/>
        <v>547400000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392</v>
      </c>
      <c r="E71" s="11">
        <f t="shared" si="4"/>
        <v>1</v>
      </c>
      <c r="F71" s="11">
        <f t="shared" si="5"/>
        <v>1016600000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392</v>
      </c>
      <c r="E72" s="11">
        <f t="shared" si="4"/>
        <v>0</v>
      </c>
      <c r="F72" s="11">
        <f t="shared" si="5"/>
        <v>-392000000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390</v>
      </c>
      <c r="E73" s="11">
        <f t="shared" si="4"/>
        <v>1</v>
      </c>
      <c r="F73" s="11">
        <f t="shared" si="5"/>
        <v>5835000000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385</v>
      </c>
      <c r="E74" s="11">
        <f t="shared" si="4"/>
        <v>0</v>
      </c>
      <c r="F74" s="11">
        <f t="shared" si="5"/>
        <v>-5776617000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383</v>
      </c>
      <c r="E75" s="11">
        <f t="shared" si="4"/>
        <v>0</v>
      </c>
      <c r="F75" s="11">
        <f t="shared" si="5"/>
        <v>-1149000000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383</v>
      </c>
      <c r="E76" s="11">
        <f t="shared" si="4"/>
        <v>0</v>
      </c>
      <c r="F76" s="11">
        <f t="shared" si="5"/>
        <v>-76600000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383</v>
      </c>
      <c r="E77" s="11">
        <f t="shared" si="4"/>
        <v>0</v>
      </c>
      <c r="F77" s="11">
        <f t="shared" si="5"/>
        <v>-4597149000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379</v>
      </c>
      <c r="E78" s="11">
        <f t="shared" si="4"/>
        <v>0</v>
      </c>
      <c r="F78" s="11">
        <f t="shared" si="5"/>
        <v>-1137341100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374</v>
      </c>
      <c r="E79" s="11">
        <f t="shared" si="4"/>
        <v>1</v>
      </c>
      <c r="F79" s="11">
        <f t="shared" si="5"/>
        <v>8579000000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369</v>
      </c>
      <c r="E80" s="11">
        <f t="shared" si="4"/>
        <v>0</v>
      </c>
      <c r="F80" s="11">
        <f t="shared" si="5"/>
        <v>-221584500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369</v>
      </c>
      <c r="E81" s="11">
        <f t="shared" si="4"/>
        <v>0</v>
      </c>
      <c r="F81" s="11">
        <f t="shared" si="5"/>
        <v>-73800000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368</v>
      </c>
      <c r="E82" s="11">
        <f t="shared" si="4"/>
        <v>1</v>
      </c>
      <c r="F82" s="11">
        <f t="shared" si="5"/>
        <v>103942107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368</v>
      </c>
      <c r="E83" s="11">
        <f t="shared" si="4"/>
        <v>0</v>
      </c>
      <c r="F83" s="11">
        <f t="shared" si="5"/>
        <v>-73600000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366</v>
      </c>
      <c r="E84" s="11">
        <f t="shared" si="4"/>
        <v>1</v>
      </c>
      <c r="F84" s="11">
        <f t="shared" si="5"/>
        <v>730000000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363</v>
      </c>
      <c r="E85" s="11">
        <f t="shared" si="4"/>
        <v>0</v>
      </c>
      <c r="F85" s="11">
        <f t="shared" si="5"/>
        <v>-72600000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357</v>
      </c>
      <c r="E86" s="11">
        <f t="shared" si="4"/>
        <v>0</v>
      </c>
      <c r="F86" s="11">
        <f t="shared" si="5"/>
        <v>-71400000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355</v>
      </c>
      <c r="E87" s="11">
        <f t="shared" si="4"/>
        <v>0</v>
      </c>
      <c r="F87" s="11">
        <f t="shared" si="5"/>
        <v>-470375000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340</v>
      </c>
      <c r="E88" s="11">
        <f t="shared" si="4"/>
        <v>0</v>
      </c>
      <c r="F88" s="11">
        <f t="shared" si="5"/>
        <v>-170000000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340</v>
      </c>
      <c r="E89" s="11">
        <f t="shared" si="4"/>
        <v>0</v>
      </c>
      <c r="F89" s="11">
        <f t="shared" si="5"/>
        <v>-40800000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338</v>
      </c>
      <c r="E90" s="11">
        <f t="shared" si="4"/>
        <v>1</v>
      </c>
      <c r="F90" s="11">
        <f t="shared" si="5"/>
        <v>144305085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335</v>
      </c>
      <c r="E91" s="11">
        <f t="shared" si="4"/>
        <v>0</v>
      </c>
      <c r="F91" s="11">
        <f t="shared" si="5"/>
        <v>-1005670000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333</v>
      </c>
      <c r="E92" s="11">
        <f t="shared" si="4"/>
        <v>0</v>
      </c>
      <c r="F92" s="11">
        <f t="shared" si="5"/>
        <v>-68265000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333</v>
      </c>
      <c r="E93" s="11">
        <f t="shared" si="4"/>
        <v>0</v>
      </c>
      <c r="F93" s="11">
        <f t="shared" si="5"/>
        <v>-116716500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322</v>
      </c>
      <c r="E94" s="11">
        <f t="shared" si="4"/>
        <v>1</v>
      </c>
      <c r="F94" s="11">
        <f t="shared" si="5"/>
        <v>321000000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317</v>
      </c>
      <c r="E95" s="11">
        <f t="shared" si="4"/>
        <v>1</v>
      </c>
      <c r="F95" s="11">
        <f t="shared" si="5"/>
        <v>2844000000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315</v>
      </c>
      <c r="E96" s="11">
        <f t="shared" si="4"/>
        <v>0</v>
      </c>
      <c r="F96" s="11">
        <f t="shared" si="5"/>
        <v>-8190000000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315</v>
      </c>
      <c r="E97" s="11">
        <f t="shared" si="4"/>
        <v>0</v>
      </c>
      <c r="F97" s="11">
        <f t="shared" si="5"/>
        <v>-8190000000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315</v>
      </c>
      <c r="E98" s="11">
        <f t="shared" si="4"/>
        <v>1</v>
      </c>
      <c r="F98" s="11">
        <f t="shared" si="5"/>
        <v>8164000000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315</v>
      </c>
      <c r="E99" s="11">
        <f t="shared" si="4"/>
        <v>0</v>
      </c>
      <c r="F99" s="11">
        <f t="shared" si="5"/>
        <v>-63000000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313</v>
      </c>
      <c r="E100" s="11">
        <f t="shared" si="4"/>
        <v>1</v>
      </c>
      <c r="F100" s="11">
        <f t="shared" si="5"/>
        <v>9110400000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308</v>
      </c>
      <c r="E101" s="11">
        <f t="shared" si="4"/>
        <v>1</v>
      </c>
      <c r="F101" s="11">
        <f t="shared" si="5"/>
        <v>122783115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307</v>
      </c>
      <c r="E102" s="11">
        <f t="shared" si="4"/>
        <v>1</v>
      </c>
      <c r="F102" s="11">
        <f t="shared" si="5"/>
        <v>612000000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306</v>
      </c>
      <c r="E103" s="11">
        <f t="shared" si="4"/>
        <v>1</v>
      </c>
      <c r="F103" s="11">
        <f t="shared" si="5"/>
        <v>2287500000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306</v>
      </c>
      <c r="E104" s="11">
        <f t="shared" si="4"/>
        <v>0</v>
      </c>
      <c r="F104" s="11">
        <f t="shared" si="5"/>
        <v>-20196000000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306</v>
      </c>
      <c r="E105" s="11">
        <f t="shared" si="4"/>
        <v>0</v>
      </c>
      <c r="F105" s="11">
        <f t="shared" si="5"/>
        <v>-44370000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304</v>
      </c>
      <c r="E106" s="11">
        <f t="shared" si="4"/>
        <v>1</v>
      </c>
      <c r="F106" s="11">
        <f t="shared" si="5"/>
        <v>1818000000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302</v>
      </c>
      <c r="E107" s="11">
        <f t="shared" si="4"/>
        <v>0</v>
      </c>
      <c r="F107" s="11">
        <f t="shared" si="5"/>
        <v>-1813781800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299</v>
      </c>
      <c r="E108" s="11">
        <f t="shared" si="4"/>
        <v>1</v>
      </c>
      <c r="F108" s="11">
        <f t="shared" si="5"/>
        <v>1788000000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287</v>
      </c>
      <c r="E109" s="11">
        <f t="shared" si="4"/>
        <v>0</v>
      </c>
      <c r="F109" s="11">
        <f t="shared" si="5"/>
        <v>-34440000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286</v>
      </c>
      <c r="E110" s="11">
        <f t="shared" si="4"/>
        <v>1</v>
      </c>
      <c r="F110" s="11">
        <f t="shared" si="5"/>
        <v>1140000000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285</v>
      </c>
      <c r="E111" s="11">
        <f t="shared" si="4"/>
        <v>1</v>
      </c>
      <c r="F111" s="11">
        <f t="shared" si="5"/>
        <v>795200000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281</v>
      </c>
      <c r="E112" s="11">
        <f t="shared" si="4"/>
        <v>0</v>
      </c>
      <c r="F112" s="11">
        <f t="shared" si="5"/>
        <v>-56200000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280</v>
      </c>
      <c r="E113" s="11">
        <f t="shared" si="4"/>
        <v>1</v>
      </c>
      <c r="F113" s="11">
        <f t="shared" si="5"/>
        <v>20174490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263</v>
      </c>
      <c r="E114" s="11">
        <f t="shared" si="4"/>
        <v>0</v>
      </c>
      <c r="F114" s="11">
        <f t="shared" si="5"/>
        <v>-52600000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262</v>
      </c>
      <c r="E115" s="11">
        <f t="shared" si="4"/>
        <v>0</v>
      </c>
      <c r="F115" s="23">
        <f t="shared" si="5"/>
        <v>-2882000000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262</v>
      </c>
      <c r="E116" s="11">
        <f t="shared" si="4"/>
        <v>0</v>
      </c>
      <c r="F116" s="11">
        <f t="shared" si="5"/>
        <v>-52400000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260</v>
      </c>
      <c r="E117" s="11">
        <f t="shared" si="4"/>
        <v>0</v>
      </c>
      <c r="F117" s="11">
        <f t="shared" si="5"/>
        <v>-117130000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260</v>
      </c>
      <c r="E118" s="11">
        <f t="shared" si="4"/>
        <v>0</v>
      </c>
      <c r="F118" s="11">
        <f t="shared" si="5"/>
        <v>-52000000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254</v>
      </c>
      <c r="E119" s="11">
        <f t="shared" si="4"/>
        <v>0</v>
      </c>
      <c r="F119" s="11">
        <f t="shared" si="5"/>
        <v>-39255700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254</v>
      </c>
      <c r="E120" s="11">
        <f t="shared" si="4"/>
        <v>0</v>
      </c>
      <c r="F120" s="11">
        <f t="shared" si="5"/>
        <v>-81280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253</v>
      </c>
      <c r="E121" s="11">
        <f t="shared" si="4"/>
        <v>0</v>
      </c>
      <c r="F121" s="11">
        <f t="shared" si="5"/>
        <v>-109296000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247</v>
      </c>
      <c r="E122" s="11">
        <f t="shared" si="4"/>
        <v>1</v>
      </c>
      <c r="F122" s="11">
        <f t="shared" si="5"/>
        <v>18214578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226</v>
      </c>
      <c r="E123" s="11">
        <f t="shared" si="4"/>
        <v>0</v>
      </c>
      <c r="F123" s="11">
        <f t="shared" si="5"/>
        <v>-11752000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185</v>
      </c>
      <c r="E124" s="11">
        <f t="shared" si="4"/>
        <v>1</v>
      </c>
      <c r="F124" s="11">
        <f t="shared" si="5"/>
        <v>218408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184</v>
      </c>
      <c r="E125" s="11">
        <f t="shared" si="4"/>
        <v>1</v>
      </c>
      <c r="F125" s="11">
        <f t="shared" si="5"/>
        <v>439200000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182</v>
      </c>
      <c r="E126" s="11">
        <f t="shared" si="4"/>
        <v>1</v>
      </c>
      <c r="F126" s="11">
        <f t="shared" si="5"/>
        <v>243046800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182</v>
      </c>
      <c r="E127" s="11">
        <f t="shared" si="4"/>
        <v>1</v>
      </c>
      <c r="F127" s="11">
        <f t="shared" si="5"/>
        <v>243046800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170</v>
      </c>
      <c r="E128" s="11">
        <f t="shared" si="4"/>
        <v>0</v>
      </c>
      <c r="F128" s="11">
        <f t="shared" si="5"/>
        <v>-34000000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168</v>
      </c>
      <c r="E129" s="11">
        <f t="shared" si="4"/>
        <v>0</v>
      </c>
      <c r="F129" s="11">
        <f>B129*(D129-E129)</f>
        <v>-2623824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167</v>
      </c>
      <c r="E130" s="11">
        <f t="shared" si="4"/>
        <v>0</v>
      </c>
      <c r="F130" s="11">
        <f t="shared" si="5"/>
        <v>-33400000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166</v>
      </c>
      <c r="E131" s="11">
        <f t="shared" ref="E131:E186" si="7">IF(B131&gt;0,1,0)</f>
        <v>0</v>
      </c>
      <c r="F131" s="11">
        <f t="shared" si="5"/>
        <v>-33200000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165</v>
      </c>
      <c r="E132" s="11">
        <f t="shared" si="7"/>
        <v>0</v>
      </c>
      <c r="F132" s="11">
        <f t="shared" si="5"/>
        <v>-64350000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165</v>
      </c>
      <c r="E133" s="11">
        <f t="shared" si="7"/>
        <v>0</v>
      </c>
      <c r="F133" s="11">
        <f t="shared" si="5"/>
        <v>-4042500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164</v>
      </c>
      <c r="E134" s="11">
        <f t="shared" si="7"/>
        <v>0</v>
      </c>
      <c r="F134" s="11">
        <f t="shared" si="5"/>
        <v>-15580000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160</v>
      </c>
      <c r="E135" s="11">
        <f t="shared" si="7"/>
        <v>0</v>
      </c>
      <c r="F135" s="11">
        <f t="shared" si="5"/>
        <v>-32000000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158</v>
      </c>
      <c r="E136" s="11">
        <f t="shared" si="7"/>
        <v>1</v>
      </c>
      <c r="F136" s="11">
        <f t="shared" si="5"/>
        <v>7850000000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157</v>
      </c>
      <c r="E137" s="11">
        <f t="shared" si="7"/>
        <v>1</v>
      </c>
      <c r="F137" s="11">
        <f t="shared" si="5"/>
        <v>1872000000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155</v>
      </c>
      <c r="E138" s="11">
        <f t="shared" si="7"/>
        <v>1</v>
      </c>
      <c r="F138" s="11">
        <f t="shared" si="5"/>
        <v>308000000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154</v>
      </c>
      <c r="E139" s="11">
        <f t="shared" si="7"/>
        <v>1</v>
      </c>
      <c r="F139" s="11">
        <f t="shared" si="5"/>
        <v>13393314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141</v>
      </c>
      <c r="E140" s="11">
        <f t="shared" si="7"/>
        <v>0</v>
      </c>
      <c r="F140" s="11">
        <f t="shared" si="5"/>
        <v>-423126900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140</v>
      </c>
      <c r="E141" s="11">
        <f t="shared" si="7"/>
        <v>0</v>
      </c>
      <c r="F141" s="11">
        <f t="shared" si="5"/>
        <v>-420126000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123</v>
      </c>
      <c r="E142" s="11">
        <f t="shared" si="7"/>
        <v>1</v>
      </c>
      <c r="F142" s="11">
        <f t="shared" si="5"/>
        <v>73447050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123</v>
      </c>
      <c r="E143" s="11">
        <f t="shared" si="7"/>
        <v>0</v>
      </c>
      <c r="F143" s="11">
        <f t="shared" si="5"/>
        <v>-5658000000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92</v>
      </c>
      <c r="E144" s="11">
        <f t="shared" si="7"/>
        <v>1</v>
      </c>
      <c r="F144" s="11">
        <f t="shared" si="5"/>
        <v>14023737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91</v>
      </c>
      <c r="E145" s="11">
        <f t="shared" si="7"/>
        <v>1</v>
      </c>
      <c r="F145" s="11">
        <f t="shared" si="5"/>
        <v>270000000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88</v>
      </c>
      <c r="E146" s="11">
        <f t="shared" si="7"/>
        <v>0</v>
      </c>
      <c r="F146" s="11">
        <f t="shared" si="5"/>
        <v>-17600000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83</v>
      </c>
      <c r="E147" s="11">
        <f t="shared" si="7"/>
        <v>0</v>
      </c>
      <c r="F147" s="11">
        <f t="shared" si="5"/>
        <v>-16600000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82</v>
      </c>
      <c r="E148" s="11">
        <f t="shared" si="7"/>
        <v>0</v>
      </c>
      <c r="F148" s="11">
        <f t="shared" si="5"/>
        <v>-16400000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78</v>
      </c>
      <c r="E149" s="11">
        <f t="shared" si="7"/>
        <v>0</v>
      </c>
      <c r="F149" s="11">
        <f t="shared" si="5"/>
        <v>-15600000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77</v>
      </c>
      <c r="E150" s="11">
        <f t="shared" si="7"/>
        <v>1</v>
      </c>
      <c r="F150" s="11">
        <f t="shared" si="5"/>
        <v>1829578400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75</v>
      </c>
      <c r="E151" s="11">
        <f t="shared" si="7"/>
        <v>0</v>
      </c>
      <c r="F151" s="11">
        <f t="shared" si="5"/>
        <v>-15000000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69</v>
      </c>
      <c r="E152" s="11">
        <f t="shared" si="7"/>
        <v>0</v>
      </c>
      <c r="F152" s="11">
        <f t="shared" si="5"/>
        <v>-2070000000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68</v>
      </c>
      <c r="E153" s="11">
        <f t="shared" si="7"/>
        <v>0</v>
      </c>
      <c r="F153" s="11">
        <f t="shared" si="5"/>
        <v>-3536000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68</v>
      </c>
      <c r="E154" s="11">
        <f t="shared" si="7"/>
        <v>0</v>
      </c>
      <c r="F154" s="11">
        <f t="shared" si="5"/>
        <v>-9248000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63</v>
      </c>
      <c r="E155" s="11">
        <f t="shared" si="7"/>
        <v>1</v>
      </c>
      <c r="F155" s="11">
        <f t="shared" si="5"/>
        <v>186000000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62</v>
      </c>
      <c r="E156" s="11">
        <f t="shared" si="7"/>
        <v>1</v>
      </c>
      <c r="F156" s="11">
        <f t="shared" si="5"/>
        <v>11535283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62</v>
      </c>
      <c r="E157" s="11">
        <f t="shared" si="7"/>
        <v>1</v>
      </c>
      <c r="F157" s="11">
        <f t="shared" si="5"/>
        <v>1477889700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54</v>
      </c>
      <c r="E158" s="11">
        <f t="shared" si="7"/>
        <v>1</v>
      </c>
      <c r="F158" s="11">
        <f t="shared" si="5"/>
        <v>1287645600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54</v>
      </c>
      <c r="E159" s="11">
        <f t="shared" si="7"/>
        <v>0</v>
      </c>
      <c r="F159" s="11">
        <f t="shared" si="5"/>
        <v>-10854000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49</v>
      </c>
      <c r="E160" s="11">
        <f t="shared" si="7"/>
        <v>0</v>
      </c>
      <c r="F160" s="11">
        <f t="shared" si="5"/>
        <v>-9800000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46</v>
      </c>
      <c r="E161" s="11">
        <f t="shared" si="7"/>
        <v>0</v>
      </c>
      <c r="F161" s="11">
        <f t="shared" si="5"/>
        <v>-9200000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42</v>
      </c>
      <c r="E162" s="11">
        <f t="shared" si="7"/>
        <v>0</v>
      </c>
      <c r="F162" s="11">
        <f t="shared" si="5"/>
        <v>-8400000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39</v>
      </c>
      <c r="E163" s="11">
        <f t="shared" si="7"/>
        <v>0</v>
      </c>
      <c r="F163" s="11">
        <f t="shared" si="5"/>
        <v>-7800000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32</v>
      </c>
      <c r="E164" s="11">
        <f t="shared" si="7"/>
        <v>1</v>
      </c>
      <c r="F164" s="11">
        <f t="shared" si="5"/>
        <v>14187894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29</v>
      </c>
      <c r="E165" s="11">
        <f t="shared" si="7"/>
        <v>1</v>
      </c>
      <c r="F165" s="11">
        <f t="shared" si="5"/>
        <v>75600000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29</v>
      </c>
      <c r="E166" s="11">
        <f t="shared" si="7"/>
        <v>1</v>
      </c>
      <c r="F166" s="11">
        <f t="shared" si="5"/>
        <v>70000000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22</v>
      </c>
      <c r="E167" s="11">
        <f t="shared" si="7"/>
        <v>0</v>
      </c>
      <c r="F167" s="11">
        <f t="shared" si="5"/>
        <v>-4400000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20</v>
      </c>
      <c r="E168" s="11">
        <f t="shared" si="7"/>
        <v>0</v>
      </c>
      <c r="F168" s="11">
        <f t="shared" si="5"/>
        <v>-4000000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14</v>
      </c>
      <c r="E169" s="11">
        <f t="shared" si="7"/>
        <v>0</v>
      </c>
      <c r="F169" s="11">
        <f t="shared" si="5"/>
        <v>-2800000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11</v>
      </c>
      <c r="E170" s="11">
        <f t="shared" si="7"/>
        <v>0</v>
      </c>
      <c r="F170" s="11">
        <f t="shared" si="5"/>
        <v>-2200000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11</v>
      </c>
      <c r="E171" s="11">
        <f t="shared" si="7"/>
        <v>1</v>
      </c>
      <c r="F171" s="11">
        <f t="shared" si="5"/>
        <v>30000000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8</v>
      </c>
      <c r="E172" s="11">
        <f t="shared" si="7"/>
        <v>0</v>
      </c>
      <c r="F172" s="11">
        <f t="shared" si="5"/>
        <v>-1600000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7</v>
      </c>
      <c r="E173" s="11">
        <f t="shared" si="7"/>
        <v>1</v>
      </c>
      <c r="F173" s="11">
        <f t="shared" si="5"/>
        <v>18000000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6</v>
      </c>
      <c r="E174" s="11">
        <f t="shared" si="7"/>
        <v>1</v>
      </c>
      <c r="F174" s="11">
        <f t="shared" si="5"/>
        <v>10000000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5</v>
      </c>
      <c r="E175" s="11">
        <f t="shared" si="7"/>
        <v>1</v>
      </c>
      <c r="F175" s="11">
        <f t="shared" si="5"/>
        <v>5200000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3</v>
      </c>
      <c r="E176" s="11">
        <f t="shared" si="7"/>
        <v>0</v>
      </c>
      <c r="F176" s="11">
        <f t="shared" si="5"/>
        <v>-600000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3</v>
      </c>
      <c r="E177" s="11">
        <f t="shared" si="7"/>
        <v>1</v>
      </c>
      <c r="F177" s="11">
        <f t="shared" si="5"/>
        <v>3400000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</v>
      </c>
      <c r="E178" s="11">
        <f t="shared" si="7"/>
        <v>0</v>
      </c>
      <c r="F178" s="11">
        <f t="shared" si="5"/>
        <v>-400000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1</v>
      </c>
      <c r="D179" s="11">
        <f t="shared" si="8"/>
        <v>1</v>
      </c>
      <c r="E179" s="11">
        <f t="shared" si="7"/>
        <v>1</v>
      </c>
      <c r="F179" s="11">
        <f t="shared" si="5"/>
        <v>0</v>
      </c>
      <c r="G179" s="11" t="s">
        <v>242</v>
      </c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79075012</v>
      </c>
      <c r="C187" s="11"/>
      <c r="D187" s="11"/>
      <c r="E187" s="11"/>
      <c r="F187" s="29">
        <f>SUM(F2:F185)</f>
        <v>11715835292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20518100.33625219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J38" sqref="J3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79075012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40000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63664843</v>
      </c>
      <c r="G9" s="29">
        <f t="shared" si="0"/>
        <v>-105672.50512393564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789</v>
      </c>
      <c r="J10" s="2" t="s">
        <v>85</v>
      </c>
      <c r="K10" s="43">
        <v>-15000000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f>K16</f>
        <v>65445012</v>
      </c>
      <c r="G11" s="29">
        <f t="shared" si="0"/>
        <v>1770166.3652576804</v>
      </c>
      <c r="H11" s="11"/>
      <c r="J11" s="2" t="s">
        <v>458</v>
      </c>
      <c r="K11" s="43">
        <v>330000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65445012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79445012</v>
      </c>
      <c r="L17" s="25"/>
      <c r="M17" s="11" t="s">
        <v>659</v>
      </c>
      <c r="N17" s="29">
        <f>سارا!D156</f>
        <v>23746747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122445012</v>
      </c>
      <c r="M18" s="11" t="s">
        <v>760</v>
      </c>
      <c r="N18" s="29">
        <v>54000000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15000000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1000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136140855</v>
      </c>
      <c r="P25" s="29" t="s">
        <v>829</v>
      </c>
      <c r="Q25" s="29">
        <v>-7500000</v>
      </c>
      <c r="R25" s="11">
        <v>1</v>
      </c>
      <c r="S25" s="29">
        <f t="shared" si="4"/>
        <v>-7500000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/>
      <c r="Q26" s="29"/>
      <c r="R26" s="11"/>
      <c r="S26" s="29"/>
      <c r="T26" s="11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>
        <v>0</v>
      </c>
      <c r="R28" s="11"/>
      <c r="S28" s="29"/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11"/>
      <c r="Q29" s="29"/>
      <c r="R29" s="29"/>
      <c r="S29" s="29">
        <f>SUM(S19:S25)</f>
        <v>676400000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11"/>
      <c r="Q30" s="11"/>
      <c r="R30" s="11"/>
      <c r="S30" s="70" t="s">
        <v>6</v>
      </c>
      <c r="T30" s="29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11"/>
      <c r="R31" s="11"/>
      <c r="S31" s="29"/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29"/>
      <c r="Q32" s="11"/>
      <c r="R32" s="11"/>
      <c r="S32" s="11"/>
      <c r="T32" s="11" t="s">
        <v>725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11"/>
      <c r="T33" s="11" t="s">
        <v>762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5"/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5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25"/>
    </row>
    <row r="36" spans="1:22" x14ac:dyDescent="0.25">
      <c r="A36" s="61">
        <v>98</v>
      </c>
      <c r="B36" s="11">
        <v>34</v>
      </c>
      <c r="C36" s="3">
        <f t="shared" ref="C36:C62" si="6">C35*$K$2</f>
        <v>4166070.2559492243</v>
      </c>
      <c r="D36" s="3">
        <f t="shared" ref="D36:D62" si="7">D35*$K$2</f>
        <v>3471725.2132910206</v>
      </c>
      <c r="E36" s="3">
        <f t="shared" si="5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6"/>
        <v>4207730.9585087169</v>
      </c>
      <c r="D37" s="3">
        <f t="shared" si="7"/>
        <v>3506442.4654239309</v>
      </c>
      <c r="E37" s="3">
        <f t="shared" si="5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</row>
    <row r="38" spans="1:22" x14ac:dyDescent="0.25">
      <c r="A38" s="61">
        <v>98</v>
      </c>
      <c r="B38" s="11">
        <v>36</v>
      </c>
      <c r="C38" s="3">
        <f t="shared" si="6"/>
        <v>4249808.2680938039</v>
      </c>
      <c r="D38" s="3">
        <f t="shared" si="7"/>
        <v>3541506.8900781702</v>
      </c>
      <c r="E38" s="46">
        <f t="shared" si="5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6"/>
        <v>4292306.3507747417</v>
      </c>
      <c r="D39" s="3">
        <f t="shared" si="7"/>
        <v>3576921.9589789519</v>
      </c>
      <c r="E39" s="3">
        <f t="shared" si="5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6"/>
        <v>4335229.4142824896</v>
      </c>
      <c r="D40" s="3">
        <f t="shared" si="7"/>
        <v>3612691.1785687413</v>
      </c>
      <c r="E40" s="3">
        <f t="shared" si="5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6"/>
        <v>4378581.7084253142</v>
      </c>
      <c r="D41" s="3">
        <f t="shared" si="7"/>
        <v>3648818.0903544286</v>
      </c>
      <c r="E41" s="3">
        <f t="shared" si="5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6"/>
        <v>4422367.525509567</v>
      </c>
      <c r="D42" s="3">
        <f t="shared" si="7"/>
        <v>3685306.2712579728</v>
      </c>
      <c r="E42" s="3">
        <f t="shared" si="5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6"/>
        <v>4466591.2007646626</v>
      </c>
      <c r="D43" s="3">
        <f t="shared" si="7"/>
        <v>3722159.3339705528</v>
      </c>
      <c r="E43" s="3">
        <f t="shared" si="5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6"/>
        <v>4511257.1127723092</v>
      </c>
      <c r="D44" s="3">
        <f t="shared" si="7"/>
        <v>3759380.9273102582</v>
      </c>
      <c r="E44" s="3">
        <f t="shared" si="5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6"/>
        <v>4556369.6839000322</v>
      </c>
      <c r="D45" s="3">
        <f t="shared" si="7"/>
        <v>3796974.7365833609</v>
      </c>
      <c r="E45" s="3">
        <f t="shared" si="5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6"/>
        <v>4601933.3807390323</v>
      </c>
      <c r="D46" s="3">
        <f t="shared" si="7"/>
        <v>3834944.4839491947</v>
      </c>
      <c r="E46" s="3">
        <f t="shared" si="5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6"/>
        <v>4647952.7145464225</v>
      </c>
      <c r="D47" s="3">
        <f t="shared" si="7"/>
        <v>3873293.9287886866</v>
      </c>
      <c r="E47" s="3">
        <f t="shared" si="5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6"/>
        <v>4694432.2416918864</v>
      </c>
      <c r="D48" s="65">
        <f t="shared" si="7"/>
        <v>3912026.8680765736</v>
      </c>
      <c r="E48" s="65">
        <f t="shared" si="5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6"/>
        <v>4741376.5641088057</v>
      </c>
      <c r="D49" s="3">
        <f t="shared" si="7"/>
        <v>3951147.1367573394</v>
      </c>
      <c r="E49" s="3">
        <f t="shared" si="5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6"/>
        <v>4788790.3297498934</v>
      </c>
      <c r="D50" s="51">
        <f t="shared" si="7"/>
        <v>3990658.6081249127</v>
      </c>
      <c r="E50" s="52">
        <f t="shared" si="5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6"/>
        <v>4836678.2330473922</v>
      </c>
      <c r="D51" s="3">
        <f t="shared" si="7"/>
        <v>4030565.1942061619</v>
      </c>
      <c r="E51" s="3">
        <f t="shared" si="5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6"/>
        <v>4885045.0153778661</v>
      </c>
      <c r="D52" s="3">
        <f t="shared" si="7"/>
        <v>4070870.8461482236</v>
      </c>
      <c r="E52" s="3">
        <f t="shared" si="5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6"/>
        <v>4933895.4655316444</v>
      </c>
      <c r="D53" s="3">
        <f t="shared" si="7"/>
        <v>4111579.5546097057</v>
      </c>
      <c r="E53" s="3">
        <f t="shared" si="5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6"/>
        <v>4983234.4201869611</v>
      </c>
      <c r="D54" s="3">
        <f t="shared" si="7"/>
        <v>4152695.3501558029</v>
      </c>
      <c r="E54" s="3">
        <f t="shared" si="5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6"/>
        <v>5033066.7643888304</v>
      </c>
      <c r="D55" s="3">
        <f t="shared" si="7"/>
        <v>4194222.3036573608</v>
      </c>
      <c r="E55" s="3">
        <f t="shared" si="5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6"/>
        <v>5083397.4320327183</v>
      </c>
      <c r="D56" s="3">
        <f t="shared" si="7"/>
        <v>4236164.5266939346</v>
      </c>
      <c r="E56" s="3">
        <f t="shared" si="5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6"/>
        <v>5134231.4063530453</v>
      </c>
      <c r="D57" s="3">
        <f t="shared" si="7"/>
        <v>4278526.1719608735</v>
      </c>
      <c r="E57" s="3">
        <f t="shared" si="5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6"/>
        <v>5185573.7204165757</v>
      </c>
      <c r="D58" s="3">
        <f t="shared" si="7"/>
        <v>4321311.4336804822</v>
      </c>
      <c r="E58" s="3">
        <f t="shared" si="5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6"/>
        <v>5237429.4576207418</v>
      </c>
      <c r="D59" s="3">
        <f t="shared" si="7"/>
        <v>4364524.5480172867</v>
      </c>
      <c r="E59" s="3">
        <f t="shared" si="5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6"/>
        <v>5289803.752196949</v>
      </c>
      <c r="D60" s="3">
        <f t="shared" si="7"/>
        <v>4408169.79349746</v>
      </c>
      <c r="E60" s="3">
        <f t="shared" si="5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6"/>
        <v>5342701.7897189185</v>
      </c>
      <c r="D61" s="3">
        <f t="shared" si="7"/>
        <v>4452251.4914324349</v>
      </c>
      <c r="E61" s="3">
        <f t="shared" si="5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6"/>
        <v>5396128.8076161081</v>
      </c>
      <c r="D62" s="3">
        <f t="shared" si="7"/>
        <v>4496774.0063467594</v>
      </c>
      <c r="E62" s="46">
        <f t="shared" si="5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4.1406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317</v>
      </c>
      <c r="E2">
        <f t="shared" ref="E2:E19" si="0">E3+D2</f>
        <v>318</v>
      </c>
      <c r="F2">
        <v>1</v>
      </c>
      <c r="G2">
        <f>B2*(E2-F2)</f>
        <v>15850000</v>
      </c>
    </row>
    <row r="3" spans="1:7" x14ac:dyDescent="0.25">
      <c r="A3" t="s">
        <v>819</v>
      </c>
      <c r="B3" s="3">
        <v>-10000</v>
      </c>
      <c r="C3" t="s">
        <v>504</v>
      </c>
      <c r="D3">
        <v>1</v>
      </c>
      <c r="E3">
        <f>E4+D3</f>
        <v>1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40000</v>
      </c>
      <c r="G27" s="7">
        <f>SUM(G2:G21)</f>
        <v>15850000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49842.767295597485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2017-12-23T06:26:51Z</dcterms:modified>
</cp:coreProperties>
</file>