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</sheets>
  <calcPr calcId="145621"/>
</workbook>
</file>

<file path=xl/calcChain.xml><?xml version="1.0" encoding="utf-8"?>
<calcChain xmlns="http://schemas.openxmlformats.org/spreadsheetml/2006/main">
  <c r="S14" i="10" l="1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67" i="16"/>
  <c r="F68" i="16"/>
  <c r="E68" i="16"/>
  <c r="E67" i="16" s="1"/>
  <c r="E52" i="16" s="1"/>
  <c r="E51" i="16" s="1"/>
  <c r="E50" i="16" s="1"/>
  <c r="E49" i="16" s="1"/>
  <c r="E48" i="16" s="1"/>
  <c r="E47" i="16" s="1"/>
  <c r="E46" i="16" s="1"/>
  <c r="E45" i="16" s="1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68" i="16"/>
  <c r="G50" i="16"/>
  <c r="G46" i="16"/>
  <c r="G42" i="16"/>
  <c r="G38" i="16"/>
  <c r="G34" i="16"/>
  <c r="G30" i="16"/>
  <c r="G26" i="16"/>
  <c r="G22" i="16"/>
  <c r="G18" i="16"/>
  <c r="G14" i="16"/>
  <c r="G10" i="16"/>
  <c r="G67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D190" i="15" l="1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2" i="16"/>
  <c r="G2" i="16" s="1"/>
  <c r="D184" i="15" l="1"/>
  <c r="F185" i="15"/>
  <c r="S27" i="18"/>
  <c r="S29" i="18"/>
  <c r="S30" i="18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D182" i="15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S31" i="18" s="1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69" i="16"/>
  <c r="K8" i="18" s="1"/>
  <c r="K17" i="18" s="1"/>
  <c r="B27" i="14"/>
  <c r="E21" i="14"/>
  <c r="E20" i="14" s="1"/>
  <c r="K16" i="18" l="1"/>
  <c r="E33" i="13"/>
  <c r="G34" i="13"/>
  <c r="I97" i="20"/>
  <c r="K97" i="20"/>
  <c r="J97" i="20"/>
  <c r="F108" i="15"/>
  <c r="C20" i="18"/>
  <c r="E19" i="14"/>
  <c r="G20" i="14"/>
  <c r="G21" i="14"/>
  <c r="F14" i="18" l="1"/>
  <c r="K1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5" i="18" l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G14" i="18"/>
  <c r="E33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69" i="16" l="1"/>
  <c r="G72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<sst xmlns="http://schemas.openxmlformats.org/spreadsheetml/2006/main" count="2272" uniqueCount="943">
  <si>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</si>
  <si>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</si>
  <si>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</si>
  <si>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</si>
  <si>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</si>
  <si>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</si>
  <si>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</si>
  <si>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</si>
  <si>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</si>
  <si>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</si>
  <si>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</si>
  <si>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</si>
  <si>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</si>
  <si>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</si>
  <si>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</si>
  <si>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</si>
  <si>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</si>
  <si>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</si>
  <si>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</si>
  <si>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</si>
  <si>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</si>
  <si>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</si>
  <si>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</si>
  <si>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</si>
  <si>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</si>
  <si>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</si>
  <si>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</si>
  <si>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</si>
  <si>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</si>
  <si>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</si>
  <si>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</si>
  <si>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</si>
  <si>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</si>
  <si>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</si>
  <si>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</si>
  <si>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</si>
  <si>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</si>
  <si>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</si>
  <si>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</si>
  <si>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</si>
  <si>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</si>
  <si>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</si>
  <si>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</si>
  <si>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</si>
  <si>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</si>
  <si>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</si>
  <si>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</si>
  <si>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</si>
  <si>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</si>
  <si>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</si>
  <si>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</si>
  <si>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</si>
  <si>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</si>
  <si>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</si>
  <si>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</si>
  <si>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</si>
  <si>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</si>
  <si>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</si>
  <si>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</si>
  <si>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</si>
  <si>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</si>
  <si>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</si>
  <si>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</si>
  <si>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</si>
  <si>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</si>
  <si>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</si>
  <si>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</si>
  <si>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</si>
  <si>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</si>
  <si>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</si>
  <si>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</si>
  <si>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</si>
  <si>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</si>
  <si>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</si>
  <si>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</si>
  <si>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</si>
  <si>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</si>
  <si>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</si>
  <si>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</si>
  <si>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</si>
  <si>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</si>
  <si>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</si>
  <si>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</si>
  <si>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</si>
  <si>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</si>
  <si>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</si>
  <si>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</si>
  <si>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</si>
  <si>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</si>
  <si>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</si>
  <si>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</si>
  <si>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</si>
  <si>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</si>
  <si>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</si>
  <si>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</si>
  <si>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</si>
  <si>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</si>
  <si>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</si>
  <si>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</si>
  <si>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</si>
  <si>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</si>
  <si>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</si>
  <si>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</si>
  <si>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</si>
  <si>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</si>
  <si>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</si>
  <si>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</si>
  <si>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</si>
  <si>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</si>
  <si>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</si>
  <si>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</si>
  <si>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</si>
  <si>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</si>
  <si>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</si>
  <si>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</si>
  <si>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</si>
  <si>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</si>
  <si>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</si>
  <si>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</si>
  <si>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</si>
  <si>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</si>
  <si>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</si>
  <si>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</si>
  <si>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</si>
  <si>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</si>
  <si>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</si>
  <si>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</si>
  <si>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</si>
  <si>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</si>
  <si>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</si>
  <si>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</si>
  <si>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</si>
  <si>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</si>
  <si>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</si>
  <si>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</si>
  <si>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</si>
  <si>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</si>
  <si>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</si>
  <si>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</si>
  <si>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</si>
  <si>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</si>
  <si>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</si>
  <si>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</si>
  <si>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</si>
  <si>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</si>
  <si>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</si>
  <si>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</si>
  <si>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</si>
  <si>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</si>
  <si>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</si>
  <si>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</si>
  <si>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</si>
  <si>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</si>
  <si>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</si>
  <si>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</si>
  <si>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</si>
  <si>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</si>
  <si>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</si>
  <si>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</si>
  <si>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</si>
  <si>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</si>
  <si>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</si>
  <si>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</si>
  <si>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</si>
  <si>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</si>
  <si>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</si>
  <si>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</si>
  <si>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</si>
  <si>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</si>
  <si>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</si>
  <si>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</si>
  <si>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</si>
  <si>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</si>
  <si>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</si>
  <si>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</si>
  <si>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</si>
  <si>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</si>
  <si>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</si>
  <si>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</si>
  <si>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</si>
  <si>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</si>
  <si>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</si>
  <si>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</si>
  <si>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</si>
  <si>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</si>
  <si>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</si>
  <si>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</si>
  <si>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</si>
  <si>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</si>
  <si>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</si>
  <si>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</si>
  <si>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</si>
  <si>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</si>
  <si>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</si>
  <si>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</si>
  <si>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</si>
  <si>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</si>
  <si>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</si>
  <si>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</si>
  <si>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</si>
  <si>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</si>
  <si>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</si>
  <si>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</si>
  <si>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</si>
  <si>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</si>
  <si>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</si>
  <si>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</si>
  <si>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</si>
  <si>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</si>
  <si>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</si>
  <si>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</si>
  <si>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</si>
  <si>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</si>
  <si>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</si>
  <si>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</si>
  <si>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</si>
  <si>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</si>
  <si>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</si>
  <si>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</si>
  <si>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</si>
  <si>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</si>
  <si>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</si>
  <si>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</si>
  <si>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</si>
  <si>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</si>
  <si>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</si>
  <si>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</si>
  <si>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</si>
  <si>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</si>
  <si>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</si>
  <si>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</si>
  <si>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</si>
  <si>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</si>
  <si>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</si>
  <si>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</si>
  <si>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</si>
  <si>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</si>
  <si>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</si>
  <si>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</si>
  <si>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</si>
  <si>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</si>
  <si>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</si>
  <si>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</si>
  <si>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</si>
  <si>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</si>
  <si>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</si>
  <si>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</si>
  <si>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</si>
  <si>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</si>
  <si>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</si>
  <si>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</si>
  <si>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</si>
  <si>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</si>
  <si>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</si>
  <si>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</si>
  <si>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</si>
  <si>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</si>
  <si>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</si>
  <si>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</si>
  <si>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</si>
  <si>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</si>
  <si>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</si>
  <si>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</si>
  <si>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</si>
  <si>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</si>
  <si>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</si>
  <si>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</si>
  <si>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</si>
  <si>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</si>
  <si>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</si>
  <si>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</si>
  <si>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</si>
  <si>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</si>
  <si>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</si>
  <si>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</si>
  <si>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</si>
  <si>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</si>
  <si>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</si>
  <si>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</si>
  <si>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</si>
  <si>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</si>
  <si>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</si>
  <si>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</si>
  <si>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</si>
  <si>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</si>
  <si>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</si>
  <si>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</si>
  <si>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</si>
  <si>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</si>
  <si>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</si>
  <si>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</si>
  <si>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</si>
  <si>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</si>
  <si>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</si>
  <si>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</si>
  <si>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</si>
  <si>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</si>
  <si>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</si>
  <si>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</si>
  <si>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</si>
  <si>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</si>
  <si>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</si>
  <si>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</si>
  <si>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</si>
  <si>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</si>
  <si>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</si>
  <si>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</si>
  <si>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</si>
  <si>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</si>
  <si>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</si>
  <si>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</si>
  <si>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</si>
  <si>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</si>
  <si>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</si>
  <si>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</si>
  <si>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</si>
  <si>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</si>
  <si>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</si>
  <si>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</si>
  <si>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</si>
  <si>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</si>
  <si>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</si>
  <si>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</si>
  <si>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</si>
  <si>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</si>
  <si>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</si>
  <si>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</si>
  <si>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</si>
  <si>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</si>
  <si>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</si>
  <si>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</si>
  <si>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</si>
  <si>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</si>
  <si>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</si>
  <si>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</si>
  <si>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</si>
  <si>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</si>
  <si>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</si>
  <si>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</si>
  <si>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</si>
  <si>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</si>
  <si>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</si>
  <si>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</si>
  <si>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</si>
  <si>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</si>
  <si>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</si>
  <si>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</si>
  <si>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</si>
  <si>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</si>
  <si>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</si>
  <si>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</si>
  <si>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</si>
  <si>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</si>
  <si>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</si>
  <si>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</si>
  <si>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</si>
  <si>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</si>
  <si>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</si>
  <si>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</si>
  <si>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</si>
  <si>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</si>
  <si>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</si>
  <si>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</si>
  <si>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</si>
  <si>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</si>
  <si>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</si>
  <si>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</si>
  <si>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</si>
  <si>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</si>
  <si>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</si>
  <si>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</si>
  <si>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</si>
  <si>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</si>
  <si>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</si>
  <si>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</si>
  <si>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</si>
  <si>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</si>
  <si>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</si>
  <si>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</si>
  <si>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</si>
  <si>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</si>
  <si>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</si>
  <si>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</si>
  <si>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</si>
  <si>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</si>
  <si>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</si>
  <si>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</si>
  <si>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</si>
  <si>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</si>
  <si>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</si>
  <si>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</si>
  <si>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</si>
  <si>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</si>
  <si>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</si>
  <si>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</si>
  <si>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</si>
  <si>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</si>
  <si>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</si>
  <si>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</si>
  <si>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</si>
  <si>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</si>
  <si>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</si>
  <si>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</si>
  <si>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</si>
  <si>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</si>
  <si>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</si>
  <si>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</si>
  <si>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</si>
  <si>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</si>
  <si>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</si>
  <si>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</si>
  <si>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</si>
  <si>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</si>
  <si>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</si>
  <si>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</si>
  <si>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</si>
  <si>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</si>
  <si>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</si>
  <si>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</si>
  <si>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</si>
  <si>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</si>
  <si>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</si>
  <si>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</si>
  <si>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</si>
  <si>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</si>
  <si>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</si>
  <si>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</si>
  <si>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</si>
  <si>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</si>
  <si>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</si>
  <si>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</si>
  <si>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</si>
  <si>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</si>
  <si>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</si>
  <si>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</si>
  <si>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</si>
  <si>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</si>
  <si>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</si>
  <si>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</si>
  <si>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</si>
  <si>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</si>
  <si>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</si>
  <si>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</si>
  <si>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</si>
  <si>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</si>
  <si>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</si>
  <si>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</si>
  <si>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</si>
  <si>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</si>
  <si>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</si>
  <si>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</si>
  <si>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</si>
  <si>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</si>
  <si>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</si>
  <si>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</si>
  <si>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</si>
  <si>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</si>
  <si>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</si>
  <si>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</si>
  <si>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</si>
  <si>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</si>
  <si>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</si>
  <si>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</si>
  <si>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</si>
  <si>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</si>
  <si>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</si>
  <si>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</si>
  <si>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</si>
  <si>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</si>
  <si>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</si>
  <si>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</si>
  <si>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</si>
  <si>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</si>
  <si>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</si>
  <si>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</si>
  <si>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</si>
  <si>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</si>
  <si>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</si>
  <si>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</si>
  <si>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</si>
  <si>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</si>
  <si>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</si>
  <si>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</si>
  <si>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</si>
  <si>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</si>
  <si>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</si>
  <si>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</si>
  <si>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</si>
  <si>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</si>
  <si>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</si>
  <si>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</si>
  <si>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</si>
  <si>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</si>
  <si>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</si>
  <si>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</si>
  <si>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</si>
  <si>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</si>
  <si>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</si>
  <si>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</si>
  <si>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</si>
  <si>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</si>
  <si>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</si>
  <si>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</si>
  <si>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</si>
  <si>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</si>
  <si>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</si>
  <si>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</si>
  <si>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</si>
  <si>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</si>
  <si>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</si>
  <si>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</si>
  <si>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</si>
  <si>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</si>
  <si>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</si>
  <si>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</si>
  <si>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</si>
  <si>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</si>
  <si>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</si>
  <si>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</si>
  <si>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</si>
  <si>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</si>
  <si>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</si>
  <si>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</si>
  <si>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</si>
  <si>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</si>
  <si>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</si>
  <si>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</si>
  <si>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</si>
  <si>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</si>
  <si>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</si>
  <si>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</si>
  <si>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</si>
  <si>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</si>
  <si>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</si>
  <si>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</si>
  <si>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</si>
  <si>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</si>
  <si>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</si>
  <si>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</si>
  <si>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</si>
  <si>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</si>
  <si>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</si>
  <si>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</si>
  <si>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</si>
  <si>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</si>
  <si>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</si>
  <si>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</si>
  <si>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</si>
  <si>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</si>
  <si>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</si>
  <si>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</si>
  <si>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</si>
  <si>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</si>
  <si>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</si>
  <si>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</si>
  <si>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</si>
  <si>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</si>
  <si>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</si>
  <si>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</si>
  <si>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</si>
  <si>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</si>
  <si>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</si>
  <si>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</si>
  <si>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</si>
  <si>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</si>
  <si>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</si>
  <si>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</si>
  <si>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</si>
  <si>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</si>
  <si>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</si>
  <si>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</si>
  <si>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</si>
  <si>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</si>
  <si>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</si>
  <si>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</si>
  <si>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</si>
  <si>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</si>
  <si>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</si>
  <si>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</si>
  <si>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</si>
  <si>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</si>
  <si>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</si>
  <si>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</si>
  <si>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</si>
  <si>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</si>
  <si>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</si>
  <si>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</si>
  <si>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</si>
  <si>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</si>
  <si>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</si>
  <si>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</si>
  <si>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</si>
  <si>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</si>
  <si>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</si>
  <si>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</si>
  <si>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</si>
  <si>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</si>
  <si>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</si>
  <si>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</si>
  <si>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</si>
  <si>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</si>
  <si>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</si>
  <si>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</si>
  <si>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</si>
  <si>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</si>
  <si>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</si>
  <si>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</si>
  <si>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</si>
  <si>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</si>
  <si>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</si>
  <si>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</si>
  <si>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</si>
  <si>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</si>
  <si>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</si>
  <si>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</si>
  <si>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</si>
  <si>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</si>
  <si>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</si>
  <si>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</si>
  <si>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</si>
  <si>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</si>
  <si>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</si>
  <si>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</si>
  <si>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</si>
  <si>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</si>
  <si>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</si>
  <si>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</si>
  <si>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</si>
  <si>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</si>
  <si>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</si>
  <si>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</si>
  <si>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</si>
  <si>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</si>
  <si>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</si>
  <si>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</si>
  <si>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</si>
  <si>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</si>
  <si>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</si>
  <si>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</si>
  <si>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</si>
  <si>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</si>
  <si>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</si>
  <si>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</si>
  <si>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</si>
  <si>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</si>
  <si>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</si>
  <si>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</si>
  <si>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</si>
  <si>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</si>
  <si>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</si>
  <si>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</si>
  <si>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</si>
  <si>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</si>
  <si>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</si>
  <si>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</si>
  <si>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</si>
  <si>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</si>
  <si>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</si>
  <si>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</si>
  <si>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</si>
  <si>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</si>
  <si>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</si>
  <si>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</si>
  <si>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</si>
  <si>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</si>
  <si>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</si>
  <si>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</si>
  <si>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</si>
  <si>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</si>
  <si>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</si>
  <si>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</si>
  <si>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</si>
  <si>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</si>
  <si>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</si>
  <si>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</si>
  <si>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</si>
  <si>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</si>
  <si>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</si>
  <si>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</si>
  <si>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</si>
  <si>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</si>
  <si>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</si>
  <si>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</si>
  <si>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</si>
  <si>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</si>
  <si>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</si>
  <si>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</si>
  <si>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</si>
  <si>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</si>
  <si>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</si>
  <si>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</si>
  <si>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</si>
  <si>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</si>
  <si>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</si>
  <si>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</si>
  <si>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</si>
  <si>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</si>
  <si>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</si>
  <si>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</si>
  <si>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</si>
  <si>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</si>
  <si>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</si>
  <si>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</si>
  <si>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</si>
  <si>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</si>
  <si>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</si>
  <si>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</si>
  <si>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</si>
  <si>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</si>
  <si>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</si>
  <si>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</si>
  <si>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</si>
  <si>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</si>
  <si>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</si>
  <si>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</si>
  <si>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</si>
  <si>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</si>
  <si>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</si>
  <si>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</si>
  <si>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</si>
  <si>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</si>
  <si>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</si>
  <si>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</si>
  <si>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</si>
  <si>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</si>
  <si>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</si>
  <si>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</si>
  <si>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</si>
  <si>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</si>
  <si>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</si>
  <si>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</si>
  <si>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</si>
  <si>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</si>
  <si>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</si>
  <si>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</si>
  <si>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</si>
  <si>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</si>
  <si>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</si>
  <si>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</si>
  <si>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</si>
  <si>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</si>
  <si>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</si>
  <si>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</si>
  <si>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</si>
  <si>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</si>
  <si>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</si>
  <si>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</si>
  <si>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</si>
  <si>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</si>
  <si>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</si>
  <si>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</si>
  <si>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</si>
  <si>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</si>
  <si>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</si>
  <si>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</si>
  <si>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</si>
  <si>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</si>
  <si>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</si>
  <si>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</si>
  <si>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</si>
  <si>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</si>
  <si>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</si>
  <si>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</si>
  <si>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</si>
  <si>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</si>
  <si>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</si>
  <si>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</si>
  <si>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</si>
  <si>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</si>
  <si>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</si>
  <si>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</si>
  <si>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</si>
  <si>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</si>
  <si>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</si>
  <si>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</si>
  <si>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</si>
  <si>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</si>
  <si>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</si>
  <si>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</si>
  <si>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</si>
  <si>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</si>
  <si>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</si>
  <si>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</si>
  <si>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</si>
  <si>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</si>
  <si>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</si>
  <si>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</si>
  <si>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</si>
  <si>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</si>
  <si>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</si>
  <si>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</si>
  <si>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</si>
  <si>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</si>
  <si>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</si>
  <si>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</si>
  <si>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</si>
  <si>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</si>
  <si>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</si>
  <si>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</si>
  <si>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</si>
  <si>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</si>
  <si>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</si>
  <si>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</si>
  <si>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</si>
  <si>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</si>
  <si>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</si>
  <si>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</si>
  <si>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</si>
  <si>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</si>
  <si>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</si>
  <si>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</si>
  <si>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</si>
  <si>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</si>
  <si>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</si>
  <si>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</si>
  <si>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</si>
  <si>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</si>
  <si>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</si>
  <si>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</si>
  <si>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</si>
  <si>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</si>
  <si>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</si>
  <si>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</si>
  <si>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</si>
  <si>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</si>
  <si>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</si>
  <si>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</si>
  <si>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</si>
  <si>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</si>
  <si>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</si>
  <si>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</si>
  <si>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</si>
  <si>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</si>
  <si>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</si>
  <si>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</si>
  <si>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</si>
  <si>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</si>
  <si>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</si>
  <si>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</si>
  <si>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</si>
  <si>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</si>
  <si>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</si>
  <si>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</si>
  <si>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</si>
  <si>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</si>
  <si>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</si>
  <si>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</si>
  <si>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</si>
  <si>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</si>
  <si>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</si>
  <si>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</si>
  <si>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</si>
  <si>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</si>
  <si>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</si>
  <si>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</si>
  <si>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</si>
  <si>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</si>
  <si>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</si>
  <si>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</si>
  <si>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</si>
  <si>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</si>
  <si>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</si>
  <si>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</si>
  <si>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</si>
  <si>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</si>
  <si>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</si>
  <si>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</si>
  <si>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</si>
  <si>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</si>
  <si>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</si>
  <si>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</si>
  <si>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</si>
  <si>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</si>
  <si>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</si>
  <si>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</si>
  <si>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</si>
  <si>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</si>
  <si>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</si>
  <si>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</si>
  <si>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</si>
  <si>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</si>
  <si>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</si>
  <si>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</si>
  <si>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</si>
  <si>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</si>
  <si>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</si>
  <si>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</si>
  <si>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</si>
  <si>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</si>
  <si>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</si>
  <si>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</si>
  <si>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</si>
  <si>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</si>
  <si>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</si>
  <si>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</si>
  <si>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</si>
  <si>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</si>
  <si>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</si>
  <si>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</si>
  <si>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</si>
  <si>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</si>
  <si>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</si>
  <si>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</si>
  <si>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</si>
  <si>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</si>
  <si>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</si>
  <si>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</si>
  <si>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</si>
  <si>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</si>
  <si>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</si>
  <si>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از حقوق بهمن علی به کارت مسکن یاران مریم ریختم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</si>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</sst>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921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935</v>
      </c>
      <c r="B4" s="18">
        <v>-10000</v>
      </c>
      <c r="C4" s="18">
        <v>-5000</v>
      </c>
      <c r="D4" s="3">
        <f t="shared" si="0"/>
        <v>-5000</v>
      </c>
      <c r="E4" s="11" t="s">
        <v>941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6949922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809</v>
      </c>
      <c r="B138" s="18">
        <v>-1000500</v>
      </c>
      <c r="C138" s="18">
        <v>-1000500</v>
      </c>
      <c r="D138" s="18">
        <f t="shared" si="12"/>
        <v>0</v>
      </c>
      <c r="E138" s="11" t="s">
        <v>810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830</v>
      </c>
      <c r="B139" s="18">
        <v>282240</v>
      </c>
      <c r="C139" s="18">
        <v>88807</v>
      </c>
      <c r="D139" s="18">
        <f t="shared" si="12"/>
        <v>193433</v>
      </c>
      <c r="E139" s="11" t="s">
        <v>833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835</v>
      </c>
      <c r="B140" s="18">
        <v>1500000</v>
      </c>
      <c r="C140" s="18">
        <v>0</v>
      </c>
      <c r="D140" s="18">
        <f t="shared" si="12"/>
        <v>1500000</v>
      </c>
      <c r="E140" s="11" t="s">
        <v>836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858</v>
      </c>
      <c r="B141" s="18">
        <v>0</v>
      </c>
      <c r="C141" s="18">
        <v>-1000000</v>
      </c>
      <c r="D141" s="18">
        <f t="shared" si="12"/>
        <v>1000000</v>
      </c>
      <c r="E141" s="11" t="s">
        <v>857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871</v>
      </c>
      <c r="B142" s="18">
        <v>290893</v>
      </c>
      <c r="C142" s="18">
        <v>81022</v>
      </c>
      <c r="D142" s="18">
        <f t="shared" si="12"/>
        <v>209871</v>
      </c>
      <c r="E142" s="11" t="s">
        <v>877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900</v>
      </c>
      <c r="B143" s="18">
        <v>0</v>
      </c>
      <c r="C143" s="18">
        <v>-1000000</v>
      </c>
      <c r="D143" s="18">
        <f t="shared" si="12"/>
        <v>1000000</v>
      </c>
      <c r="E143" s="11" t="s">
        <v>904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909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935</v>
      </c>
      <c r="B145" s="18">
        <v>-10000</v>
      </c>
      <c r="C145" s="18">
        <v>-5000</v>
      </c>
      <c r="D145" s="18">
        <f t="shared" si="12"/>
        <v>-5000</v>
      </c>
      <c r="E145" s="75" t="s">
        <v>941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921</v>
      </c>
      <c r="B146" s="18">
        <v>-1000500</v>
      </c>
      <c r="C146" s="18">
        <v>-1000500</v>
      </c>
      <c r="D146" s="18">
        <f t="shared" si="12"/>
        <v>0</v>
      </c>
      <c r="E146" s="11" t="s">
        <v>922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876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809</v>
      </c>
      <c r="B4" s="18">
        <v>-1000500</v>
      </c>
      <c r="C4" s="18">
        <v>-1000500</v>
      </c>
      <c r="D4" s="3">
        <f t="shared" si="0"/>
        <v>0</v>
      </c>
      <c r="E4" s="11" t="s">
        <v>810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830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803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811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812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835</v>
      </c>
      <c r="B3" s="18">
        <v>1500000</v>
      </c>
      <c r="C3" s="18">
        <v>0</v>
      </c>
      <c r="D3" s="43">
        <f t="shared" ref="D3:D22" si="0">B3-C3</f>
        <v>1500000</v>
      </c>
      <c r="E3" s="20" t="s">
        <v>836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856</v>
      </c>
      <c r="B4" s="18">
        <v>0</v>
      </c>
      <c r="C4" s="18">
        <v>-1000000</v>
      </c>
      <c r="D4" s="3">
        <f t="shared" si="0"/>
        <v>1000000</v>
      </c>
      <c r="E4" s="11" t="s">
        <v>857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844</v>
      </c>
      <c r="G31" s="9" t="s">
        <v>912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855</v>
      </c>
    </row>
    <row r="36" spans="4:17" x14ac:dyDescent="0.25">
      <c r="D36" s="42">
        <v>-10000</v>
      </c>
      <c r="E36" s="41" t="s">
        <v>865</v>
      </c>
    </row>
    <row r="37" spans="4:17" x14ac:dyDescent="0.25">
      <c r="D37" s="7">
        <v>-180000</v>
      </c>
      <c r="E37" s="41" t="s">
        <v>870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2" activePane="bottomLeft" state="frozen"/>
      <selection pane="bottomLeft" activeCell="B105" sqref="B10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521</v>
      </c>
      <c r="F2" s="11">
        <f>IF(B2&gt;0,1,0)</f>
        <v>1</v>
      </c>
      <c r="G2" s="11">
        <f>B2*(E2-F2)</f>
        <v>26000000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517</v>
      </c>
      <c r="F3" s="11">
        <f t="shared" ref="F3:F38" si="1">IF(B3&gt;0,1,0)</f>
        <v>1</v>
      </c>
      <c r="G3" s="11">
        <f t="shared" ref="G3:G23" si="2">B3*(E3-F3)</f>
        <v>1548000000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516</v>
      </c>
      <c r="F4" s="11">
        <f t="shared" si="1"/>
        <v>1</v>
      </c>
      <c r="G4" s="11">
        <f t="shared" si="2"/>
        <v>1545000000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516</v>
      </c>
      <c r="F5" s="11">
        <f t="shared" si="1"/>
        <v>1</v>
      </c>
      <c r="G5" s="11">
        <f t="shared" si="2"/>
        <v>7725000000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515</v>
      </c>
      <c r="F6" s="11">
        <f t="shared" si="1"/>
        <v>1</v>
      </c>
      <c r="G6" s="11">
        <f t="shared" si="2"/>
        <v>1542000000</v>
      </c>
      <c r="K6" t="s">
        <v>288</v>
      </c>
      <c r="L6" s="34">
        <v>410023079974</v>
      </c>
      <c r="M6" s="33" t="s">
        <v>874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514</v>
      </c>
      <c r="F7" s="11">
        <f t="shared" si="1"/>
        <v>0</v>
      </c>
      <c r="G7" s="11">
        <f t="shared" si="2"/>
        <v>-1542000000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514</v>
      </c>
      <c r="F8" s="11">
        <f t="shared" si="1"/>
        <v>0</v>
      </c>
      <c r="G8" s="11">
        <f t="shared" si="2"/>
        <v>-102800000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514</v>
      </c>
      <c r="F9" s="11">
        <f t="shared" si="1"/>
        <v>1</v>
      </c>
      <c r="G9" s="11">
        <f>B9*(E9-F9)</f>
        <v>1539000000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513</v>
      </c>
      <c r="F10" s="11">
        <f t="shared" si="1"/>
        <v>1</v>
      </c>
      <c r="G10" s="11">
        <f t="shared" si="2"/>
        <v>1536000000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513</v>
      </c>
      <c r="F11" s="11">
        <f t="shared" si="1"/>
        <v>1</v>
      </c>
      <c r="G11" s="11">
        <f t="shared" si="2"/>
        <v>12800000000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510</v>
      </c>
      <c r="F12" s="11">
        <f t="shared" si="1"/>
        <v>1</v>
      </c>
      <c r="G12" s="11">
        <f t="shared" si="2"/>
        <v>508149970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510</v>
      </c>
      <c r="F13" s="11">
        <f t="shared" si="1"/>
        <v>1</v>
      </c>
      <c r="G13" s="11">
        <f t="shared" si="2"/>
        <v>1527000000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510</v>
      </c>
      <c r="F14" s="11">
        <f t="shared" si="1"/>
        <v>1</v>
      </c>
      <c r="G14" s="11">
        <f t="shared" si="2"/>
        <v>606267864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498</v>
      </c>
      <c r="F15" s="11">
        <f t="shared" si="1"/>
        <v>1</v>
      </c>
      <c r="G15" s="11">
        <f t="shared" si="2"/>
        <v>994000000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486</v>
      </c>
      <c r="F16" s="11">
        <f t="shared" si="1"/>
        <v>1</v>
      </c>
      <c r="G16" s="11">
        <f t="shared" si="2"/>
        <v>1455000000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485</v>
      </c>
      <c r="F17" s="11">
        <f t="shared" si="1"/>
        <v>1</v>
      </c>
      <c r="G17" s="11">
        <f t="shared" si="2"/>
        <v>1452000000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484</v>
      </c>
      <c r="F18" s="11">
        <f t="shared" si="1"/>
        <v>1</v>
      </c>
      <c r="G18" s="11">
        <f t="shared" si="2"/>
        <v>917700000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469</v>
      </c>
      <c r="F19" s="11">
        <f t="shared" si="1"/>
        <v>1</v>
      </c>
      <c r="G19" s="11">
        <f t="shared" si="2"/>
        <v>376512084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468</v>
      </c>
      <c r="F20" s="11">
        <f t="shared" si="1"/>
        <v>1</v>
      </c>
      <c r="G20" s="11">
        <f t="shared" si="2"/>
        <v>1401000000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462</v>
      </c>
      <c r="F21" s="11">
        <f t="shared" si="1"/>
        <v>1</v>
      </c>
      <c r="G21" s="11">
        <f t="shared" si="2"/>
        <v>230500000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448</v>
      </c>
      <c r="F22" s="11">
        <f t="shared" si="1"/>
        <v>0</v>
      </c>
      <c r="G22" s="11">
        <f t="shared" si="2"/>
        <v>-1344000000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440</v>
      </c>
      <c r="F23" s="11">
        <f t="shared" si="1"/>
        <v>1</v>
      </c>
      <c r="G23" s="11">
        <f t="shared" si="2"/>
        <v>1317000000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440</v>
      </c>
      <c r="F24" s="11">
        <f t="shared" si="1"/>
        <v>1</v>
      </c>
      <c r="G24" s="11">
        <f>B24*(E24-F24)</f>
        <v>276940077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438</v>
      </c>
      <c r="F25" s="11">
        <f t="shared" si="1"/>
        <v>0</v>
      </c>
      <c r="G25" s="11">
        <f t="shared" ref="G25:G30" si="3">B25*(E25-F25)</f>
        <v>-1401994200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436</v>
      </c>
      <c r="F26" s="11">
        <f t="shared" si="1"/>
        <v>0</v>
      </c>
      <c r="G26" s="11">
        <f t="shared" si="3"/>
        <v>-1308392400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434</v>
      </c>
      <c r="F27" s="11">
        <f t="shared" si="1"/>
        <v>1</v>
      </c>
      <c r="G27" s="11">
        <f t="shared" si="3"/>
        <v>433000000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434</v>
      </c>
      <c r="F28" s="11">
        <f t="shared" si="1"/>
        <v>1</v>
      </c>
      <c r="G28" s="11">
        <f t="shared" si="3"/>
        <v>2598000000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434</v>
      </c>
      <c r="F29" s="11">
        <f t="shared" si="1"/>
        <v>1</v>
      </c>
      <c r="G29" s="11">
        <f t="shared" si="3"/>
        <v>2511400000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434</v>
      </c>
      <c r="F30" s="11">
        <f t="shared" si="1"/>
        <v>0</v>
      </c>
      <c r="G30" s="11">
        <f t="shared" si="3"/>
        <v>-2170000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433</v>
      </c>
      <c r="F31" s="11">
        <f t="shared" si="1"/>
        <v>0</v>
      </c>
      <c r="G31" s="11">
        <f>B31*(E31-F31)</f>
        <v>-11258000000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431</v>
      </c>
      <c r="F32" s="11">
        <f t="shared" si="1"/>
        <v>0</v>
      </c>
      <c r="G32" s="11">
        <f>B32*(E32-F32)</f>
        <v>-11292200000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412</v>
      </c>
      <c r="F33" s="11">
        <f t="shared" si="1"/>
        <v>1</v>
      </c>
      <c r="G33" s="11">
        <f>B33*(E33-F33)</f>
        <v>134399055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394</v>
      </c>
      <c r="F34" s="11">
        <f t="shared" si="1"/>
        <v>1</v>
      </c>
      <c r="G34" s="11">
        <f t="shared" ref="G34:G125" si="4">B34*(E34-F34)</f>
        <v>11161200000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394</v>
      </c>
      <c r="F35" s="11">
        <f t="shared" si="1"/>
        <v>1</v>
      </c>
      <c r="G35" s="12">
        <f t="shared" si="4"/>
        <v>4323000000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379</v>
      </c>
      <c r="F36" s="11">
        <f t="shared" si="1"/>
        <v>1</v>
      </c>
      <c r="G36" s="11">
        <f t="shared" si="4"/>
        <v>158268978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379</v>
      </c>
      <c r="F37" s="11">
        <f t="shared" si="1"/>
        <v>0</v>
      </c>
      <c r="G37" s="11">
        <f t="shared" si="4"/>
        <v>-341100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378</v>
      </c>
      <c r="F38" s="11">
        <f t="shared" si="1"/>
        <v>1</v>
      </c>
      <c r="G38" s="12">
        <f t="shared" si="4"/>
        <v>754000000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378</v>
      </c>
      <c r="F39" s="11">
        <f>IF(B39&gt;0,1,0)</f>
        <v>1</v>
      </c>
      <c r="G39" s="11">
        <f t="shared" si="4"/>
        <v>754000000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364</v>
      </c>
      <c r="F40" s="11">
        <f>IF(B40&gt;0,1,0)</f>
        <v>0</v>
      </c>
      <c r="G40" s="11">
        <f t="shared" si="4"/>
        <v>-72800000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364</v>
      </c>
      <c r="F41" s="11">
        <f>IF(B41&gt;0,1,0)</f>
        <v>0</v>
      </c>
      <c r="G41" s="11">
        <f t="shared" si="4"/>
        <v>-225680000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364</v>
      </c>
      <c r="F42" s="11">
        <f t="shared" ref="F42:F125" si="5">IF(B42&gt;0,1,0)</f>
        <v>0</v>
      </c>
      <c r="G42" s="11">
        <f t="shared" si="4"/>
        <v>-43680000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362</v>
      </c>
      <c r="F43" s="11">
        <f t="shared" si="5"/>
        <v>1</v>
      </c>
      <c r="G43" s="11">
        <f t="shared" si="4"/>
        <v>234650000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362</v>
      </c>
      <c r="F44" s="11">
        <f t="shared" si="5"/>
        <v>0</v>
      </c>
      <c r="G44" s="11">
        <f t="shared" si="4"/>
        <v>-1810000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362</v>
      </c>
      <c r="F45" s="11">
        <f t="shared" si="5"/>
        <v>1</v>
      </c>
      <c r="G45" s="11">
        <f t="shared" si="4"/>
        <v>10469000000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358</v>
      </c>
      <c r="F46" s="11">
        <f t="shared" si="5"/>
        <v>0</v>
      </c>
      <c r="G46" s="11">
        <f t="shared" si="4"/>
        <v>-71600000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355</v>
      </c>
      <c r="F47" s="11">
        <f t="shared" si="5"/>
        <v>0</v>
      </c>
      <c r="G47" s="11">
        <f t="shared" si="4"/>
        <v>-71000000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354</v>
      </c>
      <c r="F48" s="11">
        <f t="shared" si="5"/>
        <v>0</v>
      </c>
      <c r="G48" s="11">
        <f t="shared" si="4"/>
        <v>-70800000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349</v>
      </c>
      <c r="F49" s="11">
        <f t="shared" si="5"/>
        <v>1</v>
      </c>
      <c r="G49" s="11">
        <f t="shared" si="4"/>
        <v>1044000000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349</v>
      </c>
      <c r="F50" s="11">
        <f t="shared" si="5"/>
        <v>1</v>
      </c>
      <c r="G50" s="12">
        <f t="shared" si="4"/>
        <v>1044000000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348</v>
      </c>
      <c r="F51" s="11">
        <f t="shared" si="5"/>
        <v>1</v>
      </c>
      <c r="G51" s="11">
        <f t="shared" si="4"/>
        <v>265731559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348</v>
      </c>
      <c r="F52" s="11">
        <f t="shared" si="5"/>
        <v>0</v>
      </c>
      <c r="G52" s="11">
        <f t="shared" si="4"/>
        <v>-69600000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341</v>
      </c>
      <c r="F53" s="11">
        <f t="shared" si="5"/>
        <v>0</v>
      </c>
      <c r="G53" s="11">
        <f t="shared" si="4"/>
        <v>-136570500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332</v>
      </c>
      <c r="F54" s="11">
        <f t="shared" si="5"/>
        <v>0</v>
      </c>
      <c r="G54" s="11">
        <f t="shared" si="4"/>
        <v>-332131472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326</v>
      </c>
      <c r="F55" s="11">
        <f t="shared" si="5"/>
        <v>0</v>
      </c>
      <c r="G55" s="11">
        <f t="shared" si="4"/>
        <v>-13040000000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317</v>
      </c>
      <c r="F56" s="11">
        <f t="shared" si="5"/>
        <v>1</v>
      </c>
      <c r="G56" s="11">
        <f t="shared" si="4"/>
        <v>273546032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290</v>
      </c>
      <c r="F57" s="11">
        <f t="shared" si="5"/>
        <v>0</v>
      </c>
      <c r="G57" s="11">
        <f t="shared" si="4"/>
        <v>-14558000000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289</v>
      </c>
      <c r="F58" s="11">
        <f t="shared" si="5"/>
        <v>0</v>
      </c>
      <c r="G58" s="11">
        <f t="shared" si="4"/>
        <v>-3525944500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286</v>
      </c>
      <c r="F59" s="11">
        <f t="shared" si="5"/>
        <v>1</v>
      </c>
      <c r="G59" s="11">
        <f t="shared" si="4"/>
        <v>152448210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285</v>
      </c>
      <c r="F60" s="11">
        <f t="shared" si="5"/>
        <v>0</v>
      </c>
      <c r="G60" s="11">
        <f t="shared" si="4"/>
        <v>-96330000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283</v>
      </c>
      <c r="F61" s="11">
        <f t="shared" si="5"/>
        <v>0</v>
      </c>
      <c r="G61" s="11">
        <f t="shared" si="4"/>
        <v>-42450000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279</v>
      </c>
      <c r="F62" s="11">
        <f t="shared" si="5"/>
        <v>0</v>
      </c>
      <c r="G62" s="11">
        <f t="shared" si="4"/>
        <v>-27900000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275</v>
      </c>
      <c r="F63" s="11">
        <f t="shared" si="5"/>
        <v>0</v>
      </c>
      <c r="G63" s="11">
        <f t="shared" si="4"/>
        <v>-55000000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275</v>
      </c>
      <c r="F64" s="11">
        <f t="shared" si="5"/>
        <v>0</v>
      </c>
      <c r="G64" s="11">
        <f t="shared" si="4"/>
        <v>-23925000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271</v>
      </c>
      <c r="F65" s="11">
        <f t="shared" si="5"/>
        <v>0</v>
      </c>
      <c r="G65" s="11">
        <f t="shared" si="4"/>
        <v>-7444370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270</v>
      </c>
      <c r="F66" s="11">
        <f t="shared" si="5"/>
        <v>0</v>
      </c>
      <c r="G66" s="11">
        <f t="shared" si="4"/>
        <v>-90180000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265</v>
      </c>
      <c r="F67" s="11">
        <f t="shared" si="5"/>
        <v>0</v>
      </c>
      <c r="G67" s="11">
        <f t="shared" si="4"/>
        <v>-5300000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264</v>
      </c>
      <c r="F68" s="11">
        <f t="shared" si="5"/>
        <v>0</v>
      </c>
      <c r="G68" s="11">
        <f t="shared" si="4"/>
        <v>-79332000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264</v>
      </c>
      <c r="F69" s="11">
        <f t="shared" si="5"/>
        <v>0</v>
      </c>
      <c r="G69" s="11">
        <f t="shared" si="4"/>
        <v>-26400000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259</v>
      </c>
      <c r="F70" s="11">
        <f t="shared" si="5"/>
        <v>0</v>
      </c>
      <c r="G70" s="11">
        <f t="shared" si="4"/>
        <v>-51800000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255</v>
      </c>
      <c r="F71" s="11">
        <f t="shared" si="5"/>
        <v>1</v>
      </c>
      <c r="G71" s="11">
        <f t="shared" si="4"/>
        <v>3908806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255</v>
      </c>
      <c r="F72" s="11">
        <f t="shared" si="5"/>
        <v>1</v>
      </c>
      <c r="G72" s="11">
        <f t="shared" si="4"/>
        <v>1016000000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255</v>
      </c>
      <c r="F73" s="11">
        <f t="shared" si="5"/>
        <v>1</v>
      </c>
      <c r="G73" s="11">
        <f t="shared" si="4"/>
        <v>660400000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255</v>
      </c>
      <c r="F74" s="11">
        <f t="shared" si="5"/>
        <v>1</v>
      </c>
      <c r="G74" s="11">
        <f t="shared" si="4"/>
        <v>762000000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252</v>
      </c>
      <c r="F75" s="11">
        <f t="shared" si="5"/>
        <v>0</v>
      </c>
      <c r="G75" s="11">
        <f t="shared" si="4"/>
        <v>-50400000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249</v>
      </c>
      <c r="F76" s="11">
        <f t="shared" si="5"/>
        <v>0</v>
      </c>
      <c r="G76" s="11">
        <f t="shared" si="4"/>
        <v>-498174300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249</v>
      </c>
      <c r="F77" s="11">
        <f t="shared" si="5"/>
        <v>0</v>
      </c>
      <c r="G77" s="11">
        <f t="shared" si="4"/>
        <v>-49800000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245</v>
      </c>
      <c r="F78" s="11">
        <f t="shared" si="5"/>
        <v>1</v>
      </c>
      <c r="G78" s="11">
        <f t="shared" si="4"/>
        <v>488000000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237</v>
      </c>
      <c r="F79" s="11">
        <f t="shared" si="5"/>
        <v>0</v>
      </c>
      <c r="G79" s="11">
        <f t="shared" si="4"/>
        <v>-237118500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237</v>
      </c>
      <c r="F80" s="11">
        <f t="shared" si="5"/>
        <v>0</v>
      </c>
      <c r="G80" s="11">
        <f t="shared" si="4"/>
        <v>-33642150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234</v>
      </c>
      <c r="F81" s="11">
        <f t="shared" si="5"/>
        <v>0</v>
      </c>
      <c r="G81" s="11">
        <f t="shared" si="4"/>
        <v>-210717000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224</v>
      </c>
      <c r="F82" s="11">
        <f t="shared" si="5"/>
        <v>1</v>
      </c>
      <c r="G82" s="11">
        <f t="shared" si="4"/>
        <v>18118973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202</v>
      </c>
      <c r="F83" s="11">
        <f t="shared" si="5"/>
        <v>1</v>
      </c>
      <c r="G83" s="11">
        <f t="shared" si="4"/>
        <v>10050000000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201</v>
      </c>
      <c r="F84" s="11">
        <f t="shared" si="5"/>
        <v>1</v>
      </c>
      <c r="G84" s="11">
        <f t="shared" si="4"/>
        <v>6000000000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201</v>
      </c>
      <c r="F85" s="11">
        <f t="shared" si="5"/>
        <v>0</v>
      </c>
      <c r="G85" s="11">
        <f t="shared" si="4"/>
        <v>-14572500000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200</v>
      </c>
      <c r="F86" s="11">
        <f t="shared" si="5"/>
        <v>0</v>
      </c>
      <c r="G86" s="11">
        <f t="shared" si="4"/>
        <v>-56200000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195</v>
      </c>
      <c r="F87" s="11">
        <f t="shared" si="5"/>
        <v>1</v>
      </c>
      <c r="G87" s="11">
        <f t="shared" si="4"/>
        <v>485000000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194</v>
      </c>
      <c r="F88" s="11">
        <f t="shared" si="5"/>
        <v>1</v>
      </c>
      <c r="G88" s="11">
        <f t="shared" si="4"/>
        <v>15119620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189</v>
      </c>
      <c r="F89" s="11">
        <f t="shared" si="5"/>
        <v>1</v>
      </c>
      <c r="G89" s="11">
        <f t="shared" si="4"/>
        <v>2820000000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164</v>
      </c>
      <c r="F90" s="11">
        <f t="shared" si="5"/>
        <v>1</v>
      </c>
      <c r="G90" s="11">
        <f t="shared" si="4"/>
        <v>39909898</v>
      </c>
    </row>
    <row r="91" spans="1:7" x14ac:dyDescent="0.25">
      <c r="A91" s="11" t="s">
        <v>830</v>
      </c>
      <c r="B91" s="38">
        <v>272155</v>
      </c>
      <c r="C91" s="11" t="s">
        <v>832</v>
      </c>
      <c r="D91" s="11">
        <v>30</v>
      </c>
      <c r="E91" s="11">
        <f t="shared" si="6"/>
        <v>135</v>
      </c>
      <c r="F91" s="11">
        <f t="shared" si="5"/>
        <v>1</v>
      </c>
      <c r="G91" s="11">
        <f t="shared" si="4"/>
        <v>36468770</v>
      </c>
    </row>
    <row r="92" spans="1:7" x14ac:dyDescent="0.25">
      <c r="A92" s="11" t="s">
        <v>871</v>
      </c>
      <c r="B92" s="38">
        <v>3000000</v>
      </c>
      <c r="C92" s="11" t="s">
        <v>873</v>
      </c>
      <c r="D92" s="11">
        <v>0</v>
      </c>
      <c r="E92" s="11">
        <f t="shared" si="6"/>
        <v>105</v>
      </c>
      <c r="F92" s="11">
        <f t="shared" si="5"/>
        <v>1</v>
      </c>
      <c r="G92" s="11">
        <f t="shared" si="4"/>
        <v>312000000</v>
      </c>
    </row>
    <row r="93" spans="1:7" x14ac:dyDescent="0.25">
      <c r="A93" s="11" t="s">
        <v>871</v>
      </c>
      <c r="B93" s="35">
        <v>274385</v>
      </c>
      <c r="C93" s="11" t="s">
        <v>264</v>
      </c>
      <c r="D93" s="11">
        <v>1</v>
      </c>
      <c r="E93" s="11">
        <f t="shared" si="6"/>
        <v>105</v>
      </c>
      <c r="F93" s="11">
        <f t="shared" si="5"/>
        <v>1</v>
      </c>
      <c r="G93" s="11">
        <f t="shared" si="4"/>
        <v>28536040</v>
      </c>
    </row>
    <row r="94" spans="1:7" x14ac:dyDescent="0.25">
      <c r="A94" s="11" t="s">
        <v>880</v>
      </c>
      <c r="B94" s="38">
        <v>5500000</v>
      </c>
      <c r="C94" s="11" t="s">
        <v>881</v>
      </c>
      <c r="D94" s="11">
        <v>1</v>
      </c>
      <c r="E94" s="11">
        <f t="shared" si="6"/>
        <v>104</v>
      </c>
      <c r="F94" s="11">
        <f t="shared" si="5"/>
        <v>1</v>
      </c>
      <c r="G94" s="11">
        <f t="shared" si="4"/>
        <v>566500000</v>
      </c>
    </row>
    <row r="95" spans="1:7" x14ac:dyDescent="0.25">
      <c r="A95" s="11" t="s">
        <v>882</v>
      </c>
      <c r="B95" s="38">
        <v>3000000</v>
      </c>
      <c r="C95" s="11" t="s">
        <v>883</v>
      </c>
      <c r="D95" s="11">
        <v>1</v>
      </c>
      <c r="E95" s="11">
        <f t="shared" si="6"/>
        <v>103</v>
      </c>
      <c r="F95" s="11">
        <f t="shared" si="5"/>
        <v>1</v>
      </c>
      <c r="G95" s="11">
        <f t="shared" si="4"/>
        <v>306000000</v>
      </c>
    </row>
    <row r="96" spans="1:7" x14ac:dyDescent="0.25">
      <c r="A96" s="11" t="s">
        <v>884</v>
      </c>
      <c r="B96" s="38">
        <v>3000000</v>
      </c>
      <c r="C96" s="11" t="s">
        <v>885</v>
      </c>
      <c r="D96" s="11">
        <v>1</v>
      </c>
      <c r="E96" s="11">
        <f t="shared" si="6"/>
        <v>102</v>
      </c>
      <c r="F96" s="11">
        <f t="shared" si="5"/>
        <v>1</v>
      </c>
      <c r="G96" s="11">
        <f t="shared" si="4"/>
        <v>303000000</v>
      </c>
    </row>
    <row r="97" spans="1:7" x14ac:dyDescent="0.25">
      <c r="A97" s="11" t="s">
        <v>886</v>
      </c>
      <c r="B97" s="38">
        <v>3000000</v>
      </c>
      <c r="C97" s="11" t="s">
        <v>887</v>
      </c>
      <c r="D97" s="11">
        <v>1</v>
      </c>
      <c r="E97" s="11">
        <f t="shared" si="6"/>
        <v>101</v>
      </c>
      <c r="F97" s="11">
        <f t="shared" si="5"/>
        <v>1</v>
      </c>
      <c r="G97" s="11">
        <f t="shared" si="4"/>
        <v>300000000</v>
      </c>
    </row>
    <row r="98" spans="1:7" x14ac:dyDescent="0.25">
      <c r="A98" s="11" t="s">
        <v>888</v>
      </c>
      <c r="B98" s="38">
        <v>3000000</v>
      </c>
      <c r="C98" s="11" t="s">
        <v>889</v>
      </c>
      <c r="D98" s="11">
        <v>1</v>
      </c>
      <c r="E98" s="11">
        <f t="shared" si="6"/>
        <v>100</v>
      </c>
      <c r="F98" s="11">
        <f t="shared" si="5"/>
        <v>1</v>
      </c>
      <c r="G98" s="11">
        <f t="shared" si="4"/>
        <v>297000000</v>
      </c>
    </row>
    <row r="99" spans="1:7" x14ac:dyDescent="0.25">
      <c r="A99" s="11" t="s">
        <v>890</v>
      </c>
      <c r="B99" s="38">
        <v>3000000</v>
      </c>
      <c r="C99" s="11" t="s">
        <v>891</v>
      </c>
      <c r="D99" s="11">
        <v>2</v>
      </c>
      <c r="E99" s="11">
        <f t="shared" si="6"/>
        <v>99</v>
      </c>
      <c r="F99" s="11">
        <f t="shared" si="5"/>
        <v>1</v>
      </c>
      <c r="G99" s="11">
        <f t="shared" si="4"/>
        <v>294000000</v>
      </c>
    </row>
    <row r="100" spans="1:7" x14ac:dyDescent="0.25">
      <c r="A100" s="11" t="s">
        <v>892</v>
      </c>
      <c r="B100" s="38">
        <v>999500</v>
      </c>
      <c r="C100" s="11" t="s">
        <v>906</v>
      </c>
      <c r="D100" s="11">
        <v>1</v>
      </c>
      <c r="E100" s="11">
        <f t="shared" si="6"/>
        <v>97</v>
      </c>
      <c r="F100" s="11">
        <f t="shared" si="5"/>
        <v>1</v>
      </c>
      <c r="G100" s="11">
        <f t="shared" si="4"/>
        <v>95952000</v>
      </c>
    </row>
    <row r="101" spans="1:7" ht="30" x14ac:dyDescent="0.25">
      <c r="A101" s="11" t="s">
        <v>905</v>
      </c>
      <c r="B101" s="38">
        <v>-1986700</v>
      </c>
      <c r="C101" s="74" t="s">
        <v>907</v>
      </c>
      <c r="D101" s="11">
        <v>21</v>
      </c>
      <c r="E101" s="11">
        <f t="shared" si="6"/>
        <v>96</v>
      </c>
      <c r="F101" s="11">
        <f t="shared" si="5"/>
        <v>0</v>
      </c>
      <c r="G101" s="11">
        <f t="shared" si="4"/>
        <v>-190723200</v>
      </c>
    </row>
    <row r="102" spans="1:7" ht="30" x14ac:dyDescent="0.25">
      <c r="A102" s="11" t="s">
        <v>909</v>
      </c>
      <c r="B102" s="38">
        <v>3000000</v>
      </c>
      <c r="C102" s="74" t="s">
        <v>911</v>
      </c>
      <c r="D102" s="11">
        <v>15</v>
      </c>
      <c r="E102" s="11">
        <f t="shared" si="6"/>
        <v>75</v>
      </c>
      <c r="F102" s="11">
        <f t="shared" si="5"/>
        <v>1</v>
      </c>
      <c r="G102" s="11">
        <f t="shared" si="4"/>
        <v>222000000</v>
      </c>
    </row>
    <row r="103" spans="1:7" x14ac:dyDescent="0.25">
      <c r="A103" s="11" t="s">
        <v>935</v>
      </c>
      <c r="B103" s="38">
        <v>-10000</v>
      </c>
      <c r="C103" s="74" t="s">
        <v>941</v>
      </c>
      <c r="D103" s="11">
        <v>5</v>
      </c>
      <c r="E103" s="11">
        <f t="shared" si="6"/>
        <v>60</v>
      </c>
      <c r="F103" s="11">
        <f t="shared" si="5"/>
        <v>0</v>
      </c>
      <c r="G103" s="11">
        <f t="shared" si="4"/>
        <v>-600000</v>
      </c>
    </row>
    <row r="104" spans="1:7" x14ac:dyDescent="0.25">
      <c r="A104" s="11" t="s">
        <v>921</v>
      </c>
      <c r="B104" s="38">
        <v>0</v>
      </c>
      <c r="C104" s="74"/>
      <c r="D104" s="11">
        <v>55</v>
      </c>
      <c r="E104" s="11">
        <f t="shared" si="6"/>
        <v>55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59170293</v>
      </c>
      <c r="C126" s="11"/>
      <c r="D126" s="11"/>
      <c r="E126" s="11"/>
      <c r="F126" s="11"/>
      <c r="G126" s="29">
        <f>SUM(G2:G125)</f>
        <v>23876177244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45827595.477927066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875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900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909</v>
      </c>
      <c r="B4" s="39">
        <v>294852</v>
      </c>
      <c r="C4" s="39">
        <v>74657</v>
      </c>
      <c r="D4" s="35">
        <f t="shared" si="0"/>
        <v>220195</v>
      </c>
      <c r="E4" s="23" t="s">
        <v>920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902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1" workbookViewId="0">
      <selection activeCell="C59" sqref="C5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401</v>
      </c>
      <c r="F2" s="11">
        <f>IF(B2&gt;0,1,0)</f>
        <v>1</v>
      </c>
      <c r="G2" s="11">
        <f>B2*(E2-F2)</f>
        <v>20000000</v>
      </c>
    </row>
    <row r="3" spans="1:7" x14ac:dyDescent="0.25">
      <c r="A3" s="11" t="s">
        <v>472</v>
      </c>
      <c r="B3" s="3">
        <v>673</v>
      </c>
      <c r="C3" s="11" t="s">
        <v>940</v>
      </c>
      <c r="D3" s="11">
        <v>32</v>
      </c>
      <c r="E3" s="11">
        <f t="shared" ref="E3:E68" si="0">E4+D3</f>
        <v>356</v>
      </c>
      <c r="F3" s="11">
        <f t="shared" ref="F3:F68" si="1">IF(B3&gt;0,1,0)</f>
        <v>1</v>
      </c>
      <c r="G3" s="11">
        <f t="shared" ref="G3:G68" si="2">B3*(E3-F3)</f>
        <v>238915</v>
      </c>
    </row>
    <row r="4" spans="1:7" x14ac:dyDescent="0.25">
      <c r="A4" s="11" t="s">
        <v>510</v>
      </c>
      <c r="B4" s="3">
        <v>503</v>
      </c>
      <c r="C4" s="11" t="s">
        <v>940</v>
      </c>
      <c r="D4" s="11">
        <v>31</v>
      </c>
      <c r="E4" s="11">
        <f t="shared" si="0"/>
        <v>324</v>
      </c>
      <c r="F4" s="11">
        <f t="shared" si="1"/>
        <v>1</v>
      </c>
      <c r="G4" s="11">
        <f t="shared" si="2"/>
        <v>162469</v>
      </c>
    </row>
    <row r="5" spans="1:7" x14ac:dyDescent="0.25">
      <c r="A5" s="11" t="s">
        <v>551</v>
      </c>
      <c r="B5" s="3">
        <v>478</v>
      </c>
      <c r="C5" s="11" t="s">
        <v>940</v>
      </c>
      <c r="D5" s="11">
        <v>31</v>
      </c>
      <c r="E5" s="11">
        <f t="shared" si="0"/>
        <v>293</v>
      </c>
      <c r="F5" s="11">
        <f t="shared" si="1"/>
        <v>1</v>
      </c>
      <c r="G5" s="11">
        <f t="shared" si="2"/>
        <v>139576</v>
      </c>
    </row>
    <row r="6" spans="1:7" x14ac:dyDescent="0.25">
      <c r="A6" s="11" t="s">
        <v>585</v>
      </c>
      <c r="B6" s="3">
        <v>482</v>
      </c>
      <c r="C6" s="11" t="s">
        <v>940</v>
      </c>
      <c r="D6" s="11">
        <v>31</v>
      </c>
      <c r="E6" s="11">
        <f t="shared" si="0"/>
        <v>262</v>
      </c>
      <c r="F6" s="11">
        <f t="shared" si="1"/>
        <v>1</v>
      </c>
      <c r="G6" s="11">
        <f t="shared" si="2"/>
        <v>125802</v>
      </c>
    </row>
    <row r="7" spans="1:7" x14ac:dyDescent="0.25">
      <c r="A7" s="11" t="s">
        <v>628</v>
      </c>
      <c r="B7" s="3">
        <v>487</v>
      </c>
      <c r="C7" s="11" t="s">
        <v>940</v>
      </c>
      <c r="D7" s="11">
        <v>31</v>
      </c>
      <c r="E7" s="11">
        <f t="shared" si="0"/>
        <v>231</v>
      </c>
      <c r="F7" s="11">
        <f t="shared" si="1"/>
        <v>1</v>
      </c>
      <c r="G7" s="11">
        <f t="shared" si="2"/>
        <v>112010</v>
      </c>
    </row>
    <row r="8" spans="1:7" x14ac:dyDescent="0.25">
      <c r="A8" s="11" t="s">
        <v>631</v>
      </c>
      <c r="B8" s="3">
        <v>491</v>
      </c>
      <c r="C8" s="11" t="s">
        <v>940</v>
      </c>
      <c r="D8" s="11">
        <v>31</v>
      </c>
      <c r="E8" s="11">
        <f t="shared" si="0"/>
        <v>200</v>
      </c>
      <c r="F8" s="11">
        <f t="shared" si="1"/>
        <v>1</v>
      </c>
      <c r="G8" s="11">
        <f t="shared" si="2"/>
        <v>97709</v>
      </c>
    </row>
    <row r="9" spans="1:7" x14ac:dyDescent="0.25">
      <c r="A9" s="11" t="s">
        <v>632</v>
      </c>
      <c r="B9" s="3">
        <v>496</v>
      </c>
      <c r="C9" s="11" t="s">
        <v>940</v>
      </c>
      <c r="D9" s="11">
        <v>30</v>
      </c>
      <c r="E9" s="11">
        <f t="shared" si="0"/>
        <v>169</v>
      </c>
      <c r="F9" s="11">
        <f t="shared" si="1"/>
        <v>1</v>
      </c>
      <c r="G9" s="11">
        <f t="shared" si="2"/>
        <v>83328</v>
      </c>
    </row>
    <row r="10" spans="1:7" x14ac:dyDescent="0.25">
      <c r="A10" s="11" t="s">
        <v>633</v>
      </c>
      <c r="B10" s="3">
        <v>440</v>
      </c>
      <c r="C10" s="11" t="s">
        <v>940</v>
      </c>
      <c r="D10" s="11">
        <v>30</v>
      </c>
      <c r="E10" s="11">
        <f t="shared" si="0"/>
        <v>139</v>
      </c>
      <c r="F10" s="11">
        <f t="shared" si="1"/>
        <v>1</v>
      </c>
      <c r="G10" s="11">
        <f t="shared" si="2"/>
        <v>60720</v>
      </c>
    </row>
    <row r="11" spans="1:7" x14ac:dyDescent="0.25">
      <c r="A11" s="11" t="s">
        <v>634</v>
      </c>
      <c r="B11" s="3">
        <v>444</v>
      </c>
      <c r="C11" s="11" t="s">
        <v>940</v>
      </c>
      <c r="D11" s="11">
        <v>25</v>
      </c>
      <c r="E11" s="11">
        <f t="shared" si="0"/>
        <v>109</v>
      </c>
      <c r="F11" s="11">
        <f t="shared" si="1"/>
        <v>1</v>
      </c>
      <c r="G11" s="11">
        <f t="shared" si="2"/>
        <v>47952</v>
      </c>
    </row>
    <row r="12" spans="1:7" x14ac:dyDescent="0.25">
      <c r="A12" s="11" t="s">
        <v>817</v>
      </c>
      <c r="B12" s="3">
        <v>-10000</v>
      </c>
      <c r="C12" s="11" t="s">
        <v>503</v>
      </c>
      <c r="D12" s="11">
        <v>4</v>
      </c>
      <c r="E12" s="11">
        <f t="shared" si="0"/>
        <v>84</v>
      </c>
      <c r="F12" s="11">
        <f t="shared" si="1"/>
        <v>0</v>
      </c>
      <c r="G12" s="11">
        <f t="shared" si="2"/>
        <v>-840000</v>
      </c>
    </row>
    <row r="13" spans="1:7" x14ac:dyDescent="0.25">
      <c r="A13" s="11" t="s">
        <v>924</v>
      </c>
      <c r="B13" s="3">
        <v>436</v>
      </c>
      <c r="C13" s="11" t="s">
        <v>832</v>
      </c>
      <c r="D13" s="11">
        <v>3</v>
      </c>
      <c r="E13" s="11">
        <f t="shared" si="0"/>
        <v>80</v>
      </c>
      <c r="F13" s="11">
        <f t="shared" si="1"/>
        <v>1</v>
      </c>
      <c r="G13" s="11">
        <f t="shared" si="2"/>
        <v>34444</v>
      </c>
    </row>
    <row r="14" spans="1:7" x14ac:dyDescent="0.25">
      <c r="A14" s="11" t="s">
        <v>835</v>
      </c>
      <c r="B14" s="3">
        <v>1000000</v>
      </c>
      <c r="C14" s="11" t="s">
        <v>838</v>
      </c>
      <c r="D14" s="11">
        <v>3</v>
      </c>
      <c r="E14" s="11">
        <f t="shared" si="0"/>
        <v>77</v>
      </c>
      <c r="F14" s="11">
        <f t="shared" si="1"/>
        <v>1</v>
      </c>
      <c r="G14" s="11">
        <f t="shared" si="2"/>
        <v>76000000</v>
      </c>
    </row>
    <row r="15" spans="1:7" x14ac:dyDescent="0.25">
      <c r="A15" s="11" t="s">
        <v>840</v>
      </c>
      <c r="B15" s="3">
        <v>-95000</v>
      </c>
      <c r="C15" s="11" t="s">
        <v>503</v>
      </c>
      <c r="D15" s="11">
        <v>0</v>
      </c>
      <c r="E15" s="11">
        <f t="shared" si="0"/>
        <v>74</v>
      </c>
      <c r="F15" s="11">
        <f t="shared" si="1"/>
        <v>0</v>
      </c>
      <c r="G15" s="11">
        <f t="shared" si="2"/>
        <v>-7030000</v>
      </c>
    </row>
    <row r="16" spans="1:7" x14ac:dyDescent="0.25">
      <c r="A16" s="11" t="s">
        <v>840</v>
      </c>
      <c r="B16" s="3">
        <v>-70600</v>
      </c>
      <c r="C16" s="11" t="s">
        <v>841</v>
      </c>
      <c r="D16" s="11">
        <v>0</v>
      </c>
      <c r="E16" s="11">
        <f t="shared" si="0"/>
        <v>74</v>
      </c>
      <c r="F16" s="11">
        <f t="shared" si="1"/>
        <v>0</v>
      </c>
      <c r="G16" s="11">
        <f t="shared" si="2"/>
        <v>-5224400</v>
      </c>
    </row>
    <row r="17" spans="1:7" x14ac:dyDescent="0.25">
      <c r="A17" s="11" t="s">
        <v>840</v>
      </c>
      <c r="B17" s="3">
        <v>-450030</v>
      </c>
      <c r="C17" s="11" t="s">
        <v>842</v>
      </c>
      <c r="D17" s="11">
        <v>2</v>
      </c>
      <c r="E17" s="11">
        <f t="shared" si="0"/>
        <v>74</v>
      </c>
      <c r="F17" s="11">
        <f t="shared" si="1"/>
        <v>0</v>
      </c>
      <c r="G17" s="11">
        <f t="shared" si="2"/>
        <v>-33302220</v>
      </c>
    </row>
    <row r="18" spans="1:7" x14ac:dyDescent="0.25">
      <c r="A18" s="11" t="s">
        <v>843</v>
      </c>
      <c r="B18" s="3">
        <v>-109047</v>
      </c>
      <c r="C18" s="11" t="s">
        <v>506</v>
      </c>
      <c r="D18" s="11">
        <v>1</v>
      </c>
      <c r="E18" s="11">
        <f t="shared" si="0"/>
        <v>72</v>
      </c>
      <c r="F18" s="11">
        <f t="shared" si="1"/>
        <v>0</v>
      </c>
      <c r="G18" s="11">
        <f t="shared" si="2"/>
        <v>-7851384</v>
      </c>
    </row>
    <row r="19" spans="1:7" x14ac:dyDescent="0.25">
      <c r="A19" s="11" t="s">
        <v>846</v>
      </c>
      <c r="B19" s="3">
        <v>-26000</v>
      </c>
      <c r="C19" s="11" t="s">
        <v>847</v>
      </c>
      <c r="D19" s="11">
        <v>3</v>
      </c>
      <c r="E19" s="11">
        <f t="shared" si="0"/>
        <v>71</v>
      </c>
      <c r="F19" s="11">
        <f t="shared" si="1"/>
        <v>0</v>
      </c>
      <c r="G19" s="11">
        <f t="shared" si="2"/>
        <v>-1846000</v>
      </c>
    </row>
    <row r="20" spans="1:7" x14ac:dyDescent="0.25">
      <c r="A20" s="11" t="s">
        <v>851</v>
      </c>
      <c r="B20" s="3">
        <v>-80000</v>
      </c>
      <c r="C20" s="11" t="s">
        <v>503</v>
      </c>
      <c r="D20" s="11">
        <v>2</v>
      </c>
      <c r="E20" s="11">
        <f t="shared" si="0"/>
        <v>68</v>
      </c>
      <c r="F20" s="11">
        <f t="shared" si="1"/>
        <v>0</v>
      </c>
      <c r="G20" s="11">
        <f t="shared" si="2"/>
        <v>-5440000</v>
      </c>
    </row>
    <row r="21" spans="1:7" x14ac:dyDescent="0.25">
      <c r="A21" s="11" t="s">
        <v>853</v>
      </c>
      <c r="B21" s="3">
        <v>-95000</v>
      </c>
      <c r="C21" s="11" t="s">
        <v>503</v>
      </c>
      <c r="D21" s="11">
        <v>2</v>
      </c>
      <c r="E21" s="11">
        <f t="shared" si="0"/>
        <v>66</v>
      </c>
      <c r="F21" s="11">
        <f t="shared" si="1"/>
        <v>0</v>
      </c>
      <c r="G21" s="11">
        <f t="shared" si="2"/>
        <v>-6270000</v>
      </c>
    </row>
    <row r="22" spans="1:7" x14ac:dyDescent="0.25">
      <c r="A22" s="11" t="s">
        <v>856</v>
      </c>
      <c r="B22" s="3">
        <v>-15670</v>
      </c>
      <c r="C22" s="11" t="s">
        <v>656</v>
      </c>
      <c r="D22" s="11">
        <v>1</v>
      </c>
      <c r="E22" s="11">
        <f t="shared" si="0"/>
        <v>64</v>
      </c>
      <c r="F22" s="11">
        <f t="shared" si="1"/>
        <v>0</v>
      </c>
      <c r="G22" s="11">
        <f t="shared" si="2"/>
        <v>-1002880</v>
      </c>
    </row>
    <row r="23" spans="1:7" x14ac:dyDescent="0.25">
      <c r="A23" s="11" t="s">
        <v>859</v>
      </c>
      <c r="B23" s="3">
        <v>-95500</v>
      </c>
      <c r="C23" s="11" t="s">
        <v>860</v>
      </c>
      <c r="D23" s="11">
        <v>1</v>
      </c>
      <c r="E23" s="11">
        <f t="shared" si="0"/>
        <v>63</v>
      </c>
      <c r="F23" s="11">
        <f t="shared" si="1"/>
        <v>0</v>
      </c>
      <c r="G23" s="11">
        <f t="shared" si="2"/>
        <v>-6016500</v>
      </c>
    </row>
    <row r="24" spans="1:7" x14ac:dyDescent="0.25">
      <c r="A24" s="11" t="s">
        <v>861</v>
      </c>
      <c r="B24" s="3">
        <v>2000000</v>
      </c>
      <c r="C24" s="11" t="s">
        <v>862</v>
      </c>
      <c r="D24" s="11">
        <v>0</v>
      </c>
      <c r="E24" s="11">
        <f t="shared" si="0"/>
        <v>62</v>
      </c>
      <c r="F24" s="11">
        <f t="shared" si="1"/>
        <v>1</v>
      </c>
      <c r="G24" s="11">
        <f t="shared" si="2"/>
        <v>122000000</v>
      </c>
    </row>
    <row r="25" spans="1:7" x14ac:dyDescent="0.25">
      <c r="A25" s="11" t="s">
        <v>861</v>
      </c>
      <c r="B25" s="3">
        <v>-131450</v>
      </c>
      <c r="C25" s="11" t="s">
        <v>864</v>
      </c>
      <c r="D25" s="11">
        <v>6</v>
      </c>
      <c r="E25" s="11">
        <f t="shared" si="0"/>
        <v>62</v>
      </c>
      <c r="F25" s="11">
        <f t="shared" si="1"/>
        <v>0</v>
      </c>
      <c r="G25" s="11">
        <f t="shared" si="2"/>
        <v>-8149900</v>
      </c>
    </row>
    <row r="26" spans="1:7" x14ac:dyDescent="0.25">
      <c r="A26" s="11" t="s">
        <v>866</v>
      </c>
      <c r="B26" s="3">
        <v>-15120</v>
      </c>
      <c r="C26" s="11" t="s">
        <v>656</v>
      </c>
      <c r="D26" s="11">
        <v>2</v>
      </c>
      <c r="E26" s="11">
        <f t="shared" si="0"/>
        <v>56</v>
      </c>
      <c r="F26" s="11">
        <f t="shared" si="1"/>
        <v>0</v>
      </c>
      <c r="G26" s="11">
        <f t="shared" si="2"/>
        <v>-846720</v>
      </c>
    </row>
    <row r="27" spans="1:7" x14ac:dyDescent="0.25">
      <c r="A27" s="11" t="s">
        <v>867</v>
      </c>
      <c r="B27" s="3">
        <v>-200000</v>
      </c>
      <c r="C27" s="11" t="s">
        <v>503</v>
      </c>
      <c r="D27" s="11">
        <v>1</v>
      </c>
      <c r="E27" s="11">
        <f t="shared" si="0"/>
        <v>54</v>
      </c>
      <c r="F27" s="11">
        <f t="shared" si="1"/>
        <v>0</v>
      </c>
      <c r="G27" s="11">
        <f t="shared" si="2"/>
        <v>-10800000</v>
      </c>
    </row>
    <row r="28" spans="1:7" x14ac:dyDescent="0.25">
      <c r="A28" s="11" t="s">
        <v>868</v>
      </c>
      <c r="B28" s="3">
        <v>-180500</v>
      </c>
      <c r="C28" s="11" t="s">
        <v>869</v>
      </c>
      <c r="D28" s="11">
        <v>3</v>
      </c>
      <c r="E28" s="11">
        <f t="shared" si="0"/>
        <v>53</v>
      </c>
      <c r="F28" s="11">
        <f t="shared" si="1"/>
        <v>0</v>
      </c>
      <c r="G28" s="11">
        <f t="shared" si="2"/>
        <v>-9566500</v>
      </c>
    </row>
    <row r="29" spans="1:7" x14ac:dyDescent="0.25">
      <c r="A29" s="11" t="s">
        <v>871</v>
      </c>
      <c r="B29" s="35">
        <v>7117</v>
      </c>
      <c r="C29" s="11" t="s">
        <v>878</v>
      </c>
      <c r="D29" s="11">
        <v>4</v>
      </c>
      <c r="E29" s="11">
        <f t="shared" si="0"/>
        <v>50</v>
      </c>
      <c r="F29" s="11">
        <f t="shared" si="1"/>
        <v>1</v>
      </c>
      <c r="G29" s="11">
        <f t="shared" si="2"/>
        <v>348733</v>
      </c>
    </row>
    <row r="30" spans="1:7" x14ac:dyDescent="0.25">
      <c r="A30" s="11" t="s">
        <v>886</v>
      </c>
      <c r="B30" s="3">
        <v>-10000</v>
      </c>
      <c r="C30" s="11" t="s">
        <v>503</v>
      </c>
      <c r="D30" s="11">
        <v>4</v>
      </c>
      <c r="E30" s="11">
        <f t="shared" si="0"/>
        <v>46</v>
      </c>
      <c r="F30" s="11">
        <f t="shared" si="1"/>
        <v>0</v>
      </c>
      <c r="G30" s="11">
        <f t="shared" si="2"/>
        <v>-460000</v>
      </c>
    </row>
    <row r="31" spans="1:7" x14ac:dyDescent="0.25">
      <c r="A31" s="11" t="s">
        <v>892</v>
      </c>
      <c r="B31" s="3">
        <v>-47053</v>
      </c>
      <c r="C31" s="11" t="s">
        <v>893</v>
      </c>
      <c r="D31" s="11">
        <v>6</v>
      </c>
      <c r="E31" s="11">
        <f t="shared" si="0"/>
        <v>42</v>
      </c>
      <c r="F31" s="11">
        <f t="shared" si="1"/>
        <v>0</v>
      </c>
      <c r="G31" s="11">
        <f t="shared" si="2"/>
        <v>-1976226</v>
      </c>
    </row>
    <row r="32" spans="1:7" x14ac:dyDescent="0.25">
      <c r="A32" s="11" t="s">
        <v>894</v>
      </c>
      <c r="B32" s="3">
        <v>-33870</v>
      </c>
      <c r="C32" s="11" t="s">
        <v>895</v>
      </c>
      <c r="D32" s="11">
        <v>4</v>
      </c>
      <c r="E32" s="11">
        <f t="shared" si="0"/>
        <v>36</v>
      </c>
      <c r="F32" s="11">
        <f t="shared" si="1"/>
        <v>0</v>
      </c>
      <c r="G32" s="11">
        <f t="shared" si="2"/>
        <v>-1219320</v>
      </c>
    </row>
    <row r="33" spans="1:9" x14ac:dyDescent="0.25">
      <c r="A33" s="11" t="s">
        <v>896</v>
      </c>
      <c r="B33" s="3">
        <v>-22000</v>
      </c>
      <c r="C33" s="11" t="s">
        <v>897</v>
      </c>
      <c r="D33" s="11">
        <v>0</v>
      </c>
      <c r="E33" s="11">
        <f t="shared" si="0"/>
        <v>32</v>
      </c>
      <c r="F33" s="11">
        <f t="shared" si="1"/>
        <v>0</v>
      </c>
      <c r="G33" s="11">
        <f t="shared" si="2"/>
        <v>-704000</v>
      </c>
    </row>
    <row r="34" spans="1:9" x14ac:dyDescent="0.25">
      <c r="A34" s="11" t="s">
        <v>896</v>
      </c>
      <c r="B34" s="3">
        <v>-250000</v>
      </c>
      <c r="C34" s="11" t="s">
        <v>898</v>
      </c>
      <c r="D34" s="11">
        <v>0</v>
      </c>
      <c r="E34" s="11">
        <f t="shared" si="0"/>
        <v>32</v>
      </c>
      <c r="F34" s="11">
        <f t="shared" si="1"/>
        <v>0</v>
      </c>
      <c r="G34" s="11">
        <f t="shared" si="2"/>
        <v>-8000000</v>
      </c>
    </row>
    <row r="35" spans="1:9" x14ac:dyDescent="0.25">
      <c r="A35" s="11" t="s">
        <v>896</v>
      </c>
      <c r="B35" s="3">
        <v>-650500</v>
      </c>
      <c r="C35" s="11" t="s">
        <v>899</v>
      </c>
      <c r="D35" s="11">
        <v>2</v>
      </c>
      <c r="E35" s="11">
        <f t="shared" si="0"/>
        <v>32</v>
      </c>
      <c r="F35" s="11">
        <f t="shared" si="1"/>
        <v>0</v>
      </c>
      <c r="G35" s="11">
        <f t="shared" si="2"/>
        <v>-20816000</v>
      </c>
    </row>
    <row r="36" spans="1:9" x14ac:dyDescent="0.25">
      <c r="A36" s="11" t="s">
        <v>900</v>
      </c>
      <c r="B36" s="3">
        <v>-200000</v>
      </c>
      <c r="C36" s="11" t="s">
        <v>503</v>
      </c>
      <c r="D36" s="11">
        <v>3</v>
      </c>
      <c r="E36" s="11">
        <f t="shared" si="0"/>
        <v>30</v>
      </c>
      <c r="F36" s="11">
        <f t="shared" si="1"/>
        <v>0</v>
      </c>
      <c r="G36" s="11">
        <f t="shared" si="2"/>
        <v>-6000000</v>
      </c>
    </row>
    <row r="37" spans="1:9" x14ac:dyDescent="0.25">
      <c r="A37" s="11" t="s">
        <v>901</v>
      </c>
      <c r="B37" s="3">
        <v>-200000</v>
      </c>
      <c r="C37" s="11" t="s">
        <v>503</v>
      </c>
      <c r="D37" s="11">
        <v>0</v>
      </c>
      <c r="E37" s="11">
        <f t="shared" si="0"/>
        <v>27</v>
      </c>
      <c r="F37" s="11">
        <f t="shared" si="1"/>
        <v>0</v>
      </c>
      <c r="G37" s="11">
        <f t="shared" si="2"/>
        <v>-5400000</v>
      </c>
    </row>
    <row r="38" spans="1:9" x14ac:dyDescent="0.25">
      <c r="A38" s="11" t="s">
        <v>925</v>
      </c>
      <c r="B38" s="3">
        <v>-26274</v>
      </c>
      <c r="C38" s="11" t="s">
        <v>61</v>
      </c>
      <c r="D38" s="11">
        <v>1</v>
      </c>
      <c r="E38" s="11">
        <f t="shared" si="0"/>
        <v>27</v>
      </c>
      <c r="F38" s="11">
        <f t="shared" si="1"/>
        <v>0</v>
      </c>
      <c r="G38" s="11">
        <f t="shared" si="2"/>
        <v>-709398</v>
      </c>
    </row>
    <row r="39" spans="1:9" x14ac:dyDescent="0.25">
      <c r="A39" s="11" t="s">
        <v>926</v>
      </c>
      <c r="B39" s="3">
        <v>-10070</v>
      </c>
      <c r="C39" s="11" t="s">
        <v>61</v>
      </c>
      <c r="D39" s="11">
        <v>1</v>
      </c>
      <c r="E39" s="11">
        <f t="shared" si="0"/>
        <v>26</v>
      </c>
      <c r="F39" s="11">
        <f t="shared" si="1"/>
        <v>0</v>
      </c>
      <c r="G39" s="11">
        <f t="shared" si="2"/>
        <v>-261820</v>
      </c>
    </row>
    <row r="40" spans="1:9" x14ac:dyDescent="0.25">
      <c r="A40" s="11" t="s">
        <v>927</v>
      </c>
      <c r="B40" s="3">
        <v>-30000</v>
      </c>
      <c r="C40" s="11" t="s">
        <v>928</v>
      </c>
      <c r="D40" s="11">
        <v>5</v>
      </c>
      <c r="E40" s="11">
        <f t="shared" si="0"/>
        <v>25</v>
      </c>
      <c r="F40" s="11">
        <f t="shared" si="1"/>
        <v>0</v>
      </c>
      <c r="G40" s="11">
        <f t="shared" si="2"/>
        <v>-750000</v>
      </c>
    </row>
    <row r="41" spans="1:9" x14ac:dyDescent="0.25">
      <c r="A41" s="11" t="s">
        <v>909</v>
      </c>
      <c r="B41" s="3">
        <v>7481</v>
      </c>
      <c r="C41" s="11" t="s">
        <v>929</v>
      </c>
      <c r="D41" s="11">
        <v>1</v>
      </c>
      <c r="E41" s="11">
        <f t="shared" si="0"/>
        <v>20</v>
      </c>
      <c r="F41" s="11">
        <f t="shared" si="1"/>
        <v>1</v>
      </c>
      <c r="G41" s="11">
        <f t="shared" si="2"/>
        <v>142139</v>
      </c>
    </row>
    <row r="42" spans="1:9" x14ac:dyDescent="0.25">
      <c r="A42" s="11" t="s">
        <v>913</v>
      </c>
      <c r="B42" s="3">
        <v>1000000</v>
      </c>
      <c r="C42" s="11" t="s">
        <v>914</v>
      </c>
      <c r="D42" s="11">
        <v>2</v>
      </c>
      <c r="E42" s="11">
        <f t="shared" si="0"/>
        <v>19</v>
      </c>
      <c r="F42" s="11">
        <f t="shared" si="1"/>
        <v>1</v>
      </c>
      <c r="G42" s="11">
        <f t="shared" si="2"/>
        <v>18000000</v>
      </c>
    </row>
    <row r="43" spans="1:9" x14ac:dyDescent="0.25">
      <c r="A43" s="11" t="s">
        <v>930</v>
      </c>
      <c r="B43" s="3">
        <v>-39330</v>
      </c>
      <c r="C43" s="11" t="s">
        <v>916</v>
      </c>
      <c r="D43" s="11">
        <v>3</v>
      </c>
      <c r="E43" s="11">
        <f t="shared" si="0"/>
        <v>17</v>
      </c>
      <c r="F43" s="11">
        <f t="shared" si="1"/>
        <v>0</v>
      </c>
      <c r="G43" s="11">
        <f t="shared" si="2"/>
        <v>-668610</v>
      </c>
    </row>
    <row r="44" spans="1:9" x14ac:dyDescent="0.25">
      <c r="A44" s="11" t="s">
        <v>931</v>
      </c>
      <c r="B44" s="3">
        <v>-35080</v>
      </c>
      <c r="C44" s="11" t="s">
        <v>61</v>
      </c>
      <c r="D44" s="11">
        <v>3</v>
      </c>
      <c r="E44" s="11">
        <f t="shared" si="0"/>
        <v>14</v>
      </c>
      <c r="F44" s="11">
        <f t="shared" si="1"/>
        <v>0</v>
      </c>
      <c r="G44" s="11">
        <f t="shared" si="2"/>
        <v>-491120</v>
      </c>
    </row>
    <row r="45" spans="1:9" x14ac:dyDescent="0.25">
      <c r="A45" s="11" t="s">
        <v>915</v>
      </c>
      <c r="B45" s="3">
        <v>-200000</v>
      </c>
      <c r="C45" s="11" t="s">
        <v>503</v>
      </c>
      <c r="D45" s="11">
        <v>1</v>
      </c>
      <c r="E45" s="11">
        <f t="shared" si="0"/>
        <v>11</v>
      </c>
      <c r="F45" s="11">
        <f t="shared" si="1"/>
        <v>0</v>
      </c>
      <c r="G45" s="11">
        <f t="shared" si="2"/>
        <v>-2200000</v>
      </c>
    </row>
    <row r="46" spans="1:9" x14ac:dyDescent="0.25">
      <c r="A46" s="11" t="s">
        <v>917</v>
      </c>
      <c r="B46" s="3">
        <v>-42370</v>
      </c>
      <c r="C46" s="11" t="s">
        <v>61</v>
      </c>
      <c r="D46" s="11">
        <v>1</v>
      </c>
      <c r="E46" s="11">
        <f t="shared" si="0"/>
        <v>10</v>
      </c>
      <c r="F46" s="11">
        <f t="shared" si="1"/>
        <v>0</v>
      </c>
      <c r="G46" s="11">
        <f t="shared" si="2"/>
        <v>-423700</v>
      </c>
    </row>
    <row r="47" spans="1:9" x14ac:dyDescent="0.25">
      <c r="A47" s="11" t="s">
        <v>932</v>
      </c>
      <c r="B47" s="3">
        <v>-42914</v>
      </c>
      <c r="C47" s="11" t="s">
        <v>61</v>
      </c>
      <c r="D47" s="11">
        <v>3</v>
      </c>
      <c r="E47" s="11">
        <f t="shared" si="0"/>
        <v>9</v>
      </c>
      <c r="F47" s="11">
        <f t="shared" si="1"/>
        <v>0</v>
      </c>
      <c r="G47" s="11">
        <f t="shared" si="2"/>
        <v>-386226</v>
      </c>
    </row>
    <row r="48" spans="1:9" x14ac:dyDescent="0.25">
      <c r="A48" s="11" t="s">
        <v>933</v>
      </c>
      <c r="B48" s="3">
        <v>-83000</v>
      </c>
      <c r="C48" s="11" t="s">
        <v>934</v>
      </c>
      <c r="D48" s="11">
        <v>1</v>
      </c>
      <c r="E48" s="11">
        <f t="shared" si="0"/>
        <v>6</v>
      </c>
      <c r="F48" s="11">
        <f t="shared" si="1"/>
        <v>0</v>
      </c>
      <c r="G48" s="11">
        <f t="shared" si="2"/>
        <v>-498000</v>
      </c>
      <c r="I48" t="s">
        <v>25</v>
      </c>
    </row>
    <row r="49" spans="1:7" x14ac:dyDescent="0.25">
      <c r="A49" s="11" t="s">
        <v>935</v>
      </c>
      <c r="B49" s="3">
        <v>-95000</v>
      </c>
      <c r="C49" s="11" t="s">
        <v>503</v>
      </c>
      <c r="D49" s="11">
        <v>2</v>
      </c>
      <c r="E49" s="11">
        <f t="shared" si="0"/>
        <v>5</v>
      </c>
      <c r="F49" s="11">
        <f t="shared" si="1"/>
        <v>0</v>
      </c>
      <c r="G49" s="11">
        <f t="shared" si="2"/>
        <v>-475000</v>
      </c>
    </row>
    <row r="50" spans="1:7" x14ac:dyDescent="0.25">
      <c r="A50" s="11" t="s">
        <v>936</v>
      </c>
      <c r="B50" s="3">
        <v>-180000</v>
      </c>
      <c r="C50" s="11" t="s">
        <v>937</v>
      </c>
      <c r="D50" s="11">
        <v>0</v>
      </c>
      <c r="E50" s="11">
        <f t="shared" si="0"/>
        <v>3</v>
      </c>
      <c r="F50" s="11">
        <f t="shared" si="1"/>
        <v>0</v>
      </c>
      <c r="G50" s="11">
        <f t="shared" si="2"/>
        <v>-540000</v>
      </c>
    </row>
    <row r="51" spans="1:7" x14ac:dyDescent="0.25">
      <c r="A51" s="11" t="s">
        <v>938</v>
      </c>
      <c r="B51" s="3">
        <v>-95000</v>
      </c>
      <c r="C51" s="11" t="s">
        <v>503</v>
      </c>
      <c r="D51" s="11">
        <v>2</v>
      </c>
      <c r="E51" s="11">
        <f t="shared" si="0"/>
        <v>3</v>
      </c>
      <c r="F51" s="11">
        <f t="shared" si="1"/>
        <v>0</v>
      </c>
      <c r="G51" s="11">
        <f t="shared" si="2"/>
        <v>-285000</v>
      </c>
    </row>
    <row r="52" spans="1:7" x14ac:dyDescent="0.25">
      <c r="A52" s="11" t="s">
        <v>939</v>
      </c>
      <c r="B52" s="3">
        <v>-12780</v>
      </c>
      <c r="C52" s="11" t="s">
        <v>61</v>
      </c>
      <c r="D52" s="11">
        <v>1</v>
      </c>
      <c r="E52" s="11">
        <f>E67+D52</f>
        <v>1</v>
      </c>
      <c r="F52" s="11">
        <f t="shared" si="1"/>
        <v>0</v>
      </c>
      <c r="G52" s="11">
        <f t="shared" si="2"/>
        <v>-12780</v>
      </c>
    </row>
    <row r="53" spans="1:7" x14ac:dyDescent="0.25">
      <c r="A53" s="11" t="s">
        <v>25</v>
      </c>
      <c r="B53" s="3"/>
      <c r="C53" s="11"/>
      <c r="D53" s="11"/>
      <c r="E53" s="11"/>
      <c r="F53" s="11"/>
      <c r="G53" s="11"/>
    </row>
    <row r="54" spans="1:7" x14ac:dyDescent="0.25">
      <c r="A54" s="11"/>
      <c r="B54" s="3"/>
      <c r="C54" s="11"/>
      <c r="D54" s="11"/>
      <c r="E54" s="11"/>
      <c r="F54" s="11"/>
      <c r="G54" s="11"/>
    </row>
    <row r="55" spans="1:7" x14ac:dyDescent="0.25">
      <c r="A55" s="11"/>
      <c r="B55" s="3"/>
      <c r="C55" s="11"/>
      <c r="D55" s="11"/>
      <c r="E55" s="11"/>
      <c r="F55" s="11"/>
      <c r="G55" s="11"/>
    </row>
    <row r="56" spans="1:7" x14ac:dyDescent="0.25">
      <c r="A56" s="11"/>
      <c r="B56" s="3"/>
      <c r="C56" s="11"/>
      <c r="D56" s="11"/>
      <c r="E56" s="11"/>
      <c r="F56" s="11"/>
      <c r="G56" s="11"/>
    </row>
    <row r="57" spans="1:7" x14ac:dyDescent="0.25">
      <c r="A57" s="11"/>
      <c r="B57" s="3"/>
      <c r="C57" s="11"/>
      <c r="D57" s="11"/>
      <c r="E57" s="11"/>
      <c r="F57" s="11"/>
      <c r="G57" s="11"/>
    </row>
    <row r="58" spans="1:7" x14ac:dyDescent="0.25">
      <c r="A58" s="11"/>
      <c r="B58" s="3"/>
      <c r="C58" s="11"/>
      <c r="D58" s="11"/>
      <c r="E58" s="11"/>
      <c r="F58" s="11"/>
      <c r="G58" s="11"/>
    </row>
    <row r="59" spans="1:7" x14ac:dyDescent="0.25">
      <c r="A59" s="11"/>
      <c r="B59" s="3"/>
      <c r="C59" s="11"/>
      <c r="D59" s="11"/>
      <c r="E59" s="11"/>
      <c r="F59" s="11"/>
      <c r="G59" s="11"/>
    </row>
    <row r="60" spans="1:7" x14ac:dyDescent="0.25">
      <c r="A60" s="11"/>
      <c r="B60" s="3"/>
      <c r="C60" s="11"/>
      <c r="D60" s="11"/>
      <c r="E60" s="11"/>
      <c r="F60" s="11"/>
      <c r="G60" s="11"/>
    </row>
    <row r="61" spans="1:7" x14ac:dyDescent="0.25">
      <c r="A61" s="11" t="s">
        <v>25</v>
      </c>
      <c r="B61" s="3"/>
      <c r="C61" s="11"/>
      <c r="D61" s="11"/>
      <c r="E61" s="11"/>
      <c r="F61" s="11"/>
      <c r="G61" s="11"/>
    </row>
    <row r="62" spans="1:7" x14ac:dyDescent="0.25">
      <c r="A62" s="11"/>
      <c r="B62" s="3"/>
      <c r="C62" s="11"/>
      <c r="D62" s="11"/>
      <c r="E62" s="11"/>
      <c r="F62" s="11"/>
      <c r="G62" s="11"/>
    </row>
    <row r="63" spans="1:7" x14ac:dyDescent="0.25">
      <c r="A63" s="11"/>
      <c r="B63" s="3"/>
      <c r="C63" s="11"/>
      <c r="D63" s="11"/>
      <c r="E63" s="11"/>
      <c r="F63" s="11"/>
      <c r="G63" s="11"/>
    </row>
    <row r="64" spans="1:7" x14ac:dyDescent="0.25">
      <c r="A64" s="11"/>
      <c r="B64" s="3"/>
      <c r="C64" s="11"/>
      <c r="D64" s="11"/>
      <c r="E64" s="11"/>
      <c r="F64" s="11"/>
      <c r="G64" s="11"/>
    </row>
    <row r="65" spans="1:7" x14ac:dyDescent="0.25">
      <c r="A65" s="11" t="s">
        <v>25</v>
      </c>
      <c r="B65" s="3"/>
      <c r="C65" s="11"/>
      <c r="D65" s="11"/>
      <c r="E65" s="11"/>
      <c r="F65" s="11"/>
      <c r="G65" s="11"/>
    </row>
    <row r="66" spans="1:7" x14ac:dyDescent="0.25">
      <c r="A66" s="11"/>
      <c r="B66" s="3"/>
      <c r="C66" s="11"/>
      <c r="D66" s="11"/>
      <c r="E66" s="11"/>
      <c r="F66" s="11"/>
      <c r="G66" s="11"/>
    </row>
    <row r="67" spans="1:7" x14ac:dyDescent="0.25">
      <c r="A67" s="11"/>
      <c r="B67" s="3"/>
      <c r="C67" s="11"/>
      <c r="D67" s="11"/>
      <c r="E67" s="11">
        <f t="shared" si="0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0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29">
        <f>SUM(B2:B67)</f>
        <v>190370</v>
      </c>
      <c r="C69" s="11"/>
      <c r="D69" s="11"/>
      <c r="E69" s="11"/>
      <c r="F69" s="11"/>
      <c r="G69" s="29">
        <f>SUM(G2:G30)</f>
        <v>114805154</v>
      </c>
    </row>
    <row r="70" spans="1:7" x14ac:dyDescent="0.25">
      <c r="A70" s="11"/>
      <c r="B70" s="11" t="s">
        <v>283</v>
      </c>
      <c r="C70" s="11"/>
      <c r="D70" s="11"/>
      <c r="E70" s="11"/>
      <c r="F70" s="11"/>
      <c r="G70" s="11" t="s">
        <v>284</v>
      </c>
    </row>
    <row r="71" spans="1:7" x14ac:dyDescent="0.25">
      <c r="A71" s="11"/>
      <c r="B71" s="11"/>
      <c r="C71" s="11"/>
      <c r="D71" s="11"/>
      <c r="E71" s="11"/>
      <c r="F71" s="11"/>
      <c r="G71" s="11"/>
    </row>
    <row r="72" spans="1:7" x14ac:dyDescent="0.25">
      <c r="A72" s="11"/>
      <c r="B72" s="11"/>
      <c r="C72" s="11"/>
      <c r="D72" s="11"/>
      <c r="E72" s="11"/>
      <c r="F72" s="11"/>
      <c r="G72" s="3">
        <f>G69/E2</f>
        <v>286297.1421446384</v>
      </c>
    </row>
    <row r="73" spans="1:7" x14ac:dyDescent="0.25">
      <c r="A73" s="11"/>
      <c r="B73" s="11"/>
      <c r="C73" s="11"/>
      <c r="D73" s="11"/>
      <c r="E73" s="11"/>
      <c r="F73" s="11"/>
      <c r="G73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69" activePane="bottomLeft" state="frozen"/>
      <selection pane="bottomLeft" activeCell="B187" sqref="B18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735</v>
      </c>
      <c r="E2" s="11">
        <f>IF(B2&gt;0,1,0)</f>
        <v>1</v>
      </c>
      <c r="F2" s="11">
        <f>B2*(D2-E2)</f>
        <v>70977800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733</v>
      </c>
      <c r="E3" s="11">
        <f t="shared" ref="E3:E66" si="1">IF(B3&gt;0,1,0)</f>
        <v>1</v>
      </c>
      <c r="F3" s="11">
        <f t="shared" ref="F3:F66" si="2">B3*(D3-E3)</f>
        <v>2196000000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730</v>
      </c>
      <c r="E4" s="11">
        <f t="shared" si="1"/>
        <v>0</v>
      </c>
      <c r="F4" s="11">
        <f t="shared" si="2"/>
        <v>-146000000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728</v>
      </c>
      <c r="E5" s="11">
        <f t="shared" si="1"/>
        <v>0</v>
      </c>
      <c r="F5" s="11">
        <f t="shared" si="2"/>
        <v>-72800000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727</v>
      </c>
      <c r="E6" s="11">
        <f t="shared" si="1"/>
        <v>0</v>
      </c>
      <c r="F6" s="11">
        <f t="shared" si="2"/>
        <v>-39985000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726</v>
      </c>
      <c r="E7" s="11">
        <f t="shared" si="1"/>
        <v>0</v>
      </c>
      <c r="F7" s="11">
        <f t="shared" si="2"/>
        <v>-145200000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722</v>
      </c>
      <c r="E8" s="11">
        <f t="shared" si="1"/>
        <v>0</v>
      </c>
      <c r="F8" s="11">
        <f t="shared" si="2"/>
        <v>-144400000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712</v>
      </c>
      <c r="E9" s="11">
        <f t="shared" si="1"/>
        <v>0</v>
      </c>
      <c r="F9" s="11">
        <f t="shared" si="2"/>
        <v>-676756000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711</v>
      </c>
      <c r="E10" s="11">
        <f t="shared" si="1"/>
        <v>1</v>
      </c>
      <c r="F10" s="11">
        <f t="shared" si="2"/>
        <v>1420000000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709</v>
      </c>
      <c r="E11" s="11">
        <f t="shared" si="1"/>
        <v>0</v>
      </c>
      <c r="F11" s="11">
        <f t="shared" si="2"/>
        <v>-755085000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706</v>
      </c>
      <c r="E12" s="11">
        <f t="shared" si="1"/>
        <v>0</v>
      </c>
      <c r="F12" s="11">
        <f t="shared" si="2"/>
        <v>-31770000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705</v>
      </c>
      <c r="E13" s="11">
        <f t="shared" si="1"/>
        <v>0</v>
      </c>
      <c r="F13" s="11">
        <f t="shared" si="2"/>
        <v>-1410493500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701</v>
      </c>
      <c r="E14" s="11">
        <f t="shared" si="1"/>
        <v>0</v>
      </c>
      <c r="F14" s="11">
        <f t="shared" si="2"/>
        <v>-140200000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699</v>
      </c>
      <c r="E15" s="11">
        <f t="shared" si="1"/>
        <v>1</v>
      </c>
      <c r="F15" s="11">
        <f t="shared" si="2"/>
        <v>1396000000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699</v>
      </c>
      <c r="E16" s="11">
        <f t="shared" si="1"/>
        <v>1</v>
      </c>
      <c r="F16" s="11">
        <f t="shared" si="2"/>
        <v>1396000000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699</v>
      </c>
      <c r="E17" s="11">
        <f t="shared" si="1"/>
        <v>1</v>
      </c>
      <c r="F17" s="11">
        <f t="shared" si="2"/>
        <v>837600000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699</v>
      </c>
      <c r="E18" s="11">
        <f t="shared" si="1"/>
        <v>1</v>
      </c>
      <c r="F18" s="11">
        <f t="shared" si="2"/>
        <v>698000000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698</v>
      </c>
      <c r="E19" s="11">
        <f t="shared" si="1"/>
        <v>1</v>
      </c>
      <c r="F19" s="11">
        <f t="shared" si="2"/>
        <v>2091000000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698</v>
      </c>
      <c r="E20" s="11">
        <f t="shared" si="1"/>
        <v>0</v>
      </c>
      <c r="F20" s="11">
        <f t="shared" si="2"/>
        <v>-302024600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698</v>
      </c>
      <c r="E21" s="11">
        <f t="shared" si="1"/>
        <v>0</v>
      </c>
      <c r="F21" s="11">
        <f t="shared" si="2"/>
        <v>-302024600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698</v>
      </c>
      <c r="E22" s="11">
        <f t="shared" si="1"/>
        <v>0</v>
      </c>
      <c r="F22" s="11">
        <f t="shared" si="2"/>
        <v>-302024600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698</v>
      </c>
      <c r="E23" s="11">
        <f t="shared" si="1"/>
        <v>0</v>
      </c>
      <c r="F23" s="11">
        <f t="shared" si="2"/>
        <v>-302024600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698</v>
      </c>
      <c r="E24" s="11">
        <f t="shared" si="1"/>
        <v>0</v>
      </c>
      <c r="F24" s="11">
        <f t="shared" si="2"/>
        <v>-302024600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698</v>
      </c>
      <c r="E25" s="11">
        <f t="shared" si="1"/>
        <v>0</v>
      </c>
      <c r="F25" s="11">
        <f t="shared" si="2"/>
        <v>-139600000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697</v>
      </c>
      <c r="E26" s="11">
        <f t="shared" si="1"/>
        <v>1</v>
      </c>
      <c r="F26" s="11">
        <f t="shared" si="2"/>
        <v>2088000000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695</v>
      </c>
      <c r="E27" s="11">
        <f t="shared" si="1"/>
        <v>0</v>
      </c>
      <c r="F27" s="11">
        <f t="shared" si="2"/>
        <v>-139000000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694</v>
      </c>
      <c r="E28" s="11">
        <f t="shared" si="1"/>
        <v>1</v>
      </c>
      <c r="F28" s="11">
        <f t="shared" si="2"/>
        <v>1386000000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693</v>
      </c>
      <c r="E29" s="11">
        <f t="shared" si="1"/>
        <v>0</v>
      </c>
      <c r="F29" s="11">
        <f t="shared" si="2"/>
        <v>-4851554400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692</v>
      </c>
      <c r="E30" s="11">
        <f t="shared" si="1"/>
        <v>0</v>
      </c>
      <c r="F30" s="11">
        <f t="shared" si="2"/>
        <v>-2076622800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691</v>
      </c>
      <c r="E31" s="11">
        <f t="shared" si="1"/>
        <v>0</v>
      </c>
      <c r="F31" s="11">
        <f t="shared" si="2"/>
        <v>-1171866900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688</v>
      </c>
      <c r="E32" s="11">
        <f t="shared" si="1"/>
        <v>1</v>
      </c>
      <c r="F32" s="11">
        <f t="shared" si="2"/>
        <v>683084100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682</v>
      </c>
      <c r="E33" s="11">
        <f t="shared" si="1"/>
        <v>1</v>
      </c>
      <c r="F33" s="11">
        <f t="shared" si="2"/>
        <v>23896971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681</v>
      </c>
      <c r="E34" s="11">
        <f t="shared" si="1"/>
        <v>0</v>
      </c>
      <c r="F34" s="11">
        <f t="shared" si="2"/>
        <v>-578850000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673</v>
      </c>
      <c r="E35" s="11">
        <f t="shared" si="1"/>
        <v>0</v>
      </c>
      <c r="F35" s="11">
        <f t="shared" si="2"/>
        <v>-128206500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672</v>
      </c>
      <c r="E36" s="11">
        <f t="shared" si="1"/>
        <v>1</v>
      </c>
      <c r="F36" s="11">
        <f t="shared" si="2"/>
        <v>134200000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672</v>
      </c>
      <c r="E37" s="11">
        <f t="shared" si="1"/>
        <v>0</v>
      </c>
      <c r="F37" s="11">
        <f t="shared" si="2"/>
        <v>-134400000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650</v>
      </c>
      <c r="E38" s="11">
        <f t="shared" si="1"/>
        <v>1</v>
      </c>
      <c r="F38" s="11">
        <f t="shared" si="2"/>
        <v>195223094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649</v>
      </c>
      <c r="E39" s="11">
        <f t="shared" si="1"/>
        <v>0</v>
      </c>
      <c r="F39" s="11">
        <f t="shared" si="2"/>
        <v>-61655000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649</v>
      </c>
      <c r="E40" s="11">
        <f t="shared" si="1"/>
        <v>0</v>
      </c>
      <c r="F40" s="11">
        <f t="shared" si="2"/>
        <v>-57178847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644</v>
      </c>
      <c r="E41" s="11">
        <f t="shared" si="1"/>
        <v>0</v>
      </c>
      <c r="F41" s="11">
        <f t="shared" si="2"/>
        <v>-77280000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622</v>
      </c>
      <c r="E42" s="11">
        <f t="shared" si="1"/>
        <v>1</v>
      </c>
      <c r="F42" s="11">
        <f t="shared" si="2"/>
        <v>621126684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618</v>
      </c>
      <c r="E43" s="11">
        <f t="shared" si="1"/>
        <v>0</v>
      </c>
      <c r="F43" s="11">
        <f t="shared" si="2"/>
        <v>-49440000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614</v>
      </c>
      <c r="E44" s="11">
        <f t="shared" si="1"/>
        <v>0</v>
      </c>
      <c r="F44" s="11">
        <f t="shared" si="2"/>
        <v>-129571806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613</v>
      </c>
      <c r="E45" s="11">
        <f t="shared" si="1"/>
        <v>0</v>
      </c>
      <c r="F45" s="11">
        <f t="shared" si="2"/>
        <v>-122600000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612</v>
      </c>
      <c r="E46" s="11">
        <f t="shared" si="1"/>
        <v>0</v>
      </c>
      <c r="F46" s="11">
        <f t="shared" si="2"/>
        <v>-58140000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610</v>
      </c>
      <c r="E47" s="11">
        <f t="shared" si="1"/>
        <v>0</v>
      </c>
      <c r="F47" s="11">
        <f t="shared" si="2"/>
        <v>-27450000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610</v>
      </c>
      <c r="E48" s="11">
        <f t="shared" si="1"/>
        <v>0</v>
      </c>
      <c r="F48" s="11">
        <f t="shared" si="2"/>
        <v>-39149800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607</v>
      </c>
      <c r="E49" s="11">
        <f t="shared" si="1"/>
        <v>0</v>
      </c>
      <c r="F49" s="11">
        <f t="shared" si="2"/>
        <v>-16682788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606</v>
      </c>
      <c r="E50" s="11">
        <f t="shared" si="1"/>
        <v>0</v>
      </c>
      <c r="F50" s="11">
        <f t="shared" si="2"/>
        <v>-85446000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606</v>
      </c>
      <c r="E51" s="11">
        <f t="shared" si="1"/>
        <v>0</v>
      </c>
      <c r="F51" s="11">
        <f t="shared" si="2"/>
        <v>-16208076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605</v>
      </c>
      <c r="E52" s="11">
        <f t="shared" si="1"/>
        <v>0</v>
      </c>
      <c r="F52" s="11">
        <f t="shared" si="2"/>
        <v>-32246500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604</v>
      </c>
      <c r="E53" s="11">
        <f t="shared" si="1"/>
        <v>1</v>
      </c>
      <c r="F53" s="11">
        <f t="shared" si="2"/>
        <v>603000000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598</v>
      </c>
      <c r="E54" s="11">
        <f t="shared" si="1"/>
        <v>0</v>
      </c>
      <c r="F54" s="11">
        <f t="shared" si="2"/>
        <v>-12558000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597</v>
      </c>
      <c r="E55" s="11">
        <f t="shared" si="1"/>
        <v>0</v>
      </c>
      <c r="F55" s="11">
        <f t="shared" si="2"/>
        <v>-585358500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597</v>
      </c>
      <c r="E56" s="11">
        <f t="shared" si="1"/>
        <v>0</v>
      </c>
      <c r="F56" s="11">
        <f t="shared" si="2"/>
        <v>-26865000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584</v>
      </c>
      <c r="E57" s="11">
        <f t="shared" si="1"/>
        <v>1</v>
      </c>
      <c r="F57" s="11">
        <f t="shared" si="2"/>
        <v>1752025187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584</v>
      </c>
      <c r="E58" s="11">
        <f t="shared" si="1"/>
        <v>1</v>
      </c>
      <c r="F58" s="11">
        <f t="shared" si="2"/>
        <v>1166000000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583</v>
      </c>
      <c r="E59" s="11">
        <f t="shared" si="1"/>
        <v>1</v>
      </c>
      <c r="F59" s="11">
        <f t="shared" si="2"/>
        <v>1164000000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583</v>
      </c>
      <c r="E60" s="11">
        <f t="shared" si="1"/>
        <v>0</v>
      </c>
      <c r="F60" s="11">
        <f t="shared" si="2"/>
        <v>-4081874500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559</v>
      </c>
      <c r="E61" s="11">
        <f t="shared" si="1"/>
        <v>1</v>
      </c>
      <c r="F61" s="11">
        <f t="shared" si="2"/>
        <v>1674000000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558</v>
      </c>
      <c r="E62" s="11">
        <f t="shared" si="1"/>
        <v>0</v>
      </c>
      <c r="F62" s="11">
        <f t="shared" si="2"/>
        <v>-15126822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558</v>
      </c>
      <c r="E63" s="11">
        <f t="shared" si="1"/>
        <v>0</v>
      </c>
      <c r="F63" s="11">
        <f t="shared" si="2"/>
        <v>-18407862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558</v>
      </c>
      <c r="E64" s="11">
        <f t="shared" si="1"/>
        <v>1</v>
      </c>
      <c r="F64" s="11">
        <f t="shared" si="2"/>
        <v>1671000000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558</v>
      </c>
      <c r="E65" s="11">
        <f t="shared" si="1"/>
        <v>1</v>
      </c>
      <c r="F65" s="11">
        <f t="shared" si="2"/>
        <v>1654290000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558</v>
      </c>
      <c r="E66" s="11">
        <f t="shared" si="1"/>
        <v>1</v>
      </c>
      <c r="F66" s="11">
        <f t="shared" si="2"/>
        <v>557000000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558</v>
      </c>
      <c r="E67" s="11">
        <f t="shared" ref="E67:E130" si="4">IF(B67&gt;0,1,0)</f>
        <v>1</v>
      </c>
      <c r="F67" s="11">
        <f t="shared" ref="F67:F189" si="5">B67*(D67-E67)</f>
        <v>16710000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557</v>
      </c>
      <c r="E68" s="11">
        <f t="shared" si="4"/>
        <v>1</v>
      </c>
      <c r="F68" s="11">
        <f t="shared" si="5"/>
        <v>16680000000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556</v>
      </c>
      <c r="E69" s="11">
        <f t="shared" si="4"/>
        <v>0</v>
      </c>
      <c r="F69" s="11">
        <f t="shared" si="5"/>
        <v>-111200000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556</v>
      </c>
      <c r="E70" s="11">
        <f t="shared" si="4"/>
        <v>1</v>
      </c>
      <c r="F70" s="11">
        <f t="shared" si="5"/>
        <v>777000000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556</v>
      </c>
      <c r="E71" s="11">
        <f t="shared" si="4"/>
        <v>1</v>
      </c>
      <c r="F71" s="11">
        <f t="shared" si="5"/>
        <v>1443000000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556</v>
      </c>
      <c r="E72" s="11">
        <f t="shared" si="4"/>
        <v>0</v>
      </c>
      <c r="F72" s="11">
        <f t="shared" si="5"/>
        <v>-556000000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554</v>
      </c>
      <c r="E73" s="11">
        <f t="shared" si="4"/>
        <v>1</v>
      </c>
      <c r="F73" s="11">
        <f t="shared" si="5"/>
        <v>8295000000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549</v>
      </c>
      <c r="E74" s="11">
        <f t="shared" si="4"/>
        <v>0</v>
      </c>
      <c r="F74" s="11">
        <f t="shared" si="5"/>
        <v>-8237305800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547</v>
      </c>
      <c r="E75" s="11">
        <f t="shared" si="4"/>
        <v>0</v>
      </c>
      <c r="F75" s="11">
        <f t="shared" si="5"/>
        <v>-1641000000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547</v>
      </c>
      <c r="E76" s="11">
        <f t="shared" si="4"/>
        <v>0</v>
      </c>
      <c r="F76" s="11">
        <f t="shared" si="5"/>
        <v>-109400000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547</v>
      </c>
      <c r="E77" s="11">
        <f t="shared" si="4"/>
        <v>0</v>
      </c>
      <c r="F77" s="11">
        <f t="shared" si="5"/>
        <v>-6565641000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543</v>
      </c>
      <c r="E78" s="11">
        <f t="shared" si="4"/>
        <v>0</v>
      </c>
      <c r="F78" s="11">
        <f t="shared" si="5"/>
        <v>-1629488700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538</v>
      </c>
      <c r="E79" s="11">
        <f t="shared" si="4"/>
        <v>1</v>
      </c>
      <c r="F79" s="11">
        <f t="shared" si="5"/>
        <v>12351000000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533</v>
      </c>
      <c r="E80" s="11">
        <f t="shared" si="4"/>
        <v>0</v>
      </c>
      <c r="F80" s="11">
        <f t="shared" si="5"/>
        <v>-320066500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533</v>
      </c>
      <c r="E81" s="11">
        <f t="shared" si="4"/>
        <v>0</v>
      </c>
      <c r="F81" s="11">
        <f t="shared" si="5"/>
        <v>-106600000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532</v>
      </c>
      <c r="E82" s="11">
        <f t="shared" si="4"/>
        <v>1</v>
      </c>
      <c r="F82" s="11">
        <f t="shared" si="5"/>
        <v>150390351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532</v>
      </c>
      <c r="E83" s="11">
        <f t="shared" si="4"/>
        <v>0</v>
      </c>
      <c r="F83" s="11">
        <f t="shared" si="5"/>
        <v>-106400000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530</v>
      </c>
      <c r="E84" s="11">
        <f t="shared" si="4"/>
        <v>1</v>
      </c>
      <c r="F84" s="11">
        <f t="shared" si="5"/>
        <v>1058000000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527</v>
      </c>
      <c r="E85" s="11">
        <f t="shared" si="4"/>
        <v>0</v>
      </c>
      <c r="F85" s="11">
        <f t="shared" si="5"/>
        <v>-105400000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521</v>
      </c>
      <c r="E86" s="11">
        <f t="shared" si="4"/>
        <v>0</v>
      </c>
      <c r="F86" s="11">
        <f t="shared" si="5"/>
        <v>-104200000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519</v>
      </c>
      <c r="E87" s="11">
        <f t="shared" si="4"/>
        <v>0</v>
      </c>
      <c r="F87" s="11">
        <f t="shared" si="5"/>
        <v>-687675000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504</v>
      </c>
      <c r="E88" s="11">
        <f t="shared" si="4"/>
        <v>0</v>
      </c>
      <c r="F88" s="11">
        <f t="shared" si="5"/>
        <v>-252000000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504</v>
      </c>
      <c r="E89" s="11">
        <f t="shared" si="4"/>
        <v>0</v>
      </c>
      <c r="F89" s="11">
        <f t="shared" si="5"/>
        <v>-60480000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502</v>
      </c>
      <c r="E90" s="11">
        <f t="shared" si="4"/>
        <v>1</v>
      </c>
      <c r="F90" s="11">
        <f t="shared" si="5"/>
        <v>214530705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499</v>
      </c>
      <c r="E91" s="11">
        <f t="shared" si="4"/>
        <v>0</v>
      </c>
      <c r="F91" s="11">
        <f t="shared" si="5"/>
        <v>-1497998000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497</v>
      </c>
      <c r="E92" s="11">
        <f t="shared" si="4"/>
        <v>0</v>
      </c>
      <c r="F92" s="11">
        <f t="shared" si="5"/>
        <v>-101885000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497</v>
      </c>
      <c r="E93" s="11">
        <f t="shared" si="4"/>
        <v>0</v>
      </c>
      <c r="F93" s="11">
        <f t="shared" si="5"/>
        <v>-174198500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486</v>
      </c>
      <c r="E94" s="11">
        <f t="shared" si="4"/>
        <v>1</v>
      </c>
      <c r="F94" s="11">
        <f t="shared" si="5"/>
        <v>485000000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481</v>
      </c>
      <c r="E95" s="11">
        <f t="shared" si="4"/>
        <v>1</v>
      </c>
      <c r="F95" s="11">
        <f t="shared" si="5"/>
        <v>4320000000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479</v>
      </c>
      <c r="E96" s="11">
        <f t="shared" si="4"/>
        <v>0</v>
      </c>
      <c r="F96" s="11">
        <f t="shared" si="5"/>
        <v>-12454000000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479</v>
      </c>
      <c r="E97" s="11">
        <f t="shared" si="4"/>
        <v>0</v>
      </c>
      <c r="F97" s="11">
        <f t="shared" si="5"/>
        <v>-12454000000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479</v>
      </c>
      <c r="E98" s="11">
        <f t="shared" si="4"/>
        <v>1</v>
      </c>
      <c r="F98" s="11">
        <f t="shared" si="5"/>
        <v>12428000000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479</v>
      </c>
      <c r="E99" s="11">
        <f t="shared" si="4"/>
        <v>0</v>
      </c>
      <c r="F99" s="11">
        <f t="shared" si="5"/>
        <v>-95800000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477</v>
      </c>
      <c r="E100" s="11">
        <f t="shared" si="4"/>
        <v>1</v>
      </c>
      <c r="F100" s="11">
        <f t="shared" si="5"/>
        <v>13899200000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472</v>
      </c>
      <c r="E101" s="11">
        <f t="shared" si="4"/>
        <v>1</v>
      </c>
      <c r="F101" s="11">
        <f t="shared" si="5"/>
        <v>188374095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471</v>
      </c>
      <c r="E102" s="11">
        <f t="shared" si="4"/>
        <v>1</v>
      </c>
      <c r="F102" s="11">
        <f t="shared" si="5"/>
        <v>940000000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470</v>
      </c>
      <c r="E103" s="11">
        <f t="shared" si="4"/>
        <v>1</v>
      </c>
      <c r="F103" s="11">
        <f t="shared" si="5"/>
        <v>3517500000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470</v>
      </c>
      <c r="E104" s="11">
        <f t="shared" si="4"/>
        <v>0</v>
      </c>
      <c r="F104" s="11">
        <f t="shared" si="5"/>
        <v>-31020000000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470</v>
      </c>
      <c r="E105" s="11">
        <f t="shared" si="4"/>
        <v>0</v>
      </c>
      <c r="F105" s="11">
        <f t="shared" si="5"/>
        <v>-68150000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468</v>
      </c>
      <c r="E106" s="11">
        <f t="shared" si="4"/>
        <v>1</v>
      </c>
      <c r="F106" s="11">
        <f t="shared" si="5"/>
        <v>2802000000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466</v>
      </c>
      <c r="E107" s="11">
        <f t="shared" si="4"/>
        <v>0</v>
      </c>
      <c r="F107" s="11">
        <f t="shared" si="5"/>
        <v>-2798749400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463</v>
      </c>
      <c r="E108" s="11">
        <f t="shared" si="4"/>
        <v>1</v>
      </c>
      <c r="F108" s="11">
        <f t="shared" si="5"/>
        <v>2772000000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451</v>
      </c>
      <c r="E109" s="11">
        <f t="shared" si="4"/>
        <v>0</v>
      </c>
      <c r="F109" s="11">
        <f t="shared" si="5"/>
        <v>-54120000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450</v>
      </c>
      <c r="E110" s="11">
        <f t="shared" si="4"/>
        <v>1</v>
      </c>
      <c r="F110" s="11">
        <f t="shared" si="5"/>
        <v>1796000000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449</v>
      </c>
      <c r="E111" s="11">
        <f t="shared" si="4"/>
        <v>1</v>
      </c>
      <c r="F111" s="11">
        <f t="shared" si="5"/>
        <v>1254400000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445</v>
      </c>
      <c r="E112" s="11">
        <f t="shared" si="4"/>
        <v>0</v>
      </c>
      <c r="F112" s="11">
        <f t="shared" si="5"/>
        <v>-89000000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444</v>
      </c>
      <c r="E113" s="11">
        <f t="shared" si="4"/>
        <v>1</v>
      </c>
      <c r="F113" s="11">
        <f t="shared" si="5"/>
        <v>32033330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427</v>
      </c>
      <c r="E114" s="11">
        <f t="shared" si="4"/>
        <v>0</v>
      </c>
      <c r="F114" s="11">
        <f t="shared" si="5"/>
        <v>-85400000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426</v>
      </c>
      <c r="E115" s="11">
        <f t="shared" si="4"/>
        <v>0</v>
      </c>
      <c r="F115" s="23">
        <f t="shared" si="5"/>
        <v>-4686000000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426</v>
      </c>
      <c r="E116" s="11">
        <f t="shared" si="4"/>
        <v>0</v>
      </c>
      <c r="F116" s="11">
        <f t="shared" si="5"/>
        <v>-85200000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424</v>
      </c>
      <c r="E117" s="11">
        <f t="shared" si="4"/>
        <v>0</v>
      </c>
      <c r="F117" s="11">
        <f t="shared" si="5"/>
        <v>-191012000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424</v>
      </c>
      <c r="E118" s="11">
        <f t="shared" si="4"/>
        <v>0</v>
      </c>
      <c r="F118" s="11">
        <f t="shared" si="5"/>
        <v>-84800000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418</v>
      </c>
      <c r="E119" s="11">
        <f t="shared" si="4"/>
        <v>0</v>
      </c>
      <c r="F119" s="11">
        <f t="shared" si="5"/>
        <v>-64601900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418</v>
      </c>
      <c r="E120" s="11">
        <f t="shared" si="4"/>
        <v>0</v>
      </c>
      <c r="F120" s="11">
        <f t="shared" si="5"/>
        <v>-133760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417</v>
      </c>
      <c r="E121" s="11">
        <f t="shared" si="4"/>
        <v>0</v>
      </c>
      <c r="F121" s="11">
        <f t="shared" si="5"/>
        <v>-180144000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411</v>
      </c>
      <c r="E122" s="11">
        <f t="shared" si="4"/>
        <v>1</v>
      </c>
      <c r="F122" s="11">
        <f t="shared" si="5"/>
        <v>30357630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390</v>
      </c>
      <c r="E123" s="11">
        <f t="shared" si="4"/>
        <v>0</v>
      </c>
      <c r="F123" s="11">
        <f t="shared" si="5"/>
        <v>-20280000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349</v>
      </c>
      <c r="E124" s="11">
        <f t="shared" si="4"/>
        <v>1</v>
      </c>
      <c r="F124" s="11">
        <f t="shared" si="5"/>
        <v>413076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348</v>
      </c>
      <c r="E125" s="11">
        <f t="shared" si="4"/>
        <v>1</v>
      </c>
      <c r="F125" s="11">
        <f t="shared" si="5"/>
        <v>832800000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346</v>
      </c>
      <c r="E126" s="11">
        <f t="shared" si="4"/>
        <v>1</v>
      </c>
      <c r="F126" s="11">
        <f t="shared" si="5"/>
        <v>463266000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346</v>
      </c>
      <c r="E127" s="11">
        <f t="shared" si="4"/>
        <v>1</v>
      </c>
      <c r="F127" s="11">
        <f t="shared" si="5"/>
        <v>463266000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334</v>
      </c>
      <c r="E128" s="11">
        <f t="shared" si="4"/>
        <v>0</v>
      </c>
      <c r="F128" s="11">
        <f t="shared" si="5"/>
        <v>-66800000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332</v>
      </c>
      <c r="E129" s="11">
        <f t="shared" si="4"/>
        <v>0</v>
      </c>
      <c r="F129" s="11">
        <f>B129*(D129-E129)</f>
        <v>-5185176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331</v>
      </c>
      <c r="E130" s="11">
        <f t="shared" si="4"/>
        <v>0</v>
      </c>
      <c r="F130" s="11">
        <f t="shared" si="5"/>
        <v>-66200000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330</v>
      </c>
      <c r="E131" s="11">
        <f t="shared" ref="E131:E190" si="7">IF(B131&gt;0,1,0)</f>
        <v>0</v>
      </c>
      <c r="F131" s="11">
        <f t="shared" si="5"/>
        <v>-66000000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329</v>
      </c>
      <c r="E132" s="11">
        <f t="shared" si="7"/>
        <v>0</v>
      </c>
      <c r="F132" s="11">
        <f t="shared" si="5"/>
        <v>-128310000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329</v>
      </c>
      <c r="E133" s="11">
        <f t="shared" si="7"/>
        <v>0</v>
      </c>
      <c r="F133" s="11">
        <f t="shared" si="5"/>
        <v>-8060500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328</v>
      </c>
      <c r="E134" s="11">
        <f t="shared" si="7"/>
        <v>0</v>
      </c>
      <c r="F134" s="11">
        <f t="shared" si="5"/>
        <v>-31160000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324</v>
      </c>
      <c r="E135" s="11">
        <f t="shared" si="7"/>
        <v>0</v>
      </c>
      <c r="F135" s="11">
        <f t="shared" si="5"/>
        <v>-64800000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322</v>
      </c>
      <c r="E136" s="11">
        <f t="shared" si="7"/>
        <v>1</v>
      </c>
      <c r="F136" s="11">
        <f t="shared" si="5"/>
        <v>16050000000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321</v>
      </c>
      <c r="E137" s="11">
        <f t="shared" si="7"/>
        <v>1</v>
      </c>
      <c r="F137" s="11">
        <f t="shared" si="5"/>
        <v>3840000000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319</v>
      </c>
      <c r="E138" s="11">
        <f t="shared" si="7"/>
        <v>1</v>
      </c>
      <c r="F138" s="11">
        <f t="shared" si="5"/>
        <v>636000000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318</v>
      </c>
      <c r="E139" s="11">
        <f t="shared" si="7"/>
        <v>1</v>
      </c>
      <c r="F139" s="11">
        <f t="shared" si="5"/>
        <v>27749546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305</v>
      </c>
      <c r="E140" s="11">
        <f t="shared" si="7"/>
        <v>0</v>
      </c>
      <c r="F140" s="11">
        <f t="shared" si="5"/>
        <v>-915274500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304</v>
      </c>
      <c r="E141" s="11">
        <f t="shared" si="7"/>
        <v>0</v>
      </c>
      <c r="F141" s="11">
        <f t="shared" si="5"/>
        <v>-912273600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287</v>
      </c>
      <c r="E142" s="11">
        <f t="shared" si="7"/>
        <v>1</v>
      </c>
      <c r="F142" s="11">
        <f t="shared" si="5"/>
        <v>172179150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287</v>
      </c>
      <c r="E143" s="11">
        <f t="shared" si="7"/>
        <v>0</v>
      </c>
      <c r="F143" s="11">
        <f t="shared" si="5"/>
        <v>-13202000000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256</v>
      </c>
      <c r="E144" s="11">
        <f t="shared" si="7"/>
        <v>1</v>
      </c>
      <c r="F144" s="11">
        <f t="shared" si="5"/>
        <v>39297285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255</v>
      </c>
      <c r="E145" s="11">
        <f t="shared" si="7"/>
        <v>1</v>
      </c>
      <c r="F145" s="11">
        <f t="shared" si="5"/>
        <v>762000000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252</v>
      </c>
      <c r="E146" s="11">
        <f t="shared" si="7"/>
        <v>0</v>
      </c>
      <c r="F146" s="11">
        <f t="shared" si="5"/>
        <v>-50400000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247</v>
      </c>
      <c r="E147" s="11">
        <f t="shared" si="7"/>
        <v>0</v>
      </c>
      <c r="F147" s="11">
        <f t="shared" si="5"/>
        <v>-49400000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246</v>
      </c>
      <c r="E148" s="11">
        <f t="shared" si="7"/>
        <v>0</v>
      </c>
      <c r="F148" s="11">
        <f t="shared" si="5"/>
        <v>-49200000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242</v>
      </c>
      <c r="E149" s="11">
        <f t="shared" si="7"/>
        <v>0</v>
      </c>
      <c r="F149" s="11">
        <f t="shared" si="5"/>
        <v>-48400000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241</v>
      </c>
      <c r="E150" s="11">
        <f t="shared" si="7"/>
        <v>1</v>
      </c>
      <c r="F150" s="11">
        <f t="shared" si="5"/>
        <v>5777616000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239</v>
      </c>
      <c r="E151" s="11">
        <f t="shared" si="7"/>
        <v>0</v>
      </c>
      <c r="F151" s="11">
        <f t="shared" si="5"/>
        <v>-47800000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233</v>
      </c>
      <c r="E152" s="11">
        <f t="shared" si="7"/>
        <v>0</v>
      </c>
      <c r="F152" s="11">
        <f t="shared" si="5"/>
        <v>-6990000000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232</v>
      </c>
      <c r="E153" s="11">
        <f t="shared" si="7"/>
        <v>0</v>
      </c>
      <c r="F153" s="11">
        <f t="shared" si="5"/>
        <v>-12064000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232</v>
      </c>
      <c r="E154" s="11">
        <f t="shared" si="7"/>
        <v>0</v>
      </c>
      <c r="F154" s="11">
        <f t="shared" si="5"/>
        <v>-31552000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227</v>
      </c>
      <c r="E155" s="11">
        <f t="shared" si="7"/>
        <v>1</v>
      </c>
      <c r="F155" s="11">
        <f t="shared" si="5"/>
        <v>678000000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226</v>
      </c>
      <c r="E156" s="11">
        <f t="shared" si="7"/>
        <v>1</v>
      </c>
      <c r="F156" s="11">
        <f t="shared" si="5"/>
        <v>42548175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226</v>
      </c>
      <c r="E157" s="11">
        <f t="shared" si="7"/>
        <v>1</v>
      </c>
      <c r="F157" s="11">
        <f t="shared" si="5"/>
        <v>5451232500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218</v>
      </c>
      <c r="E158" s="11">
        <f t="shared" si="7"/>
        <v>1</v>
      </c>
      <c r="F158" s="11">
        <f t="shared" si="5"/>
        <v>5272058400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218</v>
      </c>
      <c r="E159" s="11">
        <f t="shared" si="7"/>
        <v>0</v>
      </c>
      <c r="F159" s="11">
        <f t="shared" si="5"/>
        <v>-43818000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213</v>
      </c>
      <c r="E160" s="11">
        <f t="shared" si="7"/>
        <v>0</v>
      </c>
      <c r="F160" s="11">
        <f t="shared" si="5"/>
        <v>-42600000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210</v>
      </c>
      <c r="E161" s="11">
        <f t="shared" si="7"/>
        <v>0</v>
      </c>
      <c r="F161" s="11">
        <f t="shared" si="5"/>
        <v>-42000000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206</v>
      </c>
      <c r="E162" s="11">
        <f t="shared" si="7"/>
        <v>0</v>
      </c>
      <c r="F162" s="11">
        <f t="shared" si="5"/>
        <v>-41200000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203</v>
      </c>
      <c r="E163" s="11">
        <f t="shared" si="7"/>
        <v>0</v>
      </c>
      <c r="F163" s="11">
        <f t="shared" si="5"/>
        <v>-40600000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196</v>
      </c>
      <c r="E164" s="11">
        <f t="shared" si="7"/>
        <v>1</v>
      </c>
      <c r="F164" s="11">
        <f t="shared" si="5"/>
        <v>89246430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193</v>
      </c>
      <c r="E165" s="11">
        <f t="shared" si="7"/>
        <v>1</v>
      </c>
      <c r="F165" s="11">
        <f t="shared" si="5"/>
        <v>518400000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193</v>
      </c>
      <c r="E166" s="11">
        <f t="shared" si="7"/>
        <v>1</v>
      </c>
      <c r="F166" s="11">
        <f t="shared" si="5"/>
        <v>480000000</v>
      </c>
      <c r="G166" s="11" t="s">
        <v>791</v>
      </c>
    </row>
    <row r="167" spans="1:7" x14ac:dyDescent="0.25">
      <c r="A167" s="11" t="s">
        <v>804</v>
      </c>
      <c r="B167" s="3">
        <v>-200000</v>
      </c>
      <c r="C167" s="11">
        <v>2</v>
      </c>
      <c r="D167" s="11">
        <f t="shared" si="8"/>
        <v>186</v>
      </c>
      <c r="E167" s="11">
        <f t="shared" si="7"/>
        <v>0</v>
      </c>
      <c r="F167" s="11">
        <f t="shared" si="5"/>
        <v>-37200000</v>
      </c>
      <c r="G167" s="11" t="s">
        <v>503</v>
      </c>
    </row>
    <row r="168" spans="1:7" x14ac:dyDescent="0.25">
      <c r="A168" s="11" t="s">
        <v>806</v>
      </c>
      <c r="B168" s="3">
        <v>-200000</v>
      </c>
      <c r="C168" s="11">
        <v>6</v>
      </c>
      <c r="D168" s="11">
        <f t="shared" si="8"/>
        <v>184</v>
      </c>
      <c r="E168" s="11">
        <f t="shared" si="7"/>
        <v>0</v>
      </c>
      <c r="F168" s="11">
        <f t="shared" si="5"/>
        <v>-36800000</v>
      </c>
      <c r="G168" s="11" t="s">
        <v>503</v>
      </c>
    </row>
    <row r="169" spans="1:7" x14ac:dyDescent="0.25">
      <c r="A169" s="11" t="s">
        <v>808</v>
      </c>
      <c r="B169" s="3">
        <v>-200000</v>
      </c>
      <c r="C169" s="11">
        <v>3</v>
      </c>
      <c r="D169" s="11">
        <f t="shared" si="8"/>
        <v>178</v>
      </c>
      <c r="E169" s="11">
        <f t="shared" si="7"/>
        <v>0</v>
      </c>
      <c r="F169" s="11">
        <f t="shared" si="5"/>
        <v>-35600000</v>
      </c>
      <c r="G169" s="11" t="s">
        <v>503</v>
      </c>
    </row>
    <row r="170" spans="1:7" x14ac:dyDescent="0.25">
      <c r="A170" s="11" t="s">
        <v>813</v>
      </c>
      <c r="B170" s="3">
        <v>-200000</v>
      </c>
      <c r="C170" s="11">
        <v>0</v>
      </c>
      <c r="D170" s="11">
        <f t="shared" si="8"/>
        <v>175</v>
      </c>
      <c r="E170" s="11">
        <f t="shared" si="7"/>
        <v>0</v>
      </c>
      <c r="F170" s="11">
        <f t="shared" si="5"/>
        <v>-35000000</v>
      </c>
      <c r="G170" s="11" t="s">
        <v>503</v>
      </c>
    </row>
    <row r="171" spans="1:7" x14ac:dyDescent="0.25">
      <c r="A171" s="11" t="s">
        <v>813</v>
      </c>
      <c r="B171" s="3">
        <v>3000000</v>
      </c>
      <c r="C171" s="11">
        <v>3</v>
      </c>
      <c r="D171" s="11">
        <f t="shared" si="8"/>
        <v>175</v>
      </c>
      <c r="E171" s="11">
        <f t="shared" si="7"/>
        <v>1</v>
      </c>
      <c r="F171" s="11">
        <f t="shared" si="5"/>
        <v>522000000</v>
      </c>
      <c r="G171" s="11" t="s">
        <v>814</v>
      </c>
    </row>
    <row r="172" spans="1:7" x14ac:dyDescent="0.25">
      <c r="A172" s="11" t="s">
        <v>816</v>
      </c>
      <c r="B172" s="3">
        <v>-200000</v>
      </c>
      <c r="C172" s="11">
        <v>1</v>
      </c>
      <c r="D172" s="11">
        <f t="shared" si="8"/>
        <v>172</v>
      </c>
      <c r="E172" s="11">
        <f t="shared" si="7"/>
        <v>0</v>
      </c>
      <c r="F172" s="11">
        <f t="shared" si="5"/>
        <v>-34400000</v>
      </c>
      <c r="G172" s="11" t="s">
        <v>158</v>
      </c>
    </row>
    <row r="173" spans="1:7" x14ac:dyDescent="0.25">
      <c r="A173" s="11" t="s">
        <v>816</v>
      </c>
      <c r="B173" s="3">
        <v>3000000</v>
      </c>
      <c r="C173" s="11">
        <v>1</v>
      </c>
      <c r="D173" s="11">
        <f t="shared" si="8"/>
        <v>171</v>
      </c>
      <c r="E173" s="11">
        <f t="shared" si="7"/>
        <v>1</v>
      </c>
      <c r="F173" s="11">
        <f t="shared" si="5"/>
        <v>510000000</v>
      </c>
      <c r="G173" s="11" t="s">
        <v>819</v>
      </c>
    </row>
    <row r="174" spans="1:7" x14ac:dyDescent="0.25">
      <c r="A174" s="11" t="s">
        <v>817</v>
      </c>
      <c r="B174" s="3">
        <v>2000000</v>
      </c>
      <c r="C174" s="11">
        <v>1</v>
      </c>
      <c r="D174" s="11">
        <f t="shared" si="8"/>
        <v>170</v>
      </c>
      <c r="E174" s="11">
        <f t="shared" si="7"/>
        <v>1</v>
      </c>
      <c r="F174" s="11">
        <f t="shared" si="5"/>
        <v>338000000</v>
      </c>
      <c r="G174" s="11" t="s">
        <v>820</v>
      </c>
    </row>
    <row r="175" spans="1:7" x14ac:dyDescent="0.25">
      <c r="A175" s="11" t="s">
        <v>817</v>
      </c>
      <c r="B175" s="3">
        <v>1300000</v>
      </c>
      <c r="C175" s="11">
        <v>2</v>
      </c>
      <c r="D175" s="11">
        <f t="shared" si="8"/>
        <v>169</v>
      </c>
      <c r="E175" s="11">
        <f t="shared" si="7"/>
        <v>1</v>
      </c>
      <c r="F175" s="11">
        <f t="shared" si="5"/>
        <v>218400000</v>
      </c>
      <c r="G175" s="11" t="s">
        <v>821</v>
      </c>
    </row>
    <row r="176" spans="1:7" x14ac:dyDescent="0.25">
      <c r="A176" s="11" t="s">
        <v>825</v>
      </c>
      <c r="B176" s="3">
        <v>-200000</v>
      </c>
      <c r="C176" s="11">
        <v>0</v>
      </c>
      <c r="D176" s="11">
        <f t="shared" si="8"/>
        <v>167</v>
      </c>
      <c r="E176" s="11">
        <f t="shared" si="7"/>
        <v>0</v>
      </c>
      <c r="F176" s="11">
        <f t="shared" si="5"/>
        <v>-33400000</v>
      </c>
      <c r="G176" s="11" t="s">
        <v>771</v>
      </c>
    </row>
    <row r="177" spans="1:7" x14ac:dyDescent="0.25">
      <c r="A177" s="11" t="s">
        <v>825</v>
      </c>
      <c r="B177" s="3">
        <v>1700000</v>
      </c>
      <c r="C177" s="11">
        <v>1</v>
      </c>
      <c r="D177" s="11">
        <f t="shared" si="8"/>
        <v>167</v>
      </c>
      <c r="E177" s="11">
        <f t="shared" si="7"/>
        <v>1</v>
      </c>
      <c r="F177" s="11">
        <f t="shared" si="5"/>
        <v>282200000</v>
      </c>
      <c r="G177" s="11" t="s">
        <v>826</v>
      </c>
    </row>
    <row r="178" spans="1:7" x14ac:dyDescent="0.25">
      <c r="A178" s="11" t="s">
        <v>827</v>
      </c>
      <c r="B178" s="3">
        <v>-200000</v>
      </c>
      <c r="C178" s="11">
        <v>1</v>
      </c>
      <c r="D178" s="11">
        <f t="shared" si="8"/>
        <v>166</v>
      </c>
      <c r="E178" s="11">
        <f t="shared" si="7"/>
        <v>0</v>
      </c>
      <c r="F178" s="11">
        <f t="shared" si="5"/>
        <v>-33200000</v>
      </c>
      <c r="G178" s="11" t="s">
        <v>503</v>
      </c>
    </row>
    <row r="179" spans="1:7" x14ac:dyDescent="0.25">
      <c r="A179" s="11" t="s">
        <v>830</v>
      </c>
      <c r="B179" s="3">
        <v>571492</v>
      </c>
      <c r="C179" s="11">
        <v>3</v>
      </c>
      <c r="D179" s="11">
        <f t="shared" si="8"/>
        <v>165</v>
      </c>
      <c r="E179" s="11">
        <f t="shared" si="7"/>
        <v>1</v>
      </c>
      <c r="F179" s="11">
        <f t="shared" si="5"/>
        <v>93724688</v>
      </c>
      <c r="G179" s="11" t="s">
        <v>242</v>
      </c>
    </row>
    <row r="180" spans="1:7" x14ac:dyDescent="0.25">
      <c r="A180" s="11" t="s">
        <v>835</v>
      </c>
      <c r="B180" s="3">
        <v>3000000</v>
      </c>
      <c r="C180" s="11">
        <v>7</v>
      </c>
      <c r="D180" s="11">
        <f t="shared" si="8"/>
        <v>162</v>
      </c>
      <c r="E180" s="11">
        <f t="shared" si="7"/>
        <v>1</v>
      </c>
      <c r="F180" s="11">
        <f t="shared" si="5"/>
        <v>483000000</v>
      </c>
      <c r="G180" s="11" t="s">
        <v>839</v>
      </c>
    </row>
    <row r="181" spans="1:7" x14ac:dyDescent="0.25">
      <c r="A181" s="11" t="s">
        <v>848</v>
      </c>
      <c r="B181" s="3">
        <v>2000000</v>
      </c>
      <c r="C181" s="11">
        <v>8</v>
      </c>
      <c r="D181" s="11">
        <f t="shared" si="8"/>
        <v>155</v>
      </c>
      <c r="E181" s="11">
        <f t="shared" si="7"/>
        <v>1</v>
      </c>
      <c r="F181" s="11">
        <f t="shared" si="5"/>
        <v>308000000</v>
      </c>
      <c r="G181" s="11" t="s">
        <v>849</v>
      </c>
    </row>
    <row r="182" spans="1:7" x14ac:dyDescent="0.25">
      <c r="A182" s="11" t="s">
        <v>861</v>
      </c>
      <c r="B182" s="3">
        <v>-2200700</v>
      </c>
      <c r="C182" s="11">
        <v>12</v>
      </c>
      <c r="D182" s="11">
        <f t="shared" si="8"/>
        <v>147</v>
      </c>
      <c r="E182" s="11">
        <f t="shared" si="7"/>
        <v>0</v>
      </c>
      <c r="F182" s="11">
        <f t="shared" si="5"/>
        <v>-323502900</v>
      </c>
      <c r="G182" s="11" t="s">
        <v>863</v>
      </c>
    </row>
    <row r="183" spans="1:7" x14ac:dyDescent="0.25">
      <c r="A183" s="11" t="s">
        <v>871</v>
      </c>
      <c r="B183" s="3">
        <v>675087</v>
      </c>
      <c r="C183" s="11">
        <v>30</v>
      </c>
      <c r="D183" s="11">
        <f t="shared" si="8"/>
        <v>135</v>
      </c>
      <c r="E183" s="11">
        <f t="shared" si="7"/>
        <v>1</v>
      </c>
      <c r="F183" s="11">
        <f t="shared" si="5"/>
        <v>90461658</v>
      </c>
      <c r="G183" s="11" t="s">
        <v>264</v>
      </c>
    </row>
    <row r="184" spans="1:7" x14ac:dyDescent="0.25">
      <c r="A184" s="11" t="s">
        <v>909</v>
      </c>
      <c r="B184" s="3">
        <v>677000</v>
      </c>
      <c r="C184" s="11">
        <v>15</v>
      </c>
      <c r="D184" s="11">
        <f t="shared" si="8"/>
        <v>105</v>
      </c>
      <c r="E184" s="11">
        <f t="shared" si="7"/>
        <v>1</v>
      </c>
      <c r="F184" s="11">
        <f t="shared" si="5"/>
        <v>70408000</v>
      </c>
      <c r="G184" s="11" t="s">
        <v>401</v>
      </c>
    </row>
    <row r="185" spans="1:7" x14ac:dyDescent="0.25">
      <c r="A185" s="11" t="s">
        <v>935</v>
      </c>
      <c r="B185" s="3">
        <v>-10000</v>
      </c>
      <c r="C185" s="11">
        <v>5</v>
      </c>
      <c r="D185" s="11">
        <f t="shared" si="8"/>
        <v>90</v>
      </c>
      <c r="E185" s="11">
        <f t="shared" si="7"/>
        <v>0</v>
      </c>
      <c r="F185" s="11">
        <f t="shared" si="5"/>
        <v>-900000</v>
      </c>
      <c r="G185" s="11" t="s">
        <v>941</v>
      </c>
    </row>
    <row r="186" spans="1:7" x14ac:dyDescent="0.25">
      <c r="A186" s="11" t="s">
        <v>921</v>
      </c>
      <c r="B186" s="3">
        <v>0</v>
      </c>
      <c r="C186" s="11">
        <v>85</v>
      </c>
      <c r="D186" s="11">
        <f t="shared" si="8"/>
        <v>85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83216399</v>
      </c>
      <c r="C191" s="11"/>
      <c r="D191" s="11"/>
      <c r="E191" s="11"/>
      <c r="F191" s="29">
        <f>SUM(F2:F189)</f>
        <v>25311604018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34437556.48707483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K16" sqref="K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83216399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الشهدا'!B69</f>
        <v>190370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-11450000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834</v>
      </c>
      <c r="J11" s="2" t="s">
        <v>457</v>
      </c>
      <c r="K11" s="43">
        <v>75000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879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 t="s">
        <v>918</v>
      </c>
      <c r="J13" s="2" t="s">
        <v>942</v>
      </c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73031769</v>
      </c>
      <c r="G14" s="29">
        <f t="shared" si="0"/>
        <v>-12357.461218863726</v>
      </c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73031769</v>
      </c>
      <c r="L16" s="25"/>
      <c r="M16" s="11" t="s">
        <v>758</v>
      </c>
      <c r="N16" s="29">
        <f>'مسکن مریم یاران'!B126</f>
        <v>59170293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83481769</v>
      </c>
      <c r="L17" s="25"/>
      <c r="M17" s="11" t="s">
        <v>658</v>
      </c>
      <c r="N17" s="29">
        <f>سارا!D156</f>
        <v>27671813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130031769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5300000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3100000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11450000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815</v>
      </c>
      <c r="Q22" s="29">
        <v>500000</v>
      </c>
      <c r="R22" s="11">
        <v>3</v>
      </c>
      <c r="S22" s="29">
        <f t="shared" si="4"/>
        <v>1500000</v>
      </c>
      <c r="T22" s="11" t="s">
        <v>818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817</v>
      </c>
      <c r="Q23" s="29">
        <v>-2500000</v>
      </c>
      <c r="R23" s="11">
        <v>1</v>
      </c>
      <c r="S23" s="29">
        <f t="shared" si="4"/>
        <v>-2500000</v>
      </c>
      <c r="T23" s="11" t="s">
        <v>822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908</v>
      </c>
      <c r="N24" s="29">
        <v>5500000</v>
      </c>
      <c r="P24" s="29" t="s">
        <v>823</v>
      </c>
      <c r="Q24" s="29">
        <v>-5800000</v>
      </c>
      <c r="R24" s="11">
        <v>2</v>
      </c>
      <c r="S24" s="29">
        <f t="shared" si="4"/>
        <v>-11600000</v>
      </c>
      <c r="T24" s="11" t="s">
        <v>824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827</v>
      </c>
      <c r="Q25" s="29">
        <v>-7500000</v>
      </c>
      <c r="R25" s="11">
        <v>4</v>
      </c>
      <c r="S25" s="29">
        <f t="shared" si="4"/>
        <v>-30000000</v>
      </c>
      <c r="T25" s="11" t="s">
        <v>828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835</v>
      </c>
      <c r="Q26" s="29">
        <v>-8500000</v>
      </c>
      <c r="R26" s="11">
        <v>7</v>
      </c>
      <c r="S26" s="29">
        <f>Q26*R26</f>
        <v>-59500000</v>
      </c>
      <c r="T26" s="11" t="s">
        <v>837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144742106</v>
      </c>
      <c r="P27" s="29" t="s">
        <v>848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850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871</v>
      </c>
      <c r="Q28" s="29">
        <v>-7500000</v>
      </c>
      <c r="R28" s="11">
        <v>30</v>
      </c>
      <c r="S28" s="29">
        <f t="shared" si="5"/>
        <v>-225000000</v>
      </c>
      <c r="T28" s="36" t="s">
        <v>872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909</v>
      </c>
      <c r="Q29" s="29">
        <v>-4500000</v>
      </c>
      <c r="R29" s="11">
        <v>30</v>
      </c>
      <c r="S29" s="29">
        <f t="shared" si="5"/>
        <v>-135000000</v>
      </c>
      <c r="T29" s="11" t="s">
        <v>910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801</v>
      </c>
      <c r="O33" s="48" t="s">
        <v>477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75000</v>
      </c>
      <c r="O39" s="48" t="s">
        <v>800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450000</v>
      </c>
      <c r="O40" s="48" t="s">
        <v>802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500000</v>
      </c>
      <c r="O41" s="48" t="s">
        <v>565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SUM(N34:N43)</f>
        <v>3145000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373</v>
      </c>
      <c r="F2">
        <v>1</v>
      </c>
      <c r="G2">
        <f>B2*(E2-F2)</f>
        <v>18600000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367</v>
      </c>
      <c r="F3">
        <v>1</v>
      </c>
      <c r="G3">
        <f t="shared" ref="G3:G21" si="1">B3*(E3-F3)</f>
        <v>5490000000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365</v>
      </c>
      <c r="F4">
        <v>0</v>
      </c>
      <c r="G4">
        <f t="shared" si="1"/>
        <v>-1095000000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364</v>
      </c>
      <c r="F5">
        <v>0</v>
      </c>
      <c r="G5">
        <f t="shared" si="1"/>
        <v>-1165127600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362</v>
      </c>
      <c r="F6">
        <v>0</v>
      </c>
      <c r="G6">
        <f t="shared" si="1"/>
        <v>-1086325800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360</v>
      </c>
      <c r="F7">
        <v>0</v>
      </c>
      <c r="G7">
        <f t="shared" si="1"/>
        <v>-2090124000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338</v>
      </c>
      <c r="F8">
        <v>0</v>
      </c>
      <c r="G8">
        <f t="shared" si="1"/>
        <v>18392946</v>
      </c>
    </row>
    <row r="9" spans="1:7" x14ac:dyDescent="0.25">
      <c r="A9" t="s">
        <v>817</v>
      </c>
      <c r="B9" s="3">
        <v>-80000</v>
      </c>
      <c r="C9" t="s">
        <v>829</v>
      </c>
      <c r="D9">
        <v>65</v>
      </c>
      <c r="E9">
        <f t="shared" si="0"/>
        <v>66</v>
      </c>
      <c r="F9">
        <v>1</v>
      </c>
      <c r="G9">
        <f>B9*(E9-F9)</f>
        <v>-5200000</v>
      </c>
    </row>
    <row r="10" spans="1:7" x14ac:dyDescent="0.25">
      <c r="A10" t="s">
        <v>913</v>
      </c>
      <c r="B10" s="3">
        <v>850000</v>
      </c>
      <c r="C10" t="s">
        <v>919</v>
      </c>
      <c r="D10">
        <v>1</v>
      </c>
      <c r="E10">
        <f t="shared" si="0"/>
        <v>1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866717</v>
      </c>
      <c r="G27" s="7">
        <f>SUM(G2:G21)</f>
        <v>85215546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228459.908847185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6" sqref="P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807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830</v>
      </c>
      <c r="I43" s="11">
        <v>227000</v>
      </c>
      <c r="J43" s="11" t="s">
        <v>831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896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2018-03-11T12:07:07Z</dcterms:modified>
</cp:coreProperties>
</file>