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G66" i="13" l="1"/>
  <c r="G67" i="13"/>
  <c r="G68" i="13"/>
  <c r="G69" i="13"/>
  <c r="G70" i="13"/>
  <c r="G71" i="13"/>
  <c r="G72" i="13"/>
  <c r="G73" i="13"/>
  <c r="F66" i="13"/>
  <c r="F67" i="13"/>
  <c r="F68" i="13"/>
  <c r="F69" i="13"/>
  <c r="F70" i="13"/>
  <c r="F71" i="13"/>
  <c r="F72" i="13"/>
  <c r="F73" i="13"/>
  <c r="E66" i="13"/>
  <c r="E67" i="13"/>
  <c r="E68" i="13"/>
  <c r="E69" i="13"/>
  <c r="E70" i="13"/>
  <c r="E71" i="13"/>
  <c r="E72" i="13"/>
  <c r="E73" i="13"/>
  <c r="G36" i="10" l="1"/>
  <c r="T42" i="10"/>
  <c r="S42" i="10"/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74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64" i="13"/>
  <c r="F65" i="13"/>
  <c r="F57" i="13"/>
  <c r="F56" i="13"/>
  <c r="E65" i="13" l="1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74" i="13" s="1"/>
  <c r="K66" i="20"/>
  <c r="J66" i="20"/>
  <c r="I66" i="20"/>
  <c r="F77" i="15"/>
  <c r="C51" i="18"/>
  <c r="G77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<sst xmlns="http://schemas.openxmlformats.org/spreadsheetml/2006/main" count="1632" uniqueCount="699">
  <si>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</si>
  <si>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</si>
  <si>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</si>
  <si>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</si>
  <si>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</si>
  <si>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</si>
  <si>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</si>
  <si>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</si>
  <si>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</si>
  <si>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</si>
  <si>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</si>
  <si>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</si>
  <si>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</si>
  <si>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</si>
  <si>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</si>
  <si>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</si>
  <si>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</si>
  <si>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</si>
  <si>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</si>
  <si>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</si>
  <si>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</si>
  <si>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</si>
  <si>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</si>
  <si>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</si>
  <si>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</si>
  <si>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</si>
  <si>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</si>
  <si>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</si>
  <si>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</si>
  <si>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</si>
  <si>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</si>
  <si>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</si>
  <si>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</si>
  <si>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</si>
  <si>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</si>
  <si>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</si>
  <si>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</si>
  <si>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</si>
  <si>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</si>
  <si>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</si>
  <si>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</si>
  <si>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</si>
  <si>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</si>
  <si>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</si>
  <si>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</si>
  <si>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</si>
  <si>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</si>
  <si>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</si>
  <si>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</si>
  <si>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</si>
  <si>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</si>
  <si>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</si>
  <si>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</si>
  <si>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</si>
  <si>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</si>
  <si>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</si>
  <si>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</si>
  <si>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</si>
  <si>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</si>
  <si>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</si>
  <si>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</si>
  <si>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</si>
  <si>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</si>
  <si>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</si>
  <si>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</si>
  <si>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</si>
  <si>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</si>
  <si>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</si>
  <si>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</si>
  <si>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</si>
  <si>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</si>
  <si>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</si>
  <si>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</si>
  <si>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</si>
  <si>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</si>
  <si>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</si>
  <si>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</si>
  <si>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</si>
  <si>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</si>
  <si>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</si>
  <si>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</si>
  <si>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</si>
  <si>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</si>
  <si>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</si>
  <si>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</si>
  <si>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</si>
  <si>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</si>
  <si>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</si>
  <si>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</si>
  <si>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</si>
  <si>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</si>
  <si>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</si>
  <si>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</si>
  <si>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</si>
  <si>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</si>
  <si>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</si>
  <si>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</si>
  <si>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</si>
  <si>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</si>
  <si>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</si>
  <si>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</si>
  <si>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</si>
  <si>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</si>
  <si>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</si>
  <si>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</si>
  <si>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</si>
  <si>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</si>
  <si>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</si>
  <si>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</si>
  <si>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</si>
  <si>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</si>
  <si>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</si>
  <si>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</si>
  <si>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</si>
  <si>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</si>
  <si>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</si>
  <si>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</si>
  <si>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</si>
  <si>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</si>
  <si>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</si>
  <si>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</si>
  <si>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</si>
  <si>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</si>
  <si>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</si>
  <si>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</si>
  <si>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</si>
  <si>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</si>
  <si>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</si>
  <si>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</si>
  <si>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</si>
  <si>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</si>
  <si>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</si>
  <si>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</si>
  <si>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</si>
  <si>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</si>
  <si>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</si>
  <si>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</si>
  <si>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</si>
  <si>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</si>
  <si>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</si>
  <si>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</si>
  <si>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</si>
  <si>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</si>
  <si>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</si>
  <si>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</si>
  <si>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</si>
  <si>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</si>
  <si>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</si>
  <si>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</si>
  <si>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</si>
  <si>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</si>
  <si>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</si>
  <si>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</si>
  <si>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</si>
  <si>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</si>
  <si>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</si>
  <si>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</si>
  <si>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</si>
  <si>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</si>
  <si>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</si>
  <si>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</si>
  <si>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</si>
  <si>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</si>
  <si>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</si>
  <si>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</si>
  <si>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</si>
  <si>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</si>
  <si>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</si>
  <si>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</si>
  <si>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</si>
  <si>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</si>
  <si>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</si>
  <si>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</si>
  <si>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</si>
  <si>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</si>
  <si>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</si>
  <si>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</si>
  <si>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</si>
  <si>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</si>
  <si>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</si>
  <si>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</si>
  <si>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</si>
  <si>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</si>
  <si>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</si>
  <si>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</si>
  <si>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</si>
  <si>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</si>
  <si>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</si>
  <si>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</si>
  <si>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</si>
  <si>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</si>
  <si>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</si>
  <si>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</si>
  <si>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</si>
  <si>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</si>
  <si>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</si>
  <si>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</si>
  <si>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</si>
  <si>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</si>
  <si>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</si>
  <si>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</si>
  <si>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</si>
  <si>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</si>
  <si>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</si>
  <si>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</si>
  <si>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</si>
  <si>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</si>
  <si>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</si>
  <si>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</si>
  <si>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</si>
  <si>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</si>
  <si>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</si>
  <si>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</si>
  <si>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</si>
  <si>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</si>
  <si>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</si>
  <si>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</si>
  <si>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</si>
  <si>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</si>
  <si>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</si>
  <si>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</si>
  <si>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</si>
  <si>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</si>
  <si>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</si>
  <si>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</si>
  <si>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</si>
  <si>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</si>
  <si>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</si>
  <si>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</si>
  <si>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</si>
  <si>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</si>
  <si>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</si>
  <si>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</si>
  <si>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</si>
  <si>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</si>
  <si>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</si>
  <si>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</si>
  <si>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</si>
  <si>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</si>
  <si>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</si>
  <si>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</si>
  <si>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</si>
  <si>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</si>
  <si>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</si>
  <si>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</si>
  <si>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</si>
  <si>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</si>
  <si>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</si>
  <si>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</si>
  <si>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</si>
  <si>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</si>
  <si>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</si>
  <si>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</si>
  <si>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</si>
  <si>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</si>
  <si>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</si>
  <si>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</si>
  <si>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</si>
  <si>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</si>
  <si>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</si>
  <si>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</si>
  <si>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</si>
  <si>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</si>
  <si>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</si>
  <si>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</si>
  <si>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</si>
  <si>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</si>
  <si>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</si>
  <si>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</si>
  <si>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</si>
  <si>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</si>
  <si>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</si>
  <si>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</si>
  <si>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</si>
  <si>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</si>
  <si>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</si>
  <si>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</si>
  <si>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</si>
  <si>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</si>
  <si>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</si>
  <si>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</si>
  <si>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</si>
  <si>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</si>
  <si>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</si>
  <si>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</si>
  <si>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</si>
  <si>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</si>
  <si>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</si>
  <si>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</si>
  <si>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</si>
  <si>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</si>
  <si>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</si>
  <si>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</si>
  <si>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</si>
  <si>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</si>
  <si>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</si>
  <si>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</si>
  <si>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</si>
  <si>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</si>
  <si>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</si>
  <si>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</si>
  <si>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</si>
  <si>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</si>
  <si>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</si>
  <si>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</si>
  <si>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</si>
  <si>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</si>
  <si>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</si>
  <si>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</si>
  <si>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</si>
  <si>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</si>
  <si>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</si>
  <si>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</si>
  <si>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</si>
  <si>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</si>
  <si>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</si>
  <si>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</si>
  <si>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</si>
  <si>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</si>
  <si>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</si>
  <si>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</si>
  <si>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</si>
  <si>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</si>
  <si>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</si>
  <si>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</si>
  <si>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</si>
  <si>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</si>
  <si>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</si>
  <si>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</si>
  <si>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</si>
  <si>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</si>
  <si>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</si>
  <si>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</si>
  <si>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</si>
  <si>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</si>
  <si>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</si>
  <si>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</si>
  <si>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</si>
  <si>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</si>
  <si>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</si>
  <si>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</si>
  <si>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</si>
  <si>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</si>
  <si>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</si>
  <si>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</si>
  <si>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</si>
  <si>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</si>
  <si>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</si>
  <si>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</si>
  <si>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</si>
  <si>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</si>
  <si>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</si>
  <si>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</si>
  <si>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</si>
  <si>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</si>
  <si>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</si>
  <si>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</si>
  <si>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</si>
  <si>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</si>
  <si>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</si>
  <si>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</si>
  <si>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</si>
  <si>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</si>
  <si>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</si>
  <si>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</si>
  <si>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</si>
  <si>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</si>
  <si>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</si>
  <si>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</si>
  <si>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</si>
  <si>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</si>
  <si>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</si>
  <si>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</si>
  <si>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</si>
  <si>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</si>
  <si>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</si>
  <si>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</si>
  <si>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</si>
  <si>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</si>
  <si>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</si>
  <si>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</si>
  <si>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</si>
  <si>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</si>
  <si>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</si>
  <si>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</si>
  <si>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</si>
  <si>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</si>
  <si>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</si>
  <si>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</si>
  <si>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</si>
  <si>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</si>
  <si>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</si>
  <si>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</si>
  <si>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</si>
  <si>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</si>
  <si>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</si>
  <si>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</si>
  <si>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</si>
  <si>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</si>
  <si>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</si>
  <si>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</si>
  <si>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</si>
  <si>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</si>
  <si>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</si>
  <si>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</si>
  <si>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</si>
  <si>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</si>
  <si>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</si>
  <si>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</si>
  <si>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</si>
  <si>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</si>
  <si>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</si>
  <si>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</si>
  <si>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</si>
  <si>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</si>
  <si>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</si>
  <si>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</si>
  <si>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</si>
  <si>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</si>
  <si>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</si>
  <si>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</si>
  <si>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</si>
  <si>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</si>
  <si>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</si>
  <si>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</si>
  <si>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</si>
  <si>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</si>
  <si>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</si>
  <si>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</si>
  <si>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</si>
  <si>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</si>
  <si>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</si>
  <si>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</si>
  <si>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</si>
  <si>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</si>
  <si>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</si>
  <si>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</si>
  <si>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</si>
  <si>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</si>
  <si>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</si>
  <si>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</si>
  <si>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</si>
  <si>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</si>
  <si>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</si>
  <si>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</si>
  <si>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</si>
  <si>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</si>
  <si>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</si>
  <si>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</si>
  <si>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</si>
  <si>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</si>
  <si>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</si>
  <si>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</si>
  <si>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</si>
  <si>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</si>
  <si>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</si>
  <si>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</si>
  <si>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</si>
  <si>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</si>
  <si>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</si>
  <si>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</si>
  <si>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</si>
  <si>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</si>
  <si>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</si>
  <si>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</si>
  <si>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</si>
  <si>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</si>
  <si>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</si>
  <si>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</si>
  <si>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</si>
  <si>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</si>
  <si>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</si>
  <si>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</si>
  <si>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</si>
  <si>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</si>
  <si>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</si>
  <si>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</si>
  <si>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</si>
  <si>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</si>
  <si>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</si>
  <si>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</si>
  <si>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</si>
  <si>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</si>
  <si>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</si>
  <si>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</si>
  <si>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</si>
  <si>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</si>
  <si>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</si>
  <si>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</si>
  <si>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</si>
  <si>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</si>
  <si>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</si>
  <si>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</si>
  <si>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</si>
  <si>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</si>
  <si>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</si>
  <si>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</si>
  <si>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</si>
  <si>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</si>
  <si>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</si>
  <si>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</si>
  <si>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</si>
  <si>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</si>
  <si>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</si>
  <si>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</si>
  <si>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</si>
  <si>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</si>
  <si>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</si>
  <si>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</si>
  <si>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</si>
  <si>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</si>
  <si>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</si>
  <si>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</si>
  <si>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</si>
  <si>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</si>
  <si>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</si>
  <si>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</si>
  <si>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</si>
  <si>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</si>
  <si>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</si>
  <si>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</si>
  <si>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</si>
  <si>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</si>
  <si>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</si>
  <si>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</si>
  <si>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</si>
  <si>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</si>
  <si>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</si>
  <si>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</si>
  <si>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</si>
  <si>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</si>
  <si>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</si>
  <si>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</si>
  <si>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</si>
  <si>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</si>
  <si>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</si>
  <si>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</si>
  <si>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</si>
  <si>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</si>
  <si>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</si>
  <si>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</si>
  <si>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</si>
  <si>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</si>
  <si>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</si>
  <si>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</si>
  <si>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</si>
  <si>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</si>
  <si>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</si>
  <si>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</si>
  <si>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</si>
  <si>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</si>
  <si>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</si>
  <si>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</si>
  <si>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</si>
  <si>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</si>
  <si>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</si>
  <si>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</si>
  <si>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</si>
  <si>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</si>
  <si>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</si>
  <si>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</si>
  <si>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</si>
  <si>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</si>
  <si>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</si>
  <si>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</si>
  <si>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</si>
  <si>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</si>
  <si>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</si>
  <si>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</si>
  <si>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</si>
  <si>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</si>
  <si>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</si>
  <si>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</si>
  <si>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</si>
  <si>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</si>
  <si>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</si>
  <si>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</si>
  <si>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</si>
  <si>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</si>
  <si>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</si>
  <si>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</si>
  <si>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</si>
  <si>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</si>
  <si>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</si>
  <si>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</si>
  <si>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</si>
  <si>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</si>
  <si>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</si>
  <si>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</si>
  <si>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</si>
  <si>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</si>
  <si>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</si>
  <si>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</si>
  <si>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</si>
  <si>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</si>
  <si>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</si>
  <si>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</si>
  <si>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</si>
  <si>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</si>
  <si>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</si>
  <si>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</si>
  <si>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</si>
  <si>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</si>
  <si>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</si>
  <si>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</si>
  <si>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</si>
  <si>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</si>
  <si>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</si>
  <si>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</si>
  <si>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</si>
  <si>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</si>
  <si>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</si>
  <si>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</si>
  <si>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</si>
  <si>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</si>
  <si>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</si>
  <si>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</si>
  <si>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</si>
  <si>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</si>
  <si>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</si>
  <si>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</si>
  <si>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</si>
  <si>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</si>
  <si>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</si>
  <si>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</si>
  <si>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</si>
  <si>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</si>
  <si>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</si>
  <si>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</si>
  <si>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</si>
  <si>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</si>
  <si>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</si>
  <si>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</si>
  <si>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</si>
  <si>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</si>
  <si>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</si>
  <si>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</si>
  <si>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</si>
  <si>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</si>
  <si>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</si>
  <si>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</si>
  <si>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</si>
  <si>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</si>
  <si>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</si>
  <si>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</si>
  <si>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</si>
  <si>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</si>
  <si>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</si>
  <si>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</si>
  <si>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</si>
  <si>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</si>
  <si>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</si>
  <si>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</si>
  <si>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</si>
  <si>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</si>
  <si>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</si>
  <si>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</si>
  <si>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</si>
  <si>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</si>
  <si>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</si>
  <si>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</si>
  <si>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</si>
  <si>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</si>
  <si>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</si>
  <si>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</si>
  <si>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</si>
  <si>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</si>
  <si>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</si>
  <si>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</si>
  <si>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</si>
  <si>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</si>
  <si>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</si>
  <si>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</si>
  <si>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</si>
  <si>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</si>
  <si>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</si>
  <si>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</si>
  <si>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</si>
  <si>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</si>
  <si>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</si>
  <si>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</si>
  <si>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</si>
  <si>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</si>
  <si>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</si>
  <si>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</si>
  <si>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</si>
  <si>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</si>
  <si>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</si>
  <si>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</si>
  <si>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</si>
  <si>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</si>
  <si>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</si>
  <si>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</si>
  <si>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</si>
  <si>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</si>
  <si>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مرداد 12 از عابر بانک مسکن یاران گرفتم</t>
  </si>
  <si>
    <t>12/5/1396</t>
  </si>
  <si>
    <t>مریم گلدان خرید</t>
  </si>
  <si>
    <t>مریم بشقاب تزیین شده و فانوس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</si>
</sst>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654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655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685</v>
      </c>
      <c r="B4" s="18">
        <v>0</v>
      </c>
      <c r="C4" s="18">
        <v>800000</v>
      </c>
      <c r="D4" s="3">
        <f t="shared" si="0"/>
        <v>-800000</v>
      </c>
      <c r="E4" s="11" t="s">
        <v>686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-28000</v>
      </c>
      <c r="E32" s="44" t="s">
        <v>692</v>
      </c>
      <c r="O32">
        <v>31</v>
      </c>
      <c r="P32">
        <v>0</v>
      </c>
      <c r="Q32">
        <v>1</v>
      </c>
    </row>
    <row r="33" spans="4:17" x14ac:dyDescent="0.25">
      <c r="D33" s="45">
        <v>100000</v>
      </c>
      <c r="E33" s="44" t="s">
        <v>693</v>
      </c>
      <c r="P33" t="s">
        <v>60</v>
      </c>
      <c r="Q33" t="s">
        <v>61</v>
      </c>
    </row>
    <row r="34" spans="4:17" x14ac:dyDescent="0.25">
      <c r="D34" s="45">
        <v>200000</v>
      </c>
      <c r="E34" s="44" t="s">
        <v>695</v>
      </c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8685102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648</v>
      </c>
      <c r="B121" s="18">
        <v>2600000</v>
      </c>
      <c r="C121" s="18">
        <v>0</v>
      </c>
      <c r="D121" s="18">
        <f t="shared" si="12"/>
        <v>2600000</v>
      </c>
      <c r="E121" s="11" t="s">
        <v>649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654</v>
      </c>
      <c r="B122" s="42">
        <v>384551</v>
      </c>
      <c r="C122" s="42">
        <v>110908</v>
      </c>
      <c r="D122" s="42">
        <f t="shared" si="12"/>
        <v>273643</v>
      </c>
      <c r="E122" s="25" t="s">
        <v>655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685</v>
      </c>
      <c r="B123" s="18">
        <v>0</v>
      </c>
      <c r="C123" s="18">
        <v>800000</v>
      </c>
      <c r="D123" s="18">
        <f t="shared" si="12"/>
        <v>-800000</v>
      </c>
      <c r="E123" s="11" t="s">
        <v>686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2600000</v>
      </c>
      <c r="C5" s="18">
        <v>0</v>
      </c>
      <c r="D5" s="3">
        <f t="shared" si="0"/>
        <v>2600000</v>
      </c>
      <c r="E5" s="20" t="s">
        <v>649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626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636</v>
      </c>
    </row>
    <row r="35" spans="4:17" x14ac:dyDescent="0.25">
      <c r="D35" s="45">
        <v>200000</v>
      </c>
      <c r="E35" s="44" t="s">
        <v>642</v>
      </c>
    </row>
    <row r="36" spans="4:17" x14ac:dyDescent="0.25">
      <c r="D36" s="45">
        <v>-120000</v>
      </c>
      <c r="E36" s="44" t="s">
        <v>643</v>
      </c>
    </row>
    <row r="37" spans="4:17" x14ac:dyDescent="0.25">
      <c r="D37" s="7">
        <v>200000</v>
      </c>
      <c r="E37" s="44" t="s">
        <v>644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zoomScaleNormal="100" workbookViewId="0">
      <pane ySplit="1" topLeftCell="A62" activePane="bottomLeft" state="frozen"/>
      <selection pane="bottomLeft" activeCell="B64" sqref="B64:B6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73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73" si="4">B34*(E34-F34)</f>
        <v>3351200000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73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41">
        <v>-1000396</v>
      </c>
      <c r="C54" s="11" t="s">
        <v>656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637</v>
      </c>
      <c r="B57" s="41">
        <v>-50200000</v>
      </c>
      <c r="C57" s="11" t="s">
        <v>641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645</v>
      </c>
      <c r="B58" s="41">
        <v>-12200500</v>
      </c>
      <c r="C58" s="11" t="s">
        <v>646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654</v>
      </c>
      <c r="B59" s="41">
        <v>534906</v>
      </c>
      <c r="C59" s="11" t="s">
        <v>655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685</v>
      </c>
      <c r="B60" s="41">
        <v>-338000</v>
      </c>
      <c r="C60" s="11" t="s">
        <v>687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688</v>
      </c>
      <c r="B61" s="41">
        <v>-150000</v>
      </c>
      <c r="C61" s="11" t="s">
        <v>689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694</v>
      </c>
      <c r="B62" s="41">
        <v>-100000</v>
      </c>
      <c r="C62" s="11" t="s">
        <v>158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696</v>
      </c>
      <c r="B63" s="41">
        <v>-200000</v>
      </c>
      <c r="C63" s="11" t="s">
        <v>158</v>
      </c>
      <c r="D63" s="11">
        <v>0</v>
      </c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696</v>
      </c>
      <c r="B64" s="41">
        <v>-25000</v>
      </c>
      <c r="C64" s="11" t="s">
        <v>697</v>
      </c>
      <c r="D64" s="11">
        <v>0</v>
      </c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 t="s">
        <v>696</v>
      </c>
      <c r="B65" s="41">
        <v>-62000</v>
      </c>
      <c r="C65" s="11" t="s">
        <v>698</v>
      </c>
      <c r="D65" s="11">
        <v>0</v>
      </c>
      <c r="E65" s="11">
        <f>D65+E72</f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 t="s">
        <v>25</v>
      </c>
      <c r="B66" s="41"/>
      <c r="C66" s="11"/>
      <c r="D66" s="11"/>
      <c r="E66" s="11">
        <f t="shared" ref="E66:E73" si="6">D66+E73</f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41"/>
      <c r="C67" s="11"/>
      <c r="D67" s="11"/>
      <c r="E67" s="11">
        <f t="shared" si="6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41"/>
      <c r="C68" s="11"/>
      <c r="D68" s="11"/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7" x14ac:dyDescent="0.25">
      <c r="A69" s="11"/>
      <c r="B69" s="41"/>
      <c r="C69" s="11"/>
      <c r="D69" s="11"/>
      <c r="E69" s="11">
        <f t="shared" si="6"/>
        <v>0</v>
      </c>
      <c r="F69" s="11">
        <f t="shared" si="5"/>
        <v>0</v>
      </c>
      <c r="G69" s="11">
        <f t="shared" si="4"/>
        <v>0</v>
      </c>
    </row>
    <row r="70" spans="1:7" x14ac:dyDescent="0.25">
      <c r="A70" s="11"/>
      <c r="B70" s="41"/>
      <c r="C70" s="11"/>
      <c r="D70" s="11"/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7" x14ac:dyDescent="0.25">
      <c r="A71" s="11"/>
      <c r="B71" s="41"/>
      <c r="C71" s="11"/>
      <c r="D71" s="11"/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7" x14ac:dyDescent="0.25">
      <c r="A72" s="11"/>
      <c r="B72" s="41"/>
      <c r="C72" s="11"/>
      <c r="D72" s="11">
        <v>0</v>
      </c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7" x14ac:dyDescent="0.25">
      <c r="A73" s="11"/>
      <c r="B73" s="11"/>
      <c r="C73" s="11"/>
      <c r="D73" s="11">
        <v>0</v>
      </c>
      <c r="E73" s="11">
        <f t="shared" si="6"/>
        <v>0</v>
      </c>
      <c r="F73" s="11">
        <f t="shared" si="5"/>
        <v>0</v>
      </c>
      <c r="G73" s="11">
        <f t="shared" si="4"/>
        <v>0</v>
      </c>
    </row>
    <row r="74" spans="1:7" x14ac:dyDescent="0.25">
      <c r="A74" s="11"/>
      <c r="B74" s="31">
        <f>SUM(B2:B72)</f>
        <v>1807747</v>
      </c>
      <c r="C74" s="11"/>
      <c r="D74" s="11"/>
      <c r="E74" s="11"/>
      <c r="F74" s="11"/>
      <c r="G74" s="31">
        <f>SUM(G2:G73)</f>
        <v>14419464232</v>
      </c>
    </row>
    <row r="75" spans="1:7" x14ac:dyDescent="0.25">
      <c r="A75" s="11"/>
      <c r="B75" s="11" t="s">
        <v>283</v>
      </c>
      <c r="C75" s="11"/>
      <c r="D75" s="11"/>
      <c r="E75" s="11"/>
      <c r="F75" s="11"/>
      <c r="G75" s="11" t="s">
        <v>284</v>
      </c>
    </row>
    <row r="76" spans="1:7" x14ac:dyDescent="0.25">
      <c r="A76" s="11"/>
      <c r="B76" s="11"/>
      <c r="C76" s="11"/>
      <c r="D76" s="11"/>
      <c r="E76" s="11"/>
      <c r="F76" s="11"/>
      <c r="G76" s="11"/>
    </row>
    <row r="77" spans="1:7" x14ac:dyDescent="0.25">
      <c r="A77" s="11"/>
      <c r="B77" s="11"/>
      <c r="C77" s="11"/>
      <c r="D77" s="11"/>
      <c r="E77" s="11"/>
      <c r="F77" s="11"/>
      <c r="G77" s="3">
        <f>G74/E2</f>
        <v>58615708.260162599</v>
      </c>
    </row>
    <row r="78" spans="1:7" x14ac:dyDescent="0.25">
      <c r="A78" s="11"/>
      <c r="B78" s="11"/>
      <c r="C78" s="11"/>
      <c r="D78" s="11"/>
      <c r="E78" s="11"/>
      <c r="F78" s="11"/>
      <c r="G78" s="11" t="s">
        <v>286</v>
      </c>
    </row>
    <row r="85" spans="7:7" x14ac:dyDescent="0.25">
      <c r="G85" t="s">
        <v>595</v>
      </c>
    </row>
    <row r="86" spans="7:7" x14ac:dyDescent="0.25">
      <c r="G86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518</v>
      </c>
    </row>
    <row r="131" spans="1:11" x14ac:dyDescent="0.25">
      <c r="A131" s="11" t="s">
        <v>627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628</v>
      </c>
    </row>
    <row r="132" spans="1:11" x14ac:dyDescent="0.25">
      <c r="A132" s="11" t="s">
        <v>629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630</v>
      </c>
    </row>
    <row r="133" spans="1:11" x14ac:dyDescent="0.25">
      <c r="A133" s="11" t="s">
        <v>629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631</v>
      </c>
    </row>
    <row r="134" spans="1:11" x14ac:dyDescent="0.25">
      <c r="A134" s="11" t="s">
        <v>632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634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635</v>
      </c>
    </row>
    <row r="136" spans="1:11" x14ac:dyDescent="0.25">
      <c r="A136" s="11" t="s">
        <v>637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638</v>
      </c>
    </row>
    <row r="137" spans="1:11" x14ac:dyDescent="0.25">
      <c r="A137" s="11" t="s">
        <v>645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638</v>
      </c>
    </row>
    <row r="138" spans="1:11" x14ac:dyDescent="0.25">
      <c r="A138" s="11" t="s">
        <v>648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650</v>
      </c>
    </row>
    <row r="139" spans="1:11" x14ac:dyDescent="0.25">
      <c r="A139" s="11" t="s">
        <v>654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G1" zoomScaleNormal="100" workbookViewId="0">
      <selection activeCell="L16" sqref="L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651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175080273.02739727</v>
      </c>
      <c r="G7" s="31">
        <f t="shared" si="0"/>
        <v>3088805.9135027528</v>
      </c>
      <c r="H7" s="11"/>
      <c r="J7" s="62" t="s">
        <v>652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653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یاران'!B74</f>
        <v>1807747</v>
      </c>
      <c r="L12" s="3">
        <v>0</v>
      </c>
      <c r="M12" s="3">
        <f t="shared" si="5"/>
        <v>1807747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625</v>
      </c>
      <c r="K14" s="46">
        <v>1150000</v>
      </c>
      <c r="L14" s="3">
        <v>1150000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-8700000</v>
      </c>
      <c r="M15" s="3">
        <f t="shared" si="5"/>
        <v>8700000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225000</v>
      </c>
      <c r="L16" s="3">
        <f>K16</f>
        <v>225000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5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175080273.02739727</v>
      </c>
      <c r="L23" s="3">
        <f>SUM(L7:L22)</f>
        <v>62569261.684931517</v>
      </c>
      <c r="M23" s="3">
        <f>SUM(M7:M22)</f>
        <v>112511011.34246576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102006547</v>
      </c>
      <c r="L24" s="3">
        <f>L9+L16+L12+L10</f>
        <v>22170111</v>
      </c>
      <c r="M24" s="3">
        <f>M11+M12+M13+M17+M9</f>
        <v>79836436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647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820000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639</v>
      </c>
      <c r="O39" s="27"/>
      <c r="P39" s="35" t="s">
        <v>318</v>
      </c>
      <c r="Q39" s="1">
        <v>20000</v>
      </c>
      <c r="S39" s="50">
        <f>SUM(S34:S38)</f>
        <v>1980000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640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633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5"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6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691</v>
      </c>
      <c r="I36" s="11">
        <v>219000</v>
      </c>
      <c r="J36" s="11" t="s">
        <v>690</v>
      </c>
      <c r="O36" s="22" t="s">
        <v>657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660</v>
      </c>
      <c r="P40" t="s">
        <v>659</v>
      </c>
      <c r="Q40" t="s">
        <v>658</v>
      </c>
      <c r="R40" t="s">
        <v>661</v>
      </c>
      <c r="S40" t="s">
        <v>663</v>
      </c>
      <c r="T40" t="s">
        <v>662</v>
      </c>
      <c r="U40" t="s">
        <v>664</v>
      </c>
      <c r="V40" t="s">
        <v>665</v>
      </c>
      <c r="W40" t="s">
        <v>666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667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668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670</v>
      </c>
      <c r="Q50" t="s">
        <v>669</v>
      </c>
      <c r="R50" t="s">
        <v>659</v>
      </c>
      <c r="S50" t="s">
        <v>282</v>
      </c>
    </row>
    <row r="51" spans="15:20" x14ac:dyDescent="0.25">
      <c r="O51" t="s">
        <v>676</v>
      </c>
      <c r="P51" t="s">
        <v>671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677</v>
      </c>
      <c r="P52" t="s">
        <v>672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678</v>
      </c>
      <c r="P53" t="s">
        <v>673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679</v>
      </c>
      <c r="P54" t="s">
        <v>674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680</v>
      </c>
      <c r="P55" t="s">
        <v>675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681</v>
      </c>
      <c r="P56" t="s">
        <v>682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678</v>
      </c>
      <c r="P57" t="s">
        <v>683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2017-08-04T12:26:33Z</dcterms:modified>
</cp:coreProperties>
</file>