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U13" i="10" l="1"/>
  <c r="U16" i="10"/>
  <c r="D42" i="27"/>
  <c r="S25" i="18"/>
  <c r="S20" i="18"/>
  <c r="S19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7" i="20"/>
  <c r="K138" i="20"/>
  <c r="K139" i="20"/>
  <c r="K140" i="20"/>
  <c r="K141" i="20"/>
  <c r="K142" i="20"/>
  <c r="K143" i="20"/>
  <c r="J137" i="20"/>
  <c r="J138" i="20"/>
  <c r="J139" i="20"/>
  <c r="J140" i="20"/>
  <c r="J141" i="20"/>
  <c r="J142" i="20"/>
  <c r="J143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6" i="20" l="1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4" i="15" l="1"/>
  <c r="F163" i="15"/>
  <c r="F162" i="15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<sst xmlns="http://schemas.openxmlformats.org/spreadsheetml/2006/main" count="1945" uniqueCount="815">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</sst>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0" workbookViewId="0">
      <selection activeCell="A29" sqref="A2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653</v>
      </c>
      <c r="B3" s="39">
        <v>290900</v>
      </c>
      <c r="C3" s="39">
        <v>97368</v>
      </c>
      <c r="D3" s="3">
        <f t="shared" ref="D3:D22" si="0">B3-C3</f>
        <v>193532</v>
      </c>
      <c r="E3" s="23" t="s">
        <v>813</v>
      </c>
      <c r="F3">
        <v>29</v>
      </c>
      <c r="G3">
        <f t="shared" ref="G3:G23" si="1">B3*F3</f>
        <v>8436100</v>
      </c>
      <c r="H3">
        <f t="shared" ref="H3:H23" si="2">C3*F3</f>
        <v>2823672</v>
      </c>
      <c r="I3">
        <f t="shared" ref="I3:I23" si="3">D3*F3</f>
        <v>5612428</v>
      </c>
    </row>
    <row r="4" spans="1:17" x14ac:dyDescent="0.25">
      <c r="A4" s="20" t="s">
        <v>780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11247337</v>
      </c>
      <c r="D24" s="3">
        <f>SUM(D2:D22)</f>
        <v>23553333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337322742</v>
      </c>
      <c r="I25" s="18">
        <f>SUM(I2:I23)</f>
        <v>706406458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94015.943644960775</v>
      </c>
      <c r="I30" s="18">
        <f>G30*I25/G25</f>
        <v>196884.05635503921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9" workbookViewId="0">
      <selection activeCell="C32" sqref="C32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771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290900</v>
      </c>
      <c r="H30" s="18">
        <f>G30*H25/G25</f>
        <v>97367.833583604763</v>
      </c>
      <c r="I30" s="18">
        <f>G30*I25/G25</f>
        <v>193532.16641639522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B132" sqref="B13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583</v>
      </c>
      <c r="H2" s="36">
        <f>IF(B2&gt;0,1,0)</f>
        <v>1</v>
      </c>
      <c r="I2" s="11">
        <f>B2*(G2-H2)</f>
        <v>9719400</v>
      </c>
      <c r="J2" s="53">
        <f>C2*(G2-H2)</f>
        <v>9719400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582</v>
      </c>
      <c r="H3" s="36">
        <f t="shared" ref="H3:H66" si="2">IF(B3&gt;0,1,0)</f>
        <v>1</v>
      </c>
      <c r="I3" s="11">
        <f t="shared" ref="I3:I66" si="3">B3*(G3-H3)</f>
        <v>11561900000</v>
      </c>
      <c r="J3" s="53">
        <f t="shared" ref="J3:J66" si="4">C3*(G3-H3)</f>
        <v>6615847000</v>
      </c>
      <c r="K3" s="53">
        <f t="shared" ref="K3:K66" si="5">D3*(G3-H3)</f>
        <v>4946053000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582</v>
      </c>
      <c r="H4" s="36">
        <f t="shared" si="2"/>
        <v>0</v>
      </c>
      <c r="I4" s="11">
        <f t="shared" si="3"/>
        <v>0</v>
      </c>
      <c r="J4" s="53">
        <f t="shared" si="4"/>
        <v>4947000</v>
      </c>
      <c r="K4" s="53">
        <f t="shared" si="5"/>
        <v>-4947000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580</v>
      </c>
      <c r="H5" s="36">
        <f t="shared" si="2"/>
        <v>1</v>
      </c>
      <c r="I5" s="11">
        <f t="shared" si="3"/>
        <v>1158000000</v>
      </c>
      <c r="J5" s="53">
        <f t="shared" si="4"/>
        <v>0</v>
      </c>
      <c r="K5" s="53">
        <f t="shared" si="5"/>
        <v>1158000000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573</v>
      </c>
      <c r="H6" s="36">
        <f t="shared" si="2"/>
        <v>0</v>
      </c>
      <c r="I6" s="11">
        <f t="shared" si="3"/>
        <v>-2865000</v>
      </c>
      <c r="J6" s="53">
        <f t="shared" si="4"/>
        <v>0</v>
      </c>
      <c r="K6" s="53">
        <f t="shared" si="5"/>
        <v>-2865000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569</v>
      </c>
      <c r="H7" s="36">
        <f t="shared" si="2"/>
        <v>0</v>
      </c>
      <c r="I7" s="11">
        <f t="shared" si="3"/>
        <v>-683084500</v>
      </c>
      <c r="J7" s="53">
        <f t="shared" si="4"/>
        <v>0</v>
      </c>
      <c r="K7" s="53">
        <f t="shared" si="5"/>
        <v>-683084500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568</v>
      </c>
      <c r="H8" s="36">
        <f t="shared" si="2"/>
        <v>0</v>
      </c>
      <c r="I8" s="11">
        <f t="shared" si="3"/>
        <v>-113600000</v>
      </c>
      <c r="J8" s="53">
        <f t="shared" si="4"/>
        <v>0</v>
      </c>
      <c r="K8" s="53">
        <f t="shared" si="5"/>
        <v>-113600000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566</v>
      </c>
      <c r="H9" s="36">
        <f t="shared" si="2"/>
        <v>0</v>
      </c>
      <c r="I9" s="11">
        <f t="shared" si="3"/>
        <v>-399313000</v>
      </c>
      <c r="J9" s="53">
        <f t="shared" si="4"/>
        <v>0</v>
      </c>
      <c r="K9" s="53">
        <f t="shared" si="5"/>
        <v>-399313000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557</v>
      </c>
      <c r="H10" s="36">
        <f t="shared" si="2"/>
        <v>0</v>
      </c>
      <c r="I10" s="11">
        <f t="shared" si="3"/>
        <v>-111400000</v>
      </c>
      <c r="J10" s="53">
        <f t="shared" si="4"/>
        <v>0</v>
      </c>
      <c r="K10" s="53">
        <f t="shared" si="5"/>
        <v>-111400000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557</v>
      </c>
      <c r="H11" s="36">
        <f t="shared" si="2"/>
        <v>1</v>
      </c>
      <c r="I11" s="11">
        <f t="shared" si="3"/>
        <v>556000000</v>
      </c>
      <c r="J11" s="53">
        <f t="shared" si="4"/>
        <v>0</v>
      </c>
      <c r="K11" s="53">
        <f t="shared" si="5"/>
        <v>556000000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553</v>
      </c>
      <c r="H12" s="36">
        <f t="shared" si="2"/>
        <v>0</v>
      </c>
      <c r="I12" s="11">
        <f t="shared" si="3"/>
        <v>-165900000</v>
      </c>
      <c r="J12" s="53">
        <f t="shared" si="4"/>
        <v>0</v>
      </c>
      <c r="K12" s="53">
        <f t="shared" si="5"/>
        <v>-165900000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548</v>
      </c>
      <c r="H13" s="36">
        <f t="shared" si="2"/>
        <v>0</v>
      </c>
      <c r="I13" s="11">
        <f t="shared" si="3"/>
        <v>-33976000</v>
      </c>
      <c r="J13" s="53">
        <f t="shared" si="4"/>
        <v>0</v>
      </c>
      <c r="K13" s="53">
        <f t="shared" si="5"/>
        <v>-33976000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548</v>
      </c>
      <c r="H14" s="36">
        <f t="shared" si="2"/>
        <v>1</v>
      </c>
      <c r="I14" s="11">
        <f t="shared" si="3"/>
        <v>1094000000</v>
      </c>
      <c r="J14" s="53">
        <f t="shared" si="4"/>
        <v>0</v>
      </c>
      <c r="K14" s="53">
        <f t="shared" si="5"/>
        <v>1094000000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547</v>
      </c>
      <c r="H15" s="36">
        <f t="shared" si="2"/>
        <v>1</v>
      </c>
      <c r="I15" s="11">
        <f t="shared" si="3"/>
        <v>982800000</v>
      </c>
      <c r="J15" s="53">
        <f t="shared" si="4"/>
        <v>0</v>
      </c>
      <c r="K15" s="53">
        <f t="shared" si="5"/>
        <v>982800000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547</v>
      </c>
      <c r="H16" s="36">
        <f t="shared" si="2"/>
        <v>0</v>
      </c>
      <c r="I16" s="11">
        <f t="shared" si="3"/>
        <v>-109400000</v>
      </c>
      <c r="J16" s="53">
        <f t="shared" si="4"/>
        <v>0</v>
      </c>
      <c r="K16" s="53">
        <f t="shared" si="5"/>
        <v>-109400000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543</v>
      </c>
      <c r="H17" s="36">
        <f t="shared" si="2"/>
        <v>0</v>
      </c>
      <c r="I17" s="11">
        <f t="shared" si="3"/>
        <v>-1086000000</v>
      </c>
      <c r="J17" s="53">
        <f t="shared" si="4"/>
        <v>0</v>
      </c>
      <c r="K17" s="53">
        <f t="shared" si="5"/>
        <v>-1086000000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542</v>
      </c>
      <c r="H18" s="36">
        <f t="shared" si="2"/>
        <v>0</v>
      </c>
      <c r="I18" s="11">
        <f t="shared" si="3"/>
        <v>-162600000</v>
      </c>
      <c r="J18" s="53">
        <f t="shared" si="4"/>
        <v>0</v>
      </c>
      <c r="K18" s="53">
        <f t="shared" si="5"/>
        <v>-162600000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541</v>
      </c>
      <c r="H19" s="36">
        <f t="shared" si="2"/>
        <v>0</v>
      </c>
      <c r="I19" s="11">
        <f t="shared" si="3"/>
        <v>-108200000</v>
      </c>
      <c r="J19" s="53">
        <f t="shared" si="4"/>
        <v>0</v>
      </c>
      <c r="K19" s="53">
        <f t="shared" si="5"/>
        <v>-108200000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539</v>
      </c>
      <c r="H20" s="36">
        <f t="shared" si="2"/>
        <v>1</v>
      </c>
      <c r="I20" s="11">
        <f t="shared" si="3"/>
        <v>145845882</v>
      </c>
      <c r="J20" s="53">
        <f t="shared" si="4"/>
        <v>79329176</v>
      </c>
      <c r="K20" s="53">
        <f t="shared" si="5"/>
        <v>66516706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537</v>
      </c>
      <c r="H21" s="36">
        <f t="shared" si="2"/>
        <v>0</v>
      </c>
      <c r="I21" s="11">
        <f t="shared" si="3"/>
        <v>-808560900</v>
      </c>
      <c r="J21" s="53">
        <f t="shared" si="4"/>
        <v>0</v>
      </c>
      <c r="K21" s="53">
        <f t="shared" si="5"/>
        <v>-808560900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534</v>
      </c>
      <c r="H22" s="36">
        <f t="shared" si="2"/>
        <v>1</v>
      </c>
      <c r="I22" s="11">
        <f t="shared" si="3"/>
        <v>1599000000</v>
      </c>
      <c r="J22" s="53">
        <f t="shared" si="4"/>
        <v>0</v>
      </c>
      <c r="K22" s="53">
        <f t="shared" si="5"/>
        <v>1599000000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533</v>
      </c>
      <c r="H23" s="36">
        <f t="shared" si="2"/>
        <v>1</v>
      </c>
      <c r="I23" s="11">
        <f t="shared" si="3"/>
        <v>532000000</v>
      </c>
      <c r="J23" s="53">
        <f t="shared" si="4"/>
        <v>0</v>
      </c>
      <c r="K23" s="53">
        <f t="shared" si="5"/>
        <v>532000000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532</v>
      </c>
      <c r="H24" s="36">
        <f t="shared" si="2"/>
        <v>0</v>
      </c>
      <c r="I24" s="11">
        <f t="shared" si="3"/>
        <v>-1596478800</v>
      </c>
      <c r="J24" s="53">
        <f t="shared" si="4"/>
        <v>0</v>
      </c>
      <c r="K24" s="53">
        <f t="shared" si="5"/>
        <v>-1596478800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517</v>
      </c>
      <c r="H25" s="36">
        <f t="shared" si="2"/>
        <v>1</v>
      </c>
      <c r="I25" s="11">
        <f t="shared" si="3"/>
        <v>774000000</v>
      </c>
      <c r="J25" s="53">
        <f t="shared" si="4"/>
        <v>0</v>
      </c>
      <c r="K25" s="53">
        <f t="shared" si="5"/>
        <v>774000000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509</v>
      </c>
      <c r="H26" s="36">
        <f t="shared" si="2"/>
        <v>0</v>
      </c>
      <c r="I26" s="11">
        <f t="shared" si="3"/>
        <v>-83476000</v>
      </c>
      <c r="J26" s="53">
        <f t="shared" si="4"/>
        <v>0</v>
      </c>
      <c r="K26" s="53">
        <f t="shared" si="5"/>
        <v>-83476000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508</v>
      </c>
      <c r="H27" s="36">
        <f t="shared" si="2"/>
        <v>1</v>
      </c>
      <c r="I27" s="11">
        <f t="shared" si="3"/>
        <v>101092251</v>
      </c>
      <c r="J27" s="53">
        <f t="shared" si="4"/>
        <v>54458391</v>
      </c>
      <c r="K27" s="53">
        <f t="shared" si="5"/>
        <v>46633860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506</v>
      </c>
      <c r="H28" s="36">
        <f t="shared" si="2"/>
        <v>0</v>
      </c>
      <c r="I28" s="11">
        <f t="shared" si="3"/>
        <v>-111826000</v>
      </c>
      <c r="J28" s="53">
        <f t="shared" si="4"/>
        <v>-111826000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506</v>
      </c>
      <c r="H29" s="36">
        <f t="shared" si="2"/>
        <v>0</v>
      </c>
      <c r="I29" s="11">
        <f t="shared" si="3"/>
        <v>-253253000</v>
      </c>
      <c r="J29" s="53">
        <f t="shared" si="4"/>
        <v>0</v>
      </c>
      <c r="K29" s="53">
        <f t="shared" si="5"/>
        <v>-253253000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506</v>
      </c>
      <c r="H30" s="36">
        <f t="shared" si="2"/>
        <v>0</v>
      </c>
      <c r="I30" s="11">
        <f t="shared" si="3"/>
        <v>-7590000000</v>
      </c>
      <c r="J30" s="53">
        <f t="shared" si="4"/>
        <v>-7590000000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489</v>
      </c>
      <c r="H31" s="36">
        <f t="shared" si="2"/>
        <v>0</v>
      </c>
      <c r="I31" s="11">
        <f t="shared" si="3"/>
        <v>-1472330100</v>
      </c>
      <c r="J31" s="53">
        <f t="shared" si="4"/>
        <v>0</v>
      </c>
      <c r="K31" s="53">
        <f t="shared" si="5"/>
        <v>-1472330100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487</v>
      </c>
      <c r="H32" s="36">
        <f t="shared" si="2"/>
        <v>0</v>
      </c>
      <c r="I32" s="11">
        <f t="shared" si="3"/>
        <v>-1463873300</v>
      </c>
      <c r="J32" s="53">
        <f t="shared" si="4"/>
        <v>0</v>
      </c>
      <c r="K32" s="53">
        <f t="shared" si="5"/>
        <v>-1463873300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486</v>
      </c>
      <c r="H33" s="36">
        <f t="shared" si="2"/>
        <v>0</v>
      </c>
      <c r="I33" s="11">
        <f t="shared" si="3"/>
        <v>-435213000</v>
      </c>
      <c r="J33" s="53">
        <f t="shared" si="4"/>
        <v>0</v>
      </c>
      <c r="K33" s="53">
        <f t="shared" si="5"/>
        <v>-435213000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486</v>
      </c>
      <c r="H34" s="36">
        <f t="shared" si="2"/>
        <v>0</v>
      </c>
      <c r="I34" s="11">
        <f t="shared" si="3"/>
        <v>0</v>
      </c>
      <c r="J34" s="53">
        <f t="shared" si="4"/>
        <v>486000000</v>
      </c>
      <c r="K34" s="53">
        <f t="shared" si="5"/>
        <v>-486000000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477</v>
      </c>
      <c r="H35" s="36">
        <f t="shared" si="2"/>
        <v>1</v>
      </c>
      <c r="I35" s="11">
        <f t="shared" si="3"/>
        <v>24976672</v>
      </c>
      <c r="J35" s="53">
        <f t="shared" si="4"/>
        <v>-10311588</v>
      </c>
      <c r="K35" s="53">
        <f t="shared" si="5"/>
        <v>35288260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477</v>
      </c>
      <c r="H36" s="36">
        <f t="shared" si="2"/>
        <v>0</v>
      </c>
      <c r="I36" s="11">
        <f t="shared" si="3"/>
        <v>0</v>
      </c>
      <c r="J36" s="53">
        <f t="shared" si="4"/>
        <v>10333251</v>
      </c>
      <c r="K36" s="53">
        <f t="shared" si="5"/>
        <v>-10333251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467</v>
      </c>
      <c r="H37" s="36">
        <f t="shared" si="2"/>
        <v>0</v>
      </c>
      <c r="I37" s="11">
        <f t="shared" si="3"/>
        <v>-25685000</v>
      </c>
      <c r="J37" s="53">
        <f t="shared" si="4"/>
        <v>0</v>
      </c>
      <c r="K37" s="53">
        <f t="shared" si="5"/>
        <v>-25685000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466</v>
      </c>
      <c r="H38" s="36">
        <f t="shared" si="2"/>
        <v>1</v>
      </c>
      <c r="I38" s="11">
        <f t="shared" si="3"/>
        <v>1395000000</v>
      </c>
      <c r="J38" s="53">
        <f t="shared" si="4"/>
        <v>1395000000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465</v>
      </c>
      <c r="H39" s="36">
        <f t="shared" si="2"/>
        <v>1</v>
      </c>
      <c r="I39" s="11">
        <f t="shared" si="3"/>
        <v>1160000000</v>
      </c>
      <c r="J39" s="53">
        <f t="shared" si="4"/>
        <v>1160000000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465</v>
      </c>
      <c r="H40" s="36">
        <f t="shared" si="2"/>
        <v>0</v>
      </c>
      <c r="I40" s="11">
        <f t="shared" si="3"/>
        <v>-23250000</v>
      </c>
      <c r="J40" s="53">
        <f t="shared" si="4"/>
        <v>0</v>
      </c>
      <c r="K40" s="53">
        <f t="shared" si="5"/>
        <v>-23250000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465</v>
      </c>
      <c r="H41" s="36">
        <f t="shared" si="2"/>
        <v>1</v>
      </c>
      <c r="I41" s="11">
        <f t="shared" si="3"/>
        <v>1392000000</v>
      </c>
      <c r="J41" s="53">
        <f t="shared" si="4"/>
        <v>0</v>
      </c>
      <c r="K41" s="53">
        <f t="shared" si="5"/>
        <v>1392000000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462</v>
      </c>
      <c r="H42" s="36">
        <f t="shared" si="2"/>
        <v>0</v>
      </c>
      <c r="I42" s="11">
        <f t="shared" si="3"/>
        <v>-41210400</v>
      </c>
      <c r="J42" s="53">
        <f t="shared" si="4"/>
        <v>0</v>
      </c>
      <c r="K42" s="53">
        <f t="shared" si="5"/>
        <v>-41210400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458</v>
      </c>
      <c r="H43" s="36">
        <f t="shared" si="2"/>
        <v>0</v>
      </c>
      <c r="I43" s="11">
        <f t="shared" si="3"/>
        <v>-91600000</v>
      </c>
      <c r="J43" s="53">
        <f t="shared" si="4"/>
        <v>0</v>
      </c>
      <c r="K43" s="53">
        <f t="shared" si="5"/>
        <v>-91600000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456</v>
      </c>
      <c r="H44" s="36">
        <f t="shared" si="2"/>
        <v>0</v>
      </c>
      <c r="I44" s="11">
        <f t="shared" si="3"/>
        <v>-91200000</v>
      </c>
      <c r="J44" s="53">
        <f t="shared" si="4"/>
        <v>0</v>
      </c>
      <c r="K44" s="53">
        <f t="shared" si="5"/>
        <v>-91200000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456</v>
      </c>
      <c r="H45" s="36">
        <f t="shared" si="2"/>
        <v>0</v>
      </c>
      <c r="I45" s="11">
        <f t="shared" si="3"/>
        <v>-255360000</v>
      </c>
      <c r="J45" s="53">
        <f t="shared" si="4"/>
        <v>0</v>
      </c>
      <c r="K45" s="53">
        <f t="shared" si="5"/>
        <v>-255360000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452</v>
      </c>
      <c r="H46" s="36">
        <f t="shared" si="2"/>
        <v>0</v>
      </c>
      <c r="I46" s="11">
        <f t="shared" si="3"/>
        <v>-318886000</v>
      </c>
      <c r="J46" s="53">
        <f t="shared" si="4"/>
        <v>0</v>
      </c>
      <c r="K46" s="53">
        <f t="shared" si="5"/>
        <v>-318886000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446</v>
      </c>
      <c r="H47" s="36">
        <f t="shared" si="2"/>
        <v>1</v>
      </c>
      <c r="I47" s="11">
        <f t="shared" si="3"/>
        <v>18335780</v>
      </c>
      <c r="J47" s="53">
        <f t="shared" si="4"/>
        <v>2987285</v>
      </c>
      <c r="K47" s="53">
        <f t="shared" si="5"/>
        <v>15348495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446</v>
      </c>
      <c r="H48" s="36">
        <f t="shared" si="2"/>
        <v>1</v>
      </c>
      <c r="I48" s="11">
        <f t="shared" si="3"/>
        <v>758591500</v>
      </c>
      <c r="J48" s="53">
        <f t="shared" si="4"/>
        <v>0</v>
      </c>
      <c r="K48" s="53">
        <f t="shared" si="5"/>
        <v>758591500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437</v>
      </c>
      <c r="H49" s="36">
        <f t="shared" si="2"/>
        <v>0</v>
      </c>
      <c r="I49" s="11">
        <f t="shared" si="3"/>
        <v>-67735000</v>
      </c>
      <c r="J49" s="53">
        <f t="shared" si="4"/>
        <v>0</v>
      </c>
      <c r="K49" s="53">
        <f t="shared" si="5"/>
        <v>-67735000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437</v>
      </c>
      <c r="H50" s="36">
        <f t="shared" si="2"/>
        <v>0</v>
      </c>
      <c r="I50" s="11">
        <f t="shared" si="3"/>
        <v>-60306000</v>
      </c>
      <c r="J50" s="53">
        <f t="shared" si="4"/>
        <v>0</v>
      </c>
      <c r="K50" s="53">
        <f t="shared" si="5"/>
        <v>-60306000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437</v>
      </c>
      <c r="H51" s="36">
        <f t="shared" si="2"/>
        <v>0</v>
      </c>
      <c r="I51" s="11">
        <f t="shared" si="3"/>
        <v>-323380000</v>
      </c>
      <c r="J51" s="53">
        <f t="shared" si="4"/>
        <v>0</v>
      </c>
      <c r="K51" s="53">
        <f t="shared" si="5"/>
        <v>-323380000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437</v>
      </c>
      <c r="H52" s="36">
        <f t="shared" si="2"/>
        <v>0</v>
      </c>
      <c r="I52" s="11">
        <f t="shared" si="3"/>
        <v>-87400000</v>
      </c>
      <c r="J52" s="53">
        <f t="shared" si="4"/>
        <v>0</v>
      </c>
      <c r="K52" s="53">
        <f t="shared" si="5"/>
        <v>-87400000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436</v>
      </c>
      <c r="H53" s="36">
        <f t="shared" si="2"/>
        <v>0</v>
      </c>
      <c r="I53" s="11">
        <f t="shared" si="3"/>
        <v>-459980000</v>
      </c>
      <c r="J53" s="53">
        <f t="shared" si="4"/>
        <v>0</v>
      </c>
      <c r="K53" s="53">
        <f t="shared" si="5"/>
        <v>-459980000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436</v>
      </c>
      <c r="H54" s="36">
        <f t="shared" si="2"/>
        <v>0</v>
      </c>
      <c r="I54" s="11">
        <f t="shared" si="3"/>
        <v>-87200000</v>
      </c>
      <c r="J54" s="53">
        <f t="shared" si="4"/>
        <v>0</v>
      </c>
      <c r="K54" s="53">
        <f t="shared" si="5"/>
        <v>-87200000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436</v>
      </c>
      <c r="H55" s="36">
        <f t="shared" si="2"/>
        <v>0</v>
      </c>
      <c r="I55" s="11">
        <f t="shared" si="3"/>
        <v>-436218000</v>
      </c>
      <c r="J55" s="53">
        <f t="shared" si="4"/>
        <v>0</v>
      </c>
      <c r="K55" s="53">
        <f t="shared" si="5"/>
        <v>-436218000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436</v>
      </c>
      <c r="H56" s="36">
        <f t="shared" si="2"/>
        <v>0</v>
      </c>
      <c r="I56" s="11">
        <f t="shared" si="3"/>
        <v>-16568000</v>
      </c>
      <c r="J56" s="53">
        <f t="shared" si="4"/>
        <v>0</v>
      </c>
      <c r="K56" s="53">
        <f t="shared" si="5"/>
        <v>-16568000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436</v>
      </c>
      <c r="H57" s="36">
        <f t="shared" si="2"/>
        <v>0</v>
      </c>
      <c r="I57" s="11">
        <f t="shared" si="3"/>
        <v>-45780000</v>
      </c>
      <c r="J57" s="53">
        <f t="shared" si="4"/>
        <v>0</v>
      </c>
      <c r="K57" s="53">
        <f t="shared" si="5"/>
        <v>-45780000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436</v>
      </c>
      <c r="H58" s="36">
        <f t="shared" si="2"/>
        <v>0</v>
      </c>
      <c r="I58" s="11">
        <f t="shared" si="3"/>
        <v>-26160000</v>
      </c>
      <c r="J58" s="53">
        <f t="shared" si="4"/>
        <v>0</v>
      </c>
      <c r="K58" s="53">
        <f t="shared" si="5"/>
        <v>-26160000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433</v>
      </c>
      <c r="H59" s="36">
        <f t="shared" si="2"/>
        <v>1</v>
      </c>
      <c r="I59" s="11">
        <f t="shared" si="3"/>
        <v>432000000</v>
      </c>
      <c r="J59" s="53">
        <f t="shared" si="4"/>
        <v>432000000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432</v>
      </c>
      <c r="H60" s="36">
        <f t="shared" si="2"/>
        <v>1</v>
      </c>
      <c r="I60" s="11">
        <f t="shared" si="3"/>
        <v>1508500000</v>
      </c>
      <c r="J60" s="53">
        <f t="shared" si="4"/>
        <v>1508500000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430</v>
      </c>
      <c r="H61" s="36">
        <f t="shared" si="2"/>
        <v>1</v>
      </c>
      <c r="I61" s="11">
        <f t="shared" si="3"/>
        <v>429000000</v>
      </c>
      <c r="J61" s="53">
        <f t="shared" si="4"/>
        <v>429000000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430</v>
      </c>
      <c r="H62" s="36">
        <f t="shared" si="2"/>
        <v>1</v>
      </c>
      <c r="I62" s="11">
        <f t="shared" si="3"/>
        <v>1287000000</v>
      </c>
      <c r="J62" s="53">
        <f t="shared" si="4"/>
        <v>1287000000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428</v>
      </c>
      <c r="H63" s="36">
        <f t="shared" si="2"/>
        <v>0</v>
      </c>
      <c r="I63" s="11">
        <f t="shared" si="3"/>
        <v>-85600000</v>
      </c>
      <c r="J63" s="53">
        <f t="shared" si="4"/>
        <v>0</v>
      </c>
      <c r="K63" s="53">
        <f t="shared" si="5"/>
        <v>-85600000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423</v>
      </c>
      <c r="H64" s="36">
        <f t="shared" si="2"/>
        <v>0</v>
      </c>
      <c r="I64" s="11">
        <f t="shared" si="3"/>
        <v>-21150000</v>
      </c>
      <c r="J64" s="53">
        <f t="shared" si="4"/>
        <v>0</v>
      </c>
      <c r="K64" s="53">
        <f t="shared" si="5"/>
        <v>-21150000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419</v>
      </c>
      <c r="H65" s="36">
        <f t="shared" si="2"/>
        <v>0</v>
      </c>
      <c r="I65" s="11">
        <f t="shared" si="3"/>
        <v>-83800000</v>
      </c>
      <c r="J65" s="53">
        <f t="shared" si="4"/>
        <v>0</v>
      </c>
      <c r="K65" s="53">
        <f t="shared" si="5"/>
        <v>-83800000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416</v>
      </c>
      <c r="H66" s="36">
        <f t="shared" si="2"/>
        <v>0</v>
      </c>
      <c r="I66" s="11">
        <f t="shared" si="3"/>
        <v>-70720000</v>
      </c>
      <c r="J66" s="53">
        <f t="shared" si="4"/>
        <v>0</v>
      </c>
      <c r="K66" s="53">
        <f t="shared" si="5"/>
        <v>-70720000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415</v>
      </c>
      <c r="H67" s="36">
        <f t="shared" ref="H67:H131" si="8">IF(B67&gt;0,1,0)</f>
        <v>1</v>
      </c>
      <c r="I67" s="11">
        <f t="shared" ref="I67:I119" si="9">B67*(G67-H67)</f>
        <v>37808550</v>
      </c>
      <c r="J67" s="53">
        <f t="shared" ref="J67:J131" si="10">C67*(G67-H67)</f>
        <v>27209322</v>
      </c>
      <c r="K67" s="53">
        <f t="shared" ref="K67:K131" si="11">D67*(G67-H67)</f>
        <v>10599228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397</v>
      </c>
      <c r="H68" s="36">
        <f t="shared" si="8"/>
        <v>0</v>
      </c>
      <c r="I68" s="11">
        <f t="shared" si="9"/>
        <v>-57565000</v>
      </c>
      <c r="J68" s="53">
        <f t="shared" si="10"/>
        <v>0</v>
      </c>
      <c r="K68" s="53">
        <f t="shared" si="11"/>
        <v>-57565000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390</v>
      </c>
      <c r="H69" s="36">
        <f t="shared" si="8"/>
        <v>1</v>
      </c>
      <c r="I69" s="11">
        <f t="shared" si="9"/>
        <v>381220000</v>
      </c>
      <c r="J69" s="53">
        <f t="shared" si="10"/>
        <v>0</v>
      </c>
      <c r="K69" s="53">
        <f t="shared" si="11"/>
        <v>381220000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387</v>
      </c>
      <c r="H70" s="36">
        <f t="shared" si="8"/>
        <v>0</v>
      </c>
      <c r="I70" s="11">
        <f t="shared" si="9"/>
        <v>-17802000</v>
      </c>
      <c r="J70" s="53">
        <f t="shared" si="10"/>
        <v>0</v>
      </c>
      <c r="K70" s="53">
        <f t="shared" si="11"/>
        <v>-17802000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385</v>
      </c>
      <c r="H71" s="36">
        <f t="shared" si="8"/>
        <v>1</v>
      </c>
      <c r="I71" s="11">
        <f t="shared" si="9"/>
        <v>44289792</v>
      </c>
      <c r="J71" s="53">
        <f t="shared" si="10"/>
        <v>39863808</v>
      </c>
      <c r="K71" s="53">
        <f t="shared" si="11"/>
        <v>4425984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384</v>
      </c>
      <c r="H72" s="36">
        <f t="shared" si="8"/>
        <v>0</v>
      </c>
      <c r="I72" s="11">
        <f t="shared" si="9"/>
        <v>-58356096</v>
      </c>
      <c r="J72" s="53">
        <f t="shared" si="10"/>
        <v>0</v>
      </c>
      <c r="K72" s="53">
        <f t="shared" si="11"/>
        <v>-58356096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383</v>
      </c>
      <c r="H73" s="36">
        <f t="shared" si="8"/>
        <v>0</v>
      </c>
      <c r="I73" s="11">
        <f t="shared" si="9"/>
        <v>-308506500</v>
      </c>
      <c r="J73" s="53">
        <f t="shared" si="10"/>
        <v>0</v>
      </c>
      <c r="K73" s="53">
        <f t="shared" si="11"/>
        <v>-308506500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376</v>
      </c>
      <c r="H74" s="36">
        <f t="shared" si="8"/>
        <v>1</v>
      </c>
      <c r="I74" s="11">
        <f t="shared" si="9"/>
        <v>2623125000</v>
      </c>
      <c r="J74" s="53">
        <f t="shared" si="10"/>
        <v>0</v>
      </c>
      <c r="K74" s="53">
        <f t="shared" si="11"/>
        <v>2623125000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375</v>
      </c>
      <c r="H75" s="36">
        <f t="shared" si="8"/>
        <v>1</v>
      </c>
      <c r="I75" s="11">
        <f t="shared" si="9"/>
        <v>1122000000</v>
      </c>
      <c r="J75" s="53">
        <f t="shared" si="10"/>
        <v>0</v>
      </c>
      <c r="K75" s="53">
        <f t="shared" si="11"/>
        <v>1122000000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373</v>
      </c>
      <c r="H76" s="36">
        <f t="shared" si="8"/>
        <v>1</v>
      </c>
      <c r="I76" s="11">
        <f t="shared" si="9"/>
        <v>1116000000</v>
      </c>
      <c r="J76" s="53">
        <f t="shared" si="10"/>
        <v>0</v>
      </c>
      <c r="K76" s="53">
        <f t="shared" si="11"/>
        <v>1116000000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372</v>
      </c>
      <c r="H77" s="36">
        <f t="shared" si="8"/>
        <v>1</v>
      </c>
      <c r="I77" s="11">
        <f t="shared" si="9"/>
        <v>1113000000</v>
      </c>
      <c r="J77" s="53">
        <f t="shared" si="10"/>
        <v>0</v>
      </c>
      <c r="K77" s="53">
        <f t="shared" si="11"/>
        <v>1113000000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371</v>
      </c>
      <c r="H78" s="36">
        <f t="shared" si="8"/>
        <v>0</v>
      </c>
      <c r="I78" s="11">
        <f t="shared" si="9"/>
        <v>-1187200000</v>
      </c>
      <c r="J78" s="53">
        <f t="shared" si="10"/>
        <v>-1187200000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370</v>
      </c>
      <c r="H79" s="36">
        <f t="shared" si="8"/>
        <v>0</v>
      </c>
      <c r="I79" s="11">
        <f t="shared" si="9"/>
        <v>-296000000</v>
      </c>
      <c r="J79" s="53">
        <f t="shared" si="10"/>
        <v>-296000000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369</v>
      </c>
      <c r="H80" s="36">
        <f t="shared" si="8"/>
        <v>0</v>
      </c>
      <c r="I80" s="11">
        <f t="shared" si="9"/>
        <v>-17857017</v>
      </c>
      <c r="J80" s="53">
        <f t="shared" si="10"/>
        <v>0</v>
      </c>
      <c r="K80" s="53">
        <f t="shared" si="11"/>
        <v>-17857017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368</v>
      </c>
      <c r="H81" s="36">
        <f t="shared" si="8"/>
        <v>0</v>
      </c>
      <c r="I81" s="11">
        <f t="shared" si="9"/>
        <v>-51520000</v>
      </c>
      <c r="J81" s="53">
        <f t="shared" si="10"/>
        <v>0</v>
      </c>
      <c r="K81" s="53">
        <f t="shared" si="11"/>
        <v>-51520000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367</v>
      </c>
      <c r="H82" s="36">
        <f t="shared" si="8"/>
        <v>0</v>
      </c>
      <c r="I82" s="11">
        <f t="shared" si="9"/>
        <v>-91750000</v>
      </c>
      <c r="J82" s="53">
        <f t="shared" si="10"/>
        <v>0</v>
      </c>
      <c r="K82" s="53">
        <f t="shared" si="11"/>
        <v>-91750000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366</v>
      </c>
      <c r="H83" s="36">
        <f t="shared" si="8"/>
        <v>0</v>
      </c>
      <c r="I83" s="11">
        <f t="shared" si="9"/>
        <v>-73200000</v>
      </c>
      <c r="J83" s="53">
        <f t="shared" si="10"/>
        <v>0</v>
      </c>
      <c r="K83" s="53">
        <f t="shared" si="11"/>
        <v>-73200000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363</v>
      </c>
      <c r="H84" s="36">
        <f t="shared" si="8"/>
        <v>1</v>
      </c>
      <c r="I84" s="11">
        <f t="shared" si="9"/>
        <v>591942400</v>
      </c>
      <c r="J84" s="53">
        <f t="shared" si="10"/>
        <v>0</v>
      </c>
      <c r="K84" s="53">
        <f t="shared" si="11"/>
        <v>591942400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6" si="12">B85-C85</f>
        <v>2500000</v>
      </c>
      <c r="E85" s="20" t="s">
        <v>173</v>
      </c>
      <c r="F85" s="36">
        <v>4</v>
      </c>
      <c r="G85" s="36">
        <f t="shared" si="7"/>
        <v>359</v>
      </c>
      <c r="H85" s="36">
        <f t="shared" si="8"/>
        <v>1</v>
      </c>
      <c r="I85" s="11">
        <f t="shared" si="9"/>
        <v>895000000</v>
      </c>
      <c r="J85" s="53">
        <f t="shared" si="10"/>
        <v>0</v>
      </c>
      <c r="K85" s="53">
        <f t="shared" si="11"/>
        <v>895000000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355</v>
      </c>
      <c r="H86" s="36">
        <f t="shared" si="8"/>
        <v>1</v>
      </c>
      <c r="I86" s="11">
        <f t="shared" si="9"/>
        <v>65950200</v>
      </c>
      <c r="J86" s="53">
        <f t="shared" si="10"/>
        <v>30072300</v>
      </c>
      <c r="K86" s="53">
        <f t="shared" si="11"/>
        <v>35877900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352</v>
      </c>
      <c r="H87" s="36">
        <f t="shared" si="8"/>
        <v>0</v>
      </c>
      <c r="I87" s="11">
        <f t="shared" si="9"/>
        <v>-70400000</v>
      </c>
      <c r="J87" s="53">
        <f t="shared" si="10"/>
        <v>0</v>
      </c>
      <c r="K87" s="53">
        <f t="shared" si="11"/>
        <v>-70400000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351</v>
      </c>
      <c r="H88" s="36">
        <f t="shared" si="8"/>
        <v>0</v>
      </c>
      <c r="I88" s="11">
        <f t="shared" si="9"/>
        <v>-41418000</v>
      </c>
      <c r="J88" s="53">
        <f t="shared" si="10"/>
        <v>-24219000</v>
      </c>
      <c r="K88" s="53">
        <f t="shared" si="11"/>
        <v>-17199000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343</v>
      </c>
      <c r="H89" s="36">
        <f t="shared" si="8"/>
        <v>0</v>
      </c>
      <c r="I89" s="11">
        <f t="shared" si="9"/>
        <v>-1097908700</v>
      </c>
      <c r="J89" s="53">
        <f t="shared" si="10"/>
        <v>0</v>
      </c>
      <c r="K89" s="53">
        <f t="shared" si="11"/>
        <v>-1097908700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342</v>
      </c>
      <c r="H90" s="36">
        <f t="shared" si="8"/>
        <v>0</v>
      </c>
      <c r="I90" s="11">
        <f t="shared" si="9"/>
        <v>-1094707800</v>
      </c>
      <c r="J90" s="53">
        <f t="shared" si="10"/>
        <v>0</v>
      </c>
      <c r="K90" s="53">
        <f t="shared" si="11"/>
        <v>-1094707800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341</v>
      </c>
      <c r="H91" s="36">
        <f t="shared" si="8"/>
        <v>0</v>
      </c>
      <c r="I91" s="11">
        <f t="shared" si="9"/>
        <v>-1091506900</v>
      </c>
      <c r="J91" s="53">
        <f t="shared" si="10"/>
        <v>0</v>
      </c>
      <c r="K91" s="53">
        <f t="shared" si="11"/>
        <v>-1091506900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340</v>
      </c>
      <c r="H92" s="36">
        <f t="shared" si="8"/>
        <v>0</v>
      </c>
      <c r="I92" s="11">
        <f t="shared" si="9"/>
        <v>-1088306000</v>
      </c>
      <c r="J92" s="53">
        <f t="shared" si="10"/>
        <v>0</v>
      </c>
      <c r="K92" s="53">
        <f t="shared" si="11"/>
        <v>-1088306000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339</v>
      </c>
      <c r="H93" s="36">
        <f t="shared" si="8"/>
        <v>0</v>
      </c>
      <c r="I93" s="11">
        <f t="shared" si="9"/>
        <v>-1085105100</v>
      </c>
      <c r="J93" s="53">
        <f t="shared" si="10"/>
        <v>0</v>
      </c>
      <c r="K93" s="53">
        <f t="shared" si="11"/>
        <v>-1085105100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338</v>
      </c>
      <c r="H94" s="36">
        <f t="shared" si="8"/>
        <v>0</v>
      </c>
      <c r="I94" s="11">
        <f t="shared" si="9"/>
        <v>-1081904200</v>
      </c>
      <c r="J94" s="53">
        <f t="shared" si="10"/>
        <v>0</v>
      </c>
      <c r="K94" s="53">
        <f t="shared" si="11"/>
        <v>-1081904200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336</v>
      </c>
      <c r="H95" s="36">
        <f t="shared" si="8"/>
        <v>0</v>
      </c>
      <c r="I95" s="11">
        <f t="shared" si="9"/>
        <v>-402056256</v>
      </c>
      <c r="J95" s="53">
        <f t="shared" si="10"/>
        <v>0</v>
      </c>
      <c r="K95" s="53">
        <f t="shared" si="11"/>
        <v>-402056256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326</v>
      </c>
      <c r="H96" s="36">
        <f t="shared" si="8"/>
        <v>0</v>
      </c>
      <c r="I96" s="11">
        <f t="shared" si="9"/>
        <v>-65200000</v>
      </c>
      <c r="J96" s="53">
        <f t="shared" si="10"/>
        <v>0</v>
      </c>
      <c r="K96" s="53">
        <f t="shared" si="11"/>
        <v>-65200000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325</v>
      </c>
      <c r="H97" s="36">
        <f t="shared" si="8"/>
        <v>1</v>
      </c>
      <c r="I97" s="11">
        <f t="shared" si="9"/>
        <v>51696792</v>
      </c>
      <c r="J97" s="53">
        <f t="shared" si="10"/>
        <v>22332024</v>
      </c>
      <c r="K97" s="53">
        <f t="shared" si="11"/>
        <v>29364768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320</v>
      </c>
      <c r="H98" s="36">
        <f t="shared" si="8"/>
        <v>1</v>
      </c>
      <c r="I98" s="11">
        <f t="shared" si="9"/>
        <v>36483392</v>
      </c>
      <c r="J98" s="53">
        <f t="shared" si="10"/>
        <v>0</v>
      </c>
      <c r="K98" s="53">
        <f t="shared" si="11"/>
        <v>36483392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317</v>
      </c>
      <c r="H99" s="36">
        <f t="shared" si="8"/>
        <v>0</v>
      </c>
      <c r="I99" s="11">
        <f t="shared" si="9"/>
        <v>-420025000</v>
      </c>
      <c r="J99" s="53">
        <f t="shared" si="10"/>
        <v>0</v>
      </c>
      <c r="K99" s="53">
        <f t="shared" si="11"/>
        <v>-420025000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312</v>
      </c>
      <c r="H100" s="36">
        <f t="shared" si="8"/>
        <v>1</v>
      </c>
      <c r="I100" s="11">
        <f t="shared" si="9"/>
        <v>412075000</v>
      </c>
      <c r="J100" s="53">
        <f t="shared" si="10"/>
        <v>0</v>
      </c>
      <c r="K100" s="53">
        <f t="shared" si="11"/>
        <v>412075000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295</v>
      </c>
      <c r="H101" s="36">
        <f t="shared" si="8"/>
        <v>1</v>
      </c>
      <c r="I101" s="11">
        <f t="shared" si="9"/>
        <v>19652430</v>
      </c>
      <c r="J101" s="53">
        <f t="shared" si="10"/>
        <v>19652430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292</v>
      </c>
      <c r="H102" s="36">
        <f t="shared" si="8"/>
        <v>1</v>
      </c>
      <c r="I102" s="11">
        <f t="shared" si="9"/>
        <v>873000000</v>
      </c>
      <c r="J102" s="53">
        <f t="shared" si="10"/>
        <v>0</v>
      </c>
      <c r="K102" s="53">
        <f t="shared" si="11"/>
        <v>873000000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285</v>
      </c>
      <c r="H103" s="36">
        <f t="shared" si="8"/>
        <v>0</v>
      </c>
      <c r="I103" s="11">
        <f t="shared" si="9"/>
        <v>-285000000</v>
      </c>
      <c r="J103" s="53">
        <f t="shared" si="10"/>
        <v>-285000000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275</v>
      </c>
      <c r="H104" s="36">
        <f t="shared" si="8"/>
        <v>1</v>
      </c>
      <c r="I104" s="11">
        <f t="shared" si="9"/>
        <v>822000000</v>
      </c>
      <c r="J104" s="53">
        <f t="shared" si="10"/>
        <v>822000000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274</v>
      </c>
      <c r="H105" s="36">
        <f t="shared" si="8"/>
        <v>1</v>
      </c>
      <c r="I105" s="11">
        <f t="shared" si="9"/>
        <v>305760000</v>
      </c>
      <c r="J105" s="53">
        <f t="shared" si="10"/>
        <v>305760000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274</v>
      </c>
      <c r="H106" s="36">
        <f t="shared" si="8"/>
        <v>0</v>
      </c>
      <c r="I106" s="11">
        <f t="shared" si="9"/>
        <v>-822000000</v>
      </c>
      <c r="J106" s="53">
        <f t="shared" si="10"/>
        <v>0</v>
      </c>
      <c r="K106" s="53">
        <f t="shared" si="11"/>
        <v>-822000000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265</v>
      </c>
      <c r="H107" s="36">
        <f t="shared" si="8"/>
        <v>1</v>
      </c>
      <c r="I107" s="11">
        <f t="shared" si="9"/>
        <v>23890416</v>
      </c>
      <c r="J107" s="53">
        <f t="shared" si="10"/>
        <v>19830360</v>
      </c>
      <c r="K107" s="53">
        <f t="shared" si="11"/>
        <v>4060056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263</v>
      </c>
      <c r="H108" s="36">
        <f t="shared" si="8"/>
        <v>0</v>
      </c>
      <c r="I108" s="11">
        <f t="shared" si="9"/>
        <v>-447284100</v>
      </c>
      <c r="J108" s="53">
        <f t="shared" si="10"/>
        <v>0</v>
      </c>
      <c r="K108" s="53">
        <f t="shared" si="11"/>
        <v>-447284100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259</v>
      </c>
      <c r="H109" s="36">
        <f t="shared" si="8"/>
        <v>0</v>
      </c>
      <c r="I109" s="11">
        <f t="shared" si="9"/>
        <v>-259129500</v>
      </c>
      <c r="J109" s="53">
        <f t="shared" si="10"/>
        <v>0</v>
      </c>
      <c r="K109" s="53">
        <f t="shared" si="11"/>
        <v>-259129500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256</v>
      </c>
      <c r="H110" s="36">
        <f t="shared" si="8"/>
        <v>1</v>
      </c>
      <c r="I110" s="11">
        <f t="shared" si="9"/>
        <v>5100000000</v>
      </c>
      <c r="J110" s="53">
        <f t="shared" si="10"/>
        <v>0</v>
      </c>
      <c r="K110" s="53">
        <f t="shared" si="11"/>
        <v>5100000000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236</v>
      </c>
      <c r="H111" s="36">
        <f t="shared" si="8"/>
        <v>1</v>
      </c>
      <c r="I111" s="11">
        <f t="shared" si="9"/>
        <v>41049330</v>
      </c>
      <c r="J111" s="53">
        <f t="shared" si="10"/>
        <v>20530305</v>
      </c>
      <c r="K111" s="53">
        <f t="shared" si="11"/>
        <v>20519025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220</v>
      </c>
      <c r="H112" s="36">
        <f t="shared" si="8"/>
        <v>0</v>
      </c>
      <c r="I112" s="11">
        <f t="shared" si="9"/>
        <v>-6248000000</v>
      </c>
      <c r="J112" s="53">
        <f t="shared" si="10"/>
        <v>0</v>
      </c>
      <c r="K112" s="53">
        <f t="shared" si="11"/>
        <v>-6248000000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205</v>
      </c>
      <c r="H113" s="36">
        <f t="shared" si="8"/>
        <v>1</v>
      </c>
      <c r="I113" s="11">
        <f t="shared" si="9"/>
        <v>33260160</v>
      </c>
      <c r="J113" s="53">
        <f t="shared" si="10"/>
        <v>24992244</v>
      </c>
      <c r="K113" s="53">
        <f t="shared" si="11"/>
        <v>8267916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205</v>
      </c>
      <c r="H114" s="36">
        <f t="shared" si="8"/>
        <v>0</v>
      </c>
      <c r="I114" s="11">
        <f t="shared" si="9"/>
        <v>-1168500</v>
      </c>
      <c r="J114" s="53">
        <f t="shared" si="10"/>
        <v>-512500</v>
      </c>
      <c r="K114" s="53">
        <f t="shared" si="11"/>
        <v>-656000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192</v>
      </c>
      <c r="H115" s="36">
        <f t="shared" si="8"/>
        <v>0</v>
      </c>
      <c r="I115" s="11">
        <f t="shared" si="9"/>
        <v>0</v>
      </c>
      <c r="J115" s="53">
        <f t="shared" si="10"/>
        <v>96000000</v>
      </c>
      <c r="K115" s="53">
        <f t="shared" si="11"/>
        <v>-96000000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184</v>
      </c>
      <c r="H116" s="36">
        <f t="shared" si="8"/>
        <v>0</v>
      </c>
      <c r="I116" s="11">
        <f t="shared" si="9"/>
        <v>-29440000</v>
      </c>
      <c r="J116" s="53">
        <f t="shared" si="10"/>
        <v>0</v>
      </c>
      <c r="K116" s="53">
        <f t="shared" si="11"/>
        <v>-29440000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175</v>
      </c>
      <c r="H117" s="36">
        <f t="shared" si="8"/>
        <v>1</v>
      </c>
      <c r="I117" s="11">
        <f t="shared" si="9"/>
        <v>257520</v>
      </c>
      <c r="J117" s="53">
        <f t="shared" si="10"/>
        <v>18607734</v>
      </c>
      <c r="K117" s="53">
        <f t="shared" si="11"/>
        <v>-18350214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153</v>
      </c>
      <c r="H118" s="36">
        <f t="shared" si="8"/>
        <v>1</v>
      </c>
      <c r="I118" s="11">
        <f t="shared" si="9"/>
        <v>5988724000</v>
      </c>
      <c r="J118" s="53">
        <f t="shared" si="10"/>
        <v>0</v>
      </c>
      <c r="K118" s="53">
        <f t="shared" si="11"/>
        <v>5988724000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144</v>
      </c>
      <c r="H119" s="36">
        <f t="shared" si="8"/>
        <v>1</v>
      </c>
      <c r="I119" s="11">
        <f t="shared" si="9"/>
        <v>13659503</v>
      </c>
      <c r="J119" s="53">
        <f t="shared" si="10"/>
        <v>15737722</v>
      </c>
      <c r="K119" s="53">
        <f t="shared" si="11"/>
        <v>-2078219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140</v>
      </c>
      <c r="H120" s="11">
        <f t="shared" si="8"/>
        <v>1</v>
      </c>
      <c r="I120" s="11">
        <f t="shared" ref="I120:I143" si="13">B120*(G120-H120)</f>
        <v>278000000</v>
      </c>
      <c r="J120" s="11">
        <f t="shared" si="10"/>
        <v>0</v>
      </c>
      <c r="K120" s="11">
        <f t="shared" si="11"/>
        <v>278000000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114</v>
      </c>
      <c r="H121" s="11">
        <f t="shared" si="8"/>
        <v>1</v>
      </c>
      <c r="I121" s="11">
        <f t="shared" si="13"/>
        <v>293800000</v>
      </c>
      <c r="J121" s="11">
        <f t="shared" si="10"/>
        <v>0</v>
      </c>
      <c r="K121" s="11">
        <f t="shared" si="11"/>
        <v>293800000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113</v>
      </c>
      <c r="H122" s="11">
        <f t="shared" si="8"/>
        <v>1</v>
      </c>
      <c r="I122" s="11">
        <f t="shared" si="13"/>
        <v>43069712</v>
      </c>
      <c r="J122" s="11">
        <f t="shared" si="10"/>
        <v>12421696</v>
      </c>
      <c r="K122" s="11">
        <f t="shared" si="11"/>
        <v>30648016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112</v>
      </c>
      <c r="H123" s="11">
        <f t="shared" si="8"/>
        <v>0</v>
      </c>
      <c r="I123" s="11">
        <f t="shared" si="13"/>
        <v>0</v>
      </c>
      <c r="J123" s="11">
        <f t="shared" si="10"/>
        <v>89600000</v>
      </c>
      <c r="K123" s="11">
        <f t="shared" si="11"/>
        <v>-89600000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98</v>
      </c>
      <c r="H124" s="11">
        <f t="shared" si="8"/>
        <v>0</v>
      </c>
      <c r="I124" s="11">
        <f t="shared" si="13"/>
        <v>-294000000</v>
      </c>
      <c r="J124" s="11">
        <f t="shared" si="10"/>
        <v>0</v>
      </c>
      <c r="K124" s="11">
        <f t="shared" si="11"/>
        <v>-294000000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83</v>
      </c>
      <c r="H125" s="11">
        <f t="shared" si="8"/>
        <v>1</v>
      </c>
      <c r="I125" s="11">
        <f t="shared" si="13"/>
        <v>32858220</v>
      </c>
      <c r="J125" s="11">
        <f t="shared" si="10"/>
        <v>9747750</v>
      </c>
      <c r="K125" s="11">
        <f t="shared" si="11"/>
        <v>23110470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83</v>
      </c>
      <c r="H126" s="11">
        <f t="shared" si="8"/>
        <v>1</v>
      </c>
      <c r="I126" s="11">
        <f t="shared" si="13"/>
        <v>3444000000</v>
      </c>
      <c r="J126" s="11">
        <f t="shared" si="10"/>
        <v>0</v>
      </c>
      <c r="K126" s="11">
        <f t="shared" si="11"/>
        <v>3444000000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58</v>
      </c>
      <c r="H127" s="11">
        <f t="shared" si="8"/>
        <v>0</v>
      </c>
      <c r="I127" s="11">
        <f t="shared" si="13"/>
        <v>-290000</v>
      </c>
      <c r="J127" s="11">
        <f t="shared" si="10"/>
        <v>0</v>
      </c>
      <c r="K127" s="11">
        <f t="shared" si="11"/>
        <v>-290000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52</v>
      </c>
      <c r="H128" s="11">
        <f t="shared" si="8"/>
        <v>1</v>
      </c>
      <c r="I128" s="11">
        <f t="shared" si="13"/>
        <v>39340074</v>
      </c>
      <c r="J128" s="11">
        <f t="shared" si="10"/>
        <v>6155547</v>
      </c>
      <c r="K128" s="11">
        <f t="shared" si="11"/>
        <v>33184527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49</v>
      </c>
      <c r="H129" s="11">
        <f t="shared" si="8"/>
        <v>1</v>
      </c>
      <c r="I129" s="11">
        <f t="shared" si="13"/>
        <v>120000000</v>
      </c>
      <c r="J129" s="11">
        <f t="shared" si="10"/>
        <v>0</v>
      </c>
      <c r="K129" s="11">
        <f t="shared" si="11"/>
        <v>120000000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35</v>
      </c>
      <c r="H130" s="11">
        <f t="shared" si="8"/>
        <v>0</v>
      </c>
      <c r="I130" s="11">
        <f t="shared" si="13"/>
        <v>-35000000</v>
      </c>
      <c r="J130" s="11">
        <f t="shared" si="10"/>
        <v>-35000000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30</v>
      </c>
      <c r="H131" s="11">
        <f t="shared" si="8"/>
        <v>0</v>
      </c>
      <c r="I131" s="11">
        <f t="shared" si="13"/>
        <v>-1500000000</v>
      </c>
      <c r="J131" s="11">
        <f t="shared" si="10"/>
        <v>0</v>
      </c>
      <c r="K131" s="11">
        <f t="shared" si="11"/>
        <v>-1500000000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22</v>
      </c>
      <c r="H132" s="11">
        <f t="shared" ref="H132:H143" si="14">IF(B132&gt;0,1,0)</f>
        <v>1</v>
      </c>
      <c r="I132" s="11">
        <f t="shared" si="13"/>
        <v>12900027</v>
      </c>
      <c r="J132" s="11">
        <f t="shared" ref="J132:J143" si="15">C132*(G132-H132)</f>
        <v>2225391</v>
      </c>
      <c r="K132" s="11">
        <f t="shared" ref="K132:K143" si="16">D132*(G132-H132)</f>
        <v>10674636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18</v>
      </c>
      <c r="H133" s="11">
        <f t="shared" si="14"/>
        <v>0</v>
      </c>
      <c r="I133" s="11">
        <f t="shared" si="13"/>
        <v>-21792600</v>
      </c>
      <c r="J133" s="11">
        <f t="shared" si="15"/>
        <v>0</v>
      </c>
      <c r="K133" s="11">
        <f t="shared" si="16"/>
        <v>-21792600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9</v>
      </c>
      <c r="H134" s="11">
        <f t="shared" si="14"/>
        <v>0</v>
      </c>
      <c r="I134" s="11">
        <f t="shared" si="13"/>
        <v>-585000</v>
      </c>
      <c r="J134" s="11">
        <f t="shared" si="15"/>
        <v>0</v>
      </c>
      <c r="K134" s="11">
        <f t="shared" si="16"/>
        <v>-585000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9</v>
      </c>
      <c r="H135" s="11">
        <f t="shared" si="14"/>
        <v>0</v>
      </c>
      <c r="I135" s="11">
        <f t="shared" si="13"/>
        <v>-290700</v>
      </c>
      <c r="J135" s="11">
        <f t="shared" si="15"/>
        <v>0</v>
      </c>
      <c r="K135" s="11">
        <f t="shared" si="16"/>
        <v>-290700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1</v>
      </c>
      <c r="G136" s="36">
        <f t="shared" si="7"/>
        <v>1</v>
      </c>
      <c r="H136" s="11">
        <f t="shared" si="14"/>
        <v>0</v>
      </c>
      <c r="I136" s="11">
        <f t="shared" si="13"/>
        <v>-1000000</v>
      </c>
      <c r="J136" s="11">
        <f t="shared" si="15"/>
        <v>-1000000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34509769</v>
      </c>
      <c r="C144" s="29">
        <f>SUM(C2:C142)</f>
        <v>11149969</v>
      </c>
      <c r="D144" s="29">
        <f>SUM(D2:D142)</f>
        <v>23359800</v>
      </c>
      <c r="E144" s="11"/>
      <c r="F144" s="11"/>
      <c r="G144" s="11"/>
      <c r="H144" s="11"/>
      <c r="I144" s="29">
        <f>SUM(I2:I143)</f>
        <v>13741761034</v>
      </c>
      <c r="J144" s="29">
        <f>SUM(J2:J143)</f>
        <v>5516791048</v>
      </c>
      <c r="K144" s="29">
        <f>SUM(K2:K143)</f>
        <v>8224969986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23570773.643224701</v>
      </c>
      <c r="J147" s="29">
        <f>J144/G2</f>
        <v>9462763.3756432254</v>
      </c>
      <c r="K147" s="29">
        <f>K144/G2</f>
        <v>14108010.267581476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581595.99081217789</v>
      </c>
      <c r="K151">
        <f>K144/I144*1448696</f>
        <v>867100.00918782211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39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16334717686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44028888.641509436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44" activePane="bottomLeft" state="frozen"/>
      <selection pane="bottomLeft" activeCell="G165" sqref="G1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540</v>
      </c>
      <c r="E2" s="11">
        <f>IF(B2&gt;0,1,0)</f>
        <v>1</v>
      </c>
      <c r="F2" s="11">
        <f>B2*(D2-E2)</f>
        <v>52121300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538</v>
      </c>
      <c r="E3" s="11">
        <f t="shared" ref="E3:E66" si="1">IF(B3&gt;0,1,0)</f>
        <v>1</v>
      </c>
      <c r="F3" s="11">
        <f t="shared" ref="F3:F66" si="2">B3*(D3-E3)</f>
        <v>1611000000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535</v>
      </c>
      <c r="E4" s="11">
        <f t="shared" si="1"/>
        <v>0</v>
      </c>
      <c r="F4" s="11">
        <f t="shared" si="2"/>
        <v>-107000000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533</v>
      </c>
      <c r="E5" s="11">
        <f t="shared" si="1"/>
        <v>0</v>
      </c>
      <c r="F5" s="11">
        <f t="shared" si="2"/>
        <v>-53300000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532</v>
      </c>
      <c r="E6" s="11">
        <f t="shared" si="1"/>
        <v>0</v>
      </c>
      <c r="F6" s="11">
        <f t="shared" si="2"/>
        <v>-29260000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531</v>
      </c>
      <c r="E7" s="11">
        <f t="shared" si="1"/>
        <v>0</v>
      </c>
      <c r="F7" s="11">
        <f t="shared" si="2"/>
        <v>-106200000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527</v>
      </c>
      <c r="E8" s="11">
        <f t="shared" si="1"/>
        <v>0</v>
      </c>
      <c r="F8" s="11">
        <f t="shared" si="2"/>
        <v>-105400000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517</v>
      </c>
      <c r="E9" s="11">
        <f t="shared" si="1"/>
        <v>0</v>
      </c>
      <c r="F9" s="11">
        <f t="shared" si="2"/>
        <v>-491408500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516</v>
      </c>
      <c r="E10" s="11">
        <f t="shared" si="1"/>
        <v>1</v>
      </c>
      <c r="F10" s="11">
        <f t="shared" si="2"/>
        <v>1030000000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514</v>
      </c>
      <c r="E11" s="11">
        <f t="shared" si="1"/>
        <v>0</v>
      </c>
      <c r="F11" s="11">
        <f t="shared" si="2"/>
        <v>-547410000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511</v>
      </c>
      <c r="E12" s="11">
        <f t="shared" si="1"/>
        <v>0</v>
      </c>
      <c r="F12" s="11">
        <f t="shared" si="2"/>
        <v>-22995000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510</v>
      </c>
      <c r="E13" s="11">
        <f t="shared" si="1"/>
        <v>0</v>
      </c>
      <c r="F13" s="11">
        <f t="shared" si="2"/>
        <v>-1020357000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506</v>
      </c>
      <c r="E14" s="11">
        <f t="shared" si="1"/>
        <v>0</v>
      </c>
      <c r="F14" s="11">
        <f t="shared" si="2"/>
        <v>-101200000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504</v>
      </c>
      <c r="E15" s="11">
        <f t="shared" si="1"/>
        <v>1</v>
      </c>
      <c r="F15" s="11">
        <f t="shared" si="2"/>
        <v>1006000000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504</v>
      </c>
      <c r="E16" s="11">
        <f t="shared" si="1"/>
        <v>1</v>
      </c>
      <c r="F16" s="11">
        <f t="shared" si="2"/>
        <v>1006000000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504</v>
      </c>
      <c r="E17" s="11">
        <f t="shared" si="1"/>
        <v>1</v>
      </c>
      <c r="F17" s="11">
        <f t="shared" si="2"/>
        <v>603600000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504</v>
      </c>
      <c r="E18" s="11">
        <f t="shared" si="1"/>
        <v>1</v>
      </c>
      <c r="F18" s="11">
        <f t="shared" si="2"/>
        <v>503000000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503</v>
      </c>
      <c r="E19" s="11">
        <f t="shared" si="1"/>
        <v>1</v>
      </c>
      <c r="F19" s="11">
        <f t="shared" si="2"/>
        <v>1506000000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503</v>
      </c>
      <c r="E20" s="11">
        <f t="shared" si="1"/>
        <v>0</v>
      </c>
      <c r="F20" s="11">
        <f t="shared" si="2"/>
        <v>-217648100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503</v>
      </c>
      <c r="E21" s="11">
        <f t="shared" si="1"/>
        <v>0</v>
      </c>
      <c r="F21" s="11">
        <f t="shared" si="2"/>
        <v>-217648100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503</v>
      </c>
      <c r="E22" s="11">
        <f t="shared" si="1"/>
        <v>0</v>
      </c>
      <c r="F22" s="11">
        <f t="shared" si="2"/>
        <v>-217648100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503</v>
      </c>
      <c r="E23" s="11">
        <f t="shared" si="1"/>
        <v>0</v>
      </c>
      <c r="F23" s="11">
        <f t="shared" si="2"/>
        <v>-217648100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503</v>
      </c>
      <c r="E24" s="11">
        <f t="shared" si="1"/>
        <v>0</v>
      </c>
      <c r="F24" s="11">
        <f t="shared" si="2"/>
        <v>-217648100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503</v>
      </c>
      <c r="E25" s="11">
        <f t="shared" si="1"/>
        <v>0</v>
      </c>
      <c r="F25" s="11">
        <f t="shared" si="2"/>
        <v>-100600000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502</v>
      </c>
      <c r="E26" s="11">
        <f t="shared" si="1"/>
        <v>1</v>
      </c>
      <c r="F26" s="11">
        <f t="shared" si="2"/>
        <v>1503000000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500</v>
      </c>
      <c r="E27" s="11">
        <f t="shared" si="1"/>
        <v>0</v>
      </c>
      <c r="F27" s="11">
        <f t="shared" si="2"/>
        <v>-100000000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499</v>
      </c>
      <c r="E28" s="11">
        <f t="shared" si="1"/>
        <v>1</v>
      </c>
      <c r="F28" s="11">
        <f t="shared" si="2"/>
        <v>996000000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498</v>
      </c>
      <c r="E29" s="11">
        <f t="shared" si="1"/>
        <v>0</v>
      </c>
      <c r="F29" s="11">
        <f t="shared" si="2"/>
        <v>-3486398400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497</v>
      </c>
      <c r="E30" s="11">
        <f t="shared" si="1"/>
        <v>0</v>
      </c>
      <c r="F30" s="11">
        <f t="shared" si="2"/>
        <v>-1491447300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496</v>
      </c>
      <c r="E31" s="11">
        <f t="shared" si="1"/>
        <v>0</v>
      </c>
      <c r="F31" s="11">
        <f t="shared" si="2"/>
        <v>-841166400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493</v>
      </c>
      <c r="E32" s="11">
        <f t="shared" si="1"/>
        <v>1</v>
      </c>
      <c r="F32" s="11">
        <f t="shared" si="2"/>
        <v>489195600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487</v>
      </c>
      <c r="E33" s="11">
        <f t="shared" si="1"/>
        <v>1</v>
      </c>
      <c r="F33" s="11">
        <f t="shared" si="2"/>
        <v>17054226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486</v>
      </c>
      <c r="E34" s="11">
        <f t="shared" si="1"/>
        <v>0</v>
      </c>
      <c r="F34" s="11">
        <f t="shared" si="2"/>
        <v>-413100000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478</v>
      </c>
      <c r="E35" s="11">
        <f t="shared" si="1"/>
        <v>0</v>
      </c>
      <c r="F35" s="11">
        <f t="shared" si="2"/>
        <v>-91059000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477</v>
      </c>
      <c r="E36" s="11">
        <f t="shared" si="1"/>
        <v>1</v>
      </c>
      <c r="F36" s="11">
        <f t="shared" si="2"/>
        <v>95200000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477</v>
      </c>
      <c r="E37" s="11">
        <f t="shared" si="1"/>
        <v>0</v>
      </c>
      <c r="F37" s="11">
        <f t="shared" si="2"/>
        <v>-95400000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455</v>
      </c>
      <c r="E38" s="11">
        <f t="shared" si="1"/>
        <v>1</v>
      </c>
      <c r="F38" s="11">
        <f t="shared" si="2"/>
        <v>136565924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454</v>
      </c>
      <c r="E39" s="11">
        <f t="shared" si="1"/>
        <v>0</v>
      </c>
      <c r="F39" s="11">
        <f t="shared" si="2"/>
        <v>-43130000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454</v>
      </c>
      <c r="E40" s="11">
        <f t="shared" si="1"/>
        <v>0</v>
      </c>
      <c r="F40" s="11">
        <f t="shared" si="2"/>
        <v>-39998762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449</v>
      </c>
      <c r="E41" s="11">
        <f t="shared" si="1"/>
        <v>0</v>
      </c>
      <c r="F41" s="11">
        <f t="shared" si="2"/>
        <v>-53880000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427</v>
      </c>
      <c r="E42" s="11">
        <f t="shared" si="1"/>
        <v>1</v>
      </c>
      <c r="F42" s="11">
        <f t="shared" si="2"/>
        <v>426086904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423</v>
      </c>
      <c r="E43" s="11">
        <f t="shared" si="1"/>
        <v>0</v>
      </c>
      <c r="F43" s="11">
        <f t="shared" si="2"/>
        <v>-33840000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419</v>
      </c>
      <c r="E44" s="11">
        <f t="shared" si="1"/>
        <v>0</v>
      </c>
      <c r="F44" s="11">
        <f t="shared" si="2"/>
        <v>-88421151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418</v>
      </c>
      <c r="E45" s="11">
        <f t="shared" si="1"/>
        <v>0</v>
      </c>
      <c r="F45" s="11">
        <f t="shared" si="2"/>
        <v>-83600000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417</v>
      </c>
      <c r="E46" s="11">
        <f t="shared" si="1"/>
        <v>0</v>
      </c>
      <c r="F46" s="11">
        <f t="shared" si="2"/>
        <v>-39615000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415</v>
      </c>
      <c r="E47" s="11">
        <f t="shared" si="1"/>
        <v>0</v>
      </c>
      <c r="F47" s="11">
        <f t="shared" si="2"/>
        <v>-18675000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415</v>
      </c>
      <c r="E48" s="11">
        <f t="shared" si="1"/>
        <v>0</v>
      </c>
      <c r="F48" s="11">
        <f t="shared" si="2"/>
        <v>-26634700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412</v>
      </c>
      <c r="E49" s="11">
        <f t="shared" si="1"/>
        <v>0</v>
      </c>
      <c r="F49" s="11">
        <f t="shared" si="2"/>
        <v>-11323408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411</v>
      </c>
      <c r="E50" s="11">
        <f t="shared" si="1"/>
        <v>0</v>
      </c>
      <c r="F50" s="11">
        <f t="shared" si="2"/>
        <v>-57951000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411</v>
      </c>
      <c r="E51" s="11">
        <f t="shared" si="1"/>
        <v>0</v>
      </c>
      <c r="F51" s="11">
        <f t="shared" si="2"/>
        <v>-10992606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410</v>
      </c>
      <c r="E52" s="11">
        <f t="shared" si="1"/>
        <v>0</v>
      </c>
      <c r="F52" s="11">
        <f t="shared" si="2"/>
        <v>-21853000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409</v>
      </c>
      <c r="E53" s="11">
        <f t="shared" si="1"/>
        <v>1</v>
      </c>
      <c r="F53" s="11">
        <f t="shared" si="2"/>
        <v>408000000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403</v>
      </c>
      <c r="E54" s="11">
        <f t="shared" si="1"/>
        <v>0</v>
      </c>
      <c r="F54" s="11">
        <f t="shared" si="2"/>
        <v>-8463000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402</v>
      </c>
      <c r="E55" s="11">
        <f t="shared" si="1"/>
        <v>0</v>
      </c>
      <c r="F55" s="11">
        <f t="shared" si="2"/>
        <v>-394161000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402</v>
      </c>
      <c r="E56" s="11">
        <f t="shared" si="1"/>
        <v>0</v>
      </c>
      <c r="F56" s="11">
        <f t="shared" si="2"/>
        <v>-18090000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389</v>
      </c>
      <c r="E57" s="11">
        <f t="shared" si="1"/>
        <v>1</v>
      </c>
      <c r="F57" s="11">
        <f t="shared" si="2"/>
        <v>1166013332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389</v>
      </c>
      <c r="E58" s="11">
        <f t="shared" si="1"/>
        <v>1</v>
      </c>
      <c r="F58" s="11">
        <f t="shared" si="2"/>
        <v>776000000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388</v>
      </c>
      <c r="E59" s="11">
        <f t="shared" si="1"/>
        <v>1</v>
      </c>
      <c r="F59" s="11">
        <f t="shared" si="2"/>
        <v>774000000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388</v>
      </c>
      <c r="E60" s="11">
        <f t="shared" si="1"/>
        <v>0</v>
      </c>
      <c r="F60" s="11">
        <f t="shared" si="2"/>
        <v>-2716582000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364</v>
      </c>
      <c r="E61" s="11">
        <f t="shared" si="1"/>
        <v>1</v>
      </c>
      <c r="F61" s="11">
        <f t="shared" si="2"/>
        <v>1089000000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363</v>
      </c>
      <c r="E62" s="11">
        <f t="shared" si="1"/>
        <v>0</v>
      </c>
      <c r="F62" s="11">
        <f t="shared" si="2"/>
        <v>-9840567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363</v>
      </c>
      <c r="E63" s="11">
        <f t="shared" si="1"/>
        <v>0</v>
      </c>
      <c r="F63" s="11">
        <f t="shared" si="2"/>
        <v>-11975007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363</v>
      </c>
      <c r="E64" s="11">
        <f t="shared" si="1"/>
        <v>1</v>
      </c>
      <c r="F64" s="11">
        <f t="shared" si="2"/>
        <v>1086000000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363</v>
      </c>
      <c r="E65" s="11">
        <f t="shared" si="1"/>
        <v>1</v>
      </c>
      <c r="F65" s="11">
        <f t="shared" si="2"/>
        <v>1075140000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363</v>
      </c>
      <c r="E66" s="11">
        <f t="shared" si="1"/>
        <v>1</v>
      </c>
      <c r="F66" s="11">
        <f t="shared" si="2"/>
        <v>362000000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363</v>
      </c>
      <c r="E67" s="11">
        <f t="shared" ref="E67:E130" si="4">IF(B67&gt;0,1,0)</f>
        <v>1</v>
      </c>
      <c r="F67" s="11">
        <f t="shared" ref="F67:F170" si="5">B67*(D67-E67)</f>
        <v>10860000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362</v>
      </c>
      <c r="E68" s="11">
        <f t="shared" si="4"/>
        <v>1</v>
      </c>
      <c r="F68" s="11">
        <f t="shared" si="5"/>
        <v>10830000000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361</v>
      </c>
      <c r="E69" s="11">
        <f t="shared" si="4"/>
        <v>0</v>
      </c>
      <c r="F69" s="11">
        <f t="shared" si="5"/>
        <v>-72200000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361</v>
      </c>
      <c r="E70" s="11">
        <f t="shared" si="4"/>
        <v>1</v>
      </c>
      <c r="F70" s="11">
        <f t="shared" si="5"/>
        <v>504000000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361</v>
      </c>
      <c r="E71" s="11">
        <f t="shared" si="4"/>
        <v>1</v>
      </c>
      <c r="F71" s="11">
        <f t="shared" si="5"/>
        <v>936000000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361</v>
      </c>
      <c r="E72" s="11">
        <f t="shared" si="4"/>
        <v>0</v>
      </c>
      <c r="F72" s="11">
        <f t="shared" si="5"/>
        <v>-361000000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359</v>
      </c>
      <c r="E73" s="11">
        <f t="shared" si="4"/>
        <v>1</v>
      </c>
      <c r="F73" s="11">
        <f t="shared" si="5"/>
        <v>5370000000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354</v>
      </c>
      <c r="E74" s="11">
        <f t="shared" si="4"/>
        <v>0</v>
      </c>
      <c r="F74" s="11">
        <f t="shared" si="5"/>
        <v>-5311486800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352</v>
      </c>
      <c r="E75" s="11">
        <f t="shared" si="4"/>
        <v>0</v>
      </c>
      <c r="F75" s="11">
        <f t="shared" si="5"/>
        <v>-1056000000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352</v>
      </c>
      <c r="E76" s="11">
        <f t="shared" si="4"/>
        <v>0</v>
      </c>
      <c r="F76" s="11">
        <f t="shared" si="5"/>
        <v>-70400000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352</v>
      </c>
      <c r="E77" s="11">
        <f t="shared" si="4"/>
        <v>0</v>
      </c>
      <c r="F77" s="11">
        <f t="shared" si="5"/>
        <v>-4225056000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348</v>
      </c>
      <c r="E78" s="11">
        <f t="shared" si="4"/>
        <v>0</v>
      </c>
      <c r="F78" s="11">
        <f t="shared" si="5"/>
        <v>-1044313200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343</v>
      </c>
      <c r="E79" s="11">
        <f t="shared" si="4"/>
        <v>1</v>
      </c>
      <c r="F79" s="11">
        <f t="shared" si="5"/>
        <v>7866000000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338</v>
      </c>
      <c r="E80" s="11">
        <f t="shared" si="4"/>
        <v>0</v>
      </c>
      <c r="F80" s="11">
        <f t="shared" si="5"/>
        <v>-202969000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338</v>
      </c>
      <c r="E81" s="11">
        <f t="shared" si="4"/>
        <v>0</v>
      </c>
      <c r="F81" s="11">
        <f t="shared" si="5"/>
        <v>-67600000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337</v>
      </c>
      <c r="E82" s="11">
        <f t="shared" si="4"/>
        <v>1</v>
      </c>
      <c r="F82" s="11">
        <f t="shared" si="5"/>
        <v>95162256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337</v>
      </c>
      <c r="E83" s="11">
        <f t="shared" si="4"/>
        <v>0</v>
      </c>
      <c r="F83" s="11">
        <f t="shared" si="5"/>
        <v>-67400000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335</v>
      </c>
      <c r="E84" s="11">
        <f t="shared" si="4"/>
        <v>1</v>
      </c>
      <c r="F84" s="11">
        <f t="shared" si="5"/>
        <v>668000000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332</v>
      </c>
      <c r="E85" s="11">
        <f t="shared" si="4"/>
        <v>0</v>
      </c>
      <c r="F85" s="11">
        <f t="shared" si="5"/>
        <v>-66400000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326</v>
      </c>
      <c r="E86" s="11">
        <f t="shared" si="4"/>
        <v>0</v>
      </c>
      <c r="F86" s="11">
        <f t="shared" si="5"/>
        <v>-65200000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324</v>
      </c>
      <c r="E87" s="11">
        <f t="shared" si="4"/>
        <v>0</v>
      </c>
      <c r="F87" s="11">
        <f t="shared" si="5"/>
        <v>-429300000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309</v>
      </c>
      <c r="E88" s="11">
        <f t="shared" si="4"/>
        <v>0</v>
      </c>
      <c r="F88" s="11">
        <f t="shared" si="5"/>
        <v>-154500000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309</v>
      </c>
      <c r="E89" s="11">
        <f t="shared" si="4"/>
        <v>0</v>
      </c>
      <c r="F89" s="11">
        <f t="shared" si="5"/>
        <v>-37080000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307</v>
      </c>
      <c r="E90" s="11">
        <f t="shared" si="4"/>
        <v>1</v>
      </c>
      <c r="F90" s="11">
        <f t="shared" si="5"/>
        <v>131030730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304</v>
      </c>
      <c r="E91" s="11">
        <f t="shared" si="4"/>
        <v>0</v>
      </c>
      <c r="F91" s="11">
        <f t="shared" si="5"/>
        <v>-912608000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302</v>
      </c>
      <c r="E92" s="11">
        <f t="shared" si="4"/>
        <v>0</v>
      </c>
      <c r="F92" s="11">
        <f t="shared" si="5"/>
        <v>-61910000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302</v>
      </c>
      <c r="E93" s="11">
        <f t="shared" si="4"/>
        <v>0</v>
      </c>
      <c r="F93" s="11">
        <f t="shared" si="5"/>
        <v>-105851000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291</v>
      </c>
      <c r="E94" s="11">
        <f t="shared" si="4"/>
        <v>1</v>
      </c>
      <c r="F94" s="11">
        <f t="shared" si="5"/>
        <v>290000000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286</v>
      </c>
      <c r="E95" s="11">
        <f t="shared" si="4"/>
        <v>1</v>
      </c>
      <c r="F95" s="11">
        <f t="shared" si="5"/>
        <v>2565000000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284</v>
      </c>
      <c r="E96" s="11">
        <f t="shared" si="4"/>
        <v>0</v>
      </c>
      <c r="F96" s="11">
        <f t="shared" si="5"/>
        <v>-7384000000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284</v>
      </c>
      <c r="E97" s="11">
        <f t="shared" si="4"/>
        <v>0</v>
      </c>
      <c r="F97" s="11">
        <f t="shared" si="5"/>
        <v>-7384000000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284</v>
      </c>
      <c r="E98" s="11">
        <f t="shared" si="4"/>
        <v>1</v>
      </c>
      <c r="F98" s="11">
        <f t="shared" si="5"/>
        <v>7358000000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284</v>
      </c>
      <c r="E99" s="11">
        <f t="shared" si="4"/>
        <v>0</v>
      </c>
      <c r="F99" s="11">
        <f t="shared" si="5"/>
        <v>-56800000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282</v>
      </c>
      <c r="E100" s="11">
        <f t="shared" si="4"/>
        <v>1</v>
      </c>
      <c r="F100" s="11">
        <f t="shared" si="5"/>
        <v>8205200000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277</v>
      </c>
      <c r="E101" s="11">
        <f t="shared" si="4"/>
        <v>1</v>
      </c>
      <c r="F101" s="11">
        <f t="shared" si="5"/>
        <v>110384820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276</v>
      </c>
      <c r="E102" s="11">
        <f t="shared" si="4"/>
        <v>1</v>
      </c>
      <c r="F102" s="11">
        <f t="shared" si="5"/>
        <v>550000000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275</v>
      </c>
      <c r="E103" s="11">
        <f t="shared" si="4"/>
        <v>1</v>
      </c>
      <c r="F103" s="11">
        <f t="shared" si="5"/>
        <v>2055000000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275</v>
      </c>
      <c r="E104" s="11">
        <f t="shared" si="4"/>
        <v>0</v>
      </c>
      <c r="F104" s="11">
        <f t="shared" si="5"/>
        <v>-18150000000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275</v>
      </c>
      <c r="E105" s="11">
        <f t="shared" si="4"/>
        <v>0</v>
      </c>
      <c r="F105" s="11">
        <f t="shared" si="5"/>
        <v>-39875000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273</v>
      </c>
      <c r="E106" s="11">
        <f t="shared" si="4"/>
        <v>1</v>
      </c>
      <c r="F106" s="11">
        <f t="shared" si="5"/>
        <v>1632000000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271</v>
      </c>
      <c r="E107" s="11">
        <f t="shared" si="4"/>
        <v>0</v>
      </c>
      <c r="F107" s="11">
        <f t="shared" si="5"/>
        <v>-1627598900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268</v>
      </c>
      <c r="E108" s="11">
        <f t="shared" si="4"/>
        <v>1</v>
      </c>
      <c r="F108" s="11">
        <f t="shared" si="5"/>
        <v>1602000000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256</v>
      </c>
      <c r="E109" s="11">
        <f t="shared" si="4"/>
        <v>0</v>
      </c>
      <c r="F109" s="11">
        <f t="shared" si="5"/>
        <v>-30720000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255</v>
      </c>
      <c r="E110" s="11">
        <f t="shared" si="4"/>
        <v>1</v>
      </c>
      <c r="F110" s="11">
        <f t="shared" si="5"/>
        <v>1016000000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254</v>
      </c>
      <c r="E111" s="11">
        <f t="shared" si="4"/>
        <v>1</v>
      </c>
      <c r="F111" s="11">
        <f t="shared" si="5"/>
        <v>708400000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250</v>
      </c>
      <c r="E112" s="11">
        <f t="shared" si="4"/>
        <v>0</v>
      </c>
      <c r="F112" s="11">
        <f t="shared" si="5"/>
        <v>-50000000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249</v>
      </c>
      <c r="E113" s="11">
        <f t="shared" si="4"/>
        <v>1</v>
      </c>
      <c r="F113" s="11">
        <f t="shared" si="5"/>
        <v>17932880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232</v>
      </c>
      <c r="E114" s="11">
        <f t="shared" si="4"/>
        <v>0</v>
      </c>
      <c r="F114" s="11">
        <f t="shared" si="5"/>
        <v>-46400000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231</v>
      </c>
      <c r="E115" s="11">
        <f t="shared" si="4"/>
        <v>0</v>
      </c>
      <c r="F115" s="23">
        <f t="shared" si="5"/>
        <v>-2541000000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231</v>
      </c>
      <c r="E116" s="11">
        <f t="shared" si="4"/>
        <v>0</v>
      </c>
      <c r="F116" s="11">
        <f t="shared" si="5"/>
        <v>-46200000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229</v>
      </c>
      <c r="E117" s="11">
        <f t="shared" si="4"/>
        <v>0</v>
      </c>
      <c r="F117" s="11">
        <f t="shared" si="5"/>
        <v>-103164500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229</v>
      </c>
      <c r="E118" s="11">
        <f t="shared" si="4"/>
        <v>0</v>
      </c>
      <c r="F118" s="11">
        <f t="shared" si="5"/>
        <v>-45800000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223</v>
      </c>
      <c r="E119" s="11">
        <f t="shared" si="4"/>
        <v>0</v>
      </c>
      <c r="F119" s="11">
        <f t="shared" si="5"/>
        <v>-34464650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223</v>
      </c>
      <c r="E120" s="11">
        <f t="shared" si="4"/>
        <v>0</v>
      </c>
      <c r="F120" s="11">
        <f t="shared" si="5"/>
        <v>-71360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222</v>
      </c>
      <c r="E121" s="11">
        <f t="shared" si="4"/>
        <v>0</v>
      </c>
      <c r="F121" s="11">
        <f t="shared" si="5"/>
        <v>-95904000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216</v>
      </c>
      <c r="E122" s="11">
        <f t="shared" si="4"/>
        <v>1</v>
      </c>
      <c r="F122" s="11">
        <f t="shared" si="5"/>
        <v>15919245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195</v>
      </c>
      <c r="E123" s="11">
        <f t="shared" si="4"/>
        <v>0</v>
      </c>
      <c r="F123" s="11">
        <f t="shared" si="5"/>
        <v>-10140000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154</v>
      </c>
      <c r="E124" s="11">
        <f t="shared" si="4"/>
        <v>1</v>
      </c>
      <c r="F124" s="11">
        <f t="shared" si="5"/>
        <v>181611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153</v>
      </c>
      <c r="E125" s="11">
        <f t="shared" si="4"/>
        <v>1</v>
      </c>
      <c r="F125" s="11">
        <f t="shared" si="5"/>
        <v>364800000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151</v>
      </c>
      <c r="E126" s="11">
        <f t="shared" si="4"/>
        <v>1</v>
      </c>
      <c r="F126" s="11">
        <f t="shared" si="5"/>
        <v>201420000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151</v>
      </c>
      <c r="E127" s="11">
        <f t="shared" si="4"/>
        <v>1</v>
      </c>
      <c r="F127" s="11">
        <f t="shared" si="5"/>
        <v>201420000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139</v>
      </c>
      <c r="E128" s="11">
        <f t="shared" si="4"/>
        <v>0</v>
      </c>
      <c r="F128" s="11">
        <f t="shared" si="5"/>
        <v>-27800000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137</v>
      </c>
      <c r="E129" s="11">
        <f t="shared" si="4"/>
        <v>0</v>
      </c>
      <c r="F129" s="11">
        <f>B129*(D129-E129)</f>
        <v>-2139666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136</v>
      </c>
      <c r="E130" s="11">
        <f t="shared" si="4"/>
        <v>0</v>
      </c>
      <c r="F130" s="11">
        <f t="shared" si="5"/>
        <v>-27200000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135</v>
      </c>
      <c r="E131" s="11">
        <f t="shared" ref="E131:E171" si="7">IF(B131&gt;0,1,0)</f>
        <v>0</v>
      </c>
      <c r="F131" s="11">
        <f t="shared" si="5"/>
        <v>-27000000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134</v>
      </c>
      <c r="E132" s="11">
        <f t="shared" si="7"/>
        <v>0</v>
      </c>
      <c r="F132" s="11">
        <f t="shared" si="5"/>
        <v>-52260000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134</v>
      </c>
      <c r="E133" s="11">
        <f t="shared" si="7"/>
        <v>0</v>
      </c>
      <c r="F133" s="11">
        <f t="shared" si="5"/>
        <v>-3283000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133</v>
      </c>
      <c r="E134" s="11">
        <f t="shared" si="7"/>
        <v>0</v>
      </c>
      <c r="F134" s="11">
        <f t="shared" si="5"/>
        <v>-12635000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129</v>
      </c>
      <c r="E135" s="11">
        <f t="shared" si="7"/>
        <v>0</v>
      </c>
      <c r="F135" s="11">
        <f t="shared" si="5"/>
        <v>-25800000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127</v>
      </c>
      <c r="E136" s="11">
        <f t="shared" si="7"/>
        <v>1</v>
      </c>
      <c r="F136" s="11">
        <f t="shared" si="5"/>
        <v>6300000000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126</v>
      </c>
      <c r="E137" s="11">
        <f t="shared" si="7"/>
        <v>1</v>
      </c>
      <c r="F137" s="11">
        <f t="shared" si="5"/>
        <v>1500000000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124</v>
      </c>
      <c r="E138" s="11">
        <f t="shared" si="7"/>
        <v>1</v>
      </c>
      <c r="F138" s="11">
        <f t="shared" si="5"/>
        <v>246000000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123</v>
      </c>
      <c r="E139" s="11">
        <f t="shared" si="7"/>
        <v>1</v>
      </c>
      <c r="F139" s="11">
        <f t="shared" si="5"/>
        <v>10679636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110</v>
      </c>
      <c r="E140" s="11">
        <f t="shared" si="7"/>
        <v>0</v>
      </c>
      <c r="F140" s="11">
        <f t="shared" si="5"/>
        <v>-330099000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109</v>
      </c>
      <c r="E141" s="11">
        <f t="shared" si="7"/>
        <v>0</v>
      </c>
      <c r="F141" s="11">
        <f t="shared" si="5"/>
        <v>-327098100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92</v>
      </c>
      <c r="E142" s="11">
        <f t="shared" si="7"/>
        <v>1</v>
      </c>
      <c r="F142" s="11">
        <f t="shared" si="5"/>
        <v>54784275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92</v>
      </c>
      <c r="E143" s="11">
        <f t="shared" si="7"/>
        <v>0</v>
      </c>
      <c r="F143" s="11">
        <f t="shared" si="5"/>
        <v>-4232000000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61</v>
      </c>
      <c r="E144" s="11">
        <f t="shared" si="7"/>
        <v>1</v>
      </c>
      <c r="F144" s="11">
        <f t="shared" si="5"/>
        <v>9246420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60</v>
      </c>
      <c r="E145" s="11">
        <f t="shared" si="7"/>
        <v>1</v>
      </c>
      <c r="F145" s="11">
        <f t="shared" si="5"/>
        <v>177000000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57</v>
      </c>
      <c r="E146" s="11">
        <f t="shared" si="7"/>
        <v>0</v>
      </c>
      <c r="F146" s="11">
        <f t="shared" si="5"/>
        <v>-11400000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52</v>
      </c>
      <c r="E147" s="11">
        <f t="shared" si="7"/>
        <v>0</v>
      </c>
      <c r="F147" s="11">
        <f t="shared" si="5"/>
        <v>-10400000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51</v>
      </c>
      <c r="E148" s="11">
        <f t="shared" si="7"/>
        <v>0</v>
      </c>
      <c r="F148" s="11">
        <f t="shared" si="5"/>
        <v>-10200000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47</v>
      </c>
      <c r="E149" s="11">
        <f t="shared" si="7"/>
        <v>0</v>
      </c>
      <c r="F149" s="11">
        <f t="shared" si="5"/>
        <v>-9400000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46</v>
      </c>
      <c r="E150" s="11">
        <f t="shared" si="7"/>
        <v>1</v>
      </c>
      <c r="F150" s="11">
        <f t="shared" si="5"/>
        <v>1083303000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44</v>
      </c>
      <c r="E151" s="11">
        <f t="shared" si="7"/>
        <v>0</v>
      </c>
      <c r="F151" s="11">
        <f t="shared" si="5"/>
        <v>-8800000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38</v>
      </c>
      <c r="E152" s="11">
        <f t="shared" si="7"/>
        <v>0</v>
      </c>
      <c r="F152" s="11">
        <f t="shared" si="5"/>
        <v>-1140000000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37</v>
      </c>
      <c r="E153" s="11">
        <f t="shared" si="7"/>
        <v>0</v>
      </c>
      <c r="F153" s="11">
        <f t="shared" si="5"/>
        <v>-1924000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37</v>
      </c>
      <c r="E154" s="11">
        <f t="shared" si="7"/>
        <v>0</v>
      </c>
      <c r="F154" s="11">
        <f t="shared" si="5"/>
        <v>-5032000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32</v>
      </c>
      <c r="E155" s="11">
        <f t="shared" si="7"/>
        <v>1</v>
      </c>
      <c r="F155" s="11">
        <f t="shared" si="5"/>
        <v>93000000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31</v>
      </c>
      <c r="E156" s="11">
        <f t="shared" si="7"/>
        <v>1</v>
      </c>
      <c r="F156" s="11">
        <f t="shared" si="5"/>
        <v>5673090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31</v>
      </c>
      <c r="E157" s="11">
        <f t="shared" si="7"/>
        <v>1</v>
      </c>
      <c r="F157" s="11">
        <f t="shared" si="5"/>
        <v>726831000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23</v>
      </c>
      <c r="E158" s="11">
        <f t="shared" si="7"/>
        <v>1</v>
      </c>
      <c r="F158" s="11">
        <f t="shared" si="5"/>
        <v>534494400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23</v>
      </c>
      <c r="E159" s="11">
        <f t="shared" si="7"/>
        <v>0</v>
      </c>
      <c r="F159" s="11">
        <f t="shared" si="5"/>
        <v>-4623000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18</v>
      </c>
      <c r="E160" s="11">
        <f t="shared" si="7"/>
        <v>0</v>
      </c>
      <c r="F160" s="11">
        <f t="shared" si="5"/>
        <v>-3600000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15</v>
      </c>
      <c r="E161" s="11">
        <f t="shared" si="7"/>
        <v>0</v>
      </c>
      <c r="F161" s="11">
        <f t="shared" si="5"/>
        <v>-3000000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11</v>
      </c>
      <c r="E162" s="11">
        <f t="shared" si="7"/>
        <v>0</v>
      </c>
      <c r="F162" s="11">
        <f t="shared" si="5"/>
        <v>-2200000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7</v>
      </c>
      <c r="D163" s="11">
        <f t="shared" si="8"/>
        <v>8</v>
      </c>
      <c r="E163" s="11">
        <f t="shared" si="7"/>
        <v>0</v>
      </c>
      <c r="F163" s="11">
        <f t="shared" si="5"/>
        <v>-1600000</v>
      </c>
      <c r="G163" s="11" t="s">
        <v>798</v>
      </c>
    </row>
    <row r="164" spans="1:7" x14ac:dyDescent="0.25">
      <c r="A164" s="11" t="s">
        <v>653</v>
      </c>
      <c r="B164" s="3">
        <v>457674</v>
      </c>
      <c r="C164" s="11">
        <v>1</v>
      </c>
      <c r="D164" s="11">
        <f t="shared" si="8"/>
        <v>1</v>
      </c>
      <c r="E164" s="11">
        <f t="shared" si="7"/>
        <v>1</v>
      </c>
      <c r="F164" s="11">
        <f t="shared" si="5"/>
        <v>0</v>
      </c>
      <c r="G164" s="11" t="s">
        <v>811</v>
      </c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63703520</v>
      </c>
      <c r="C172" s="11"/>
      <c r="D172" s="11"/>
      <c r="E172" s="11"/>
      <c r="F172" s="29">
        <f>SUM(F2:F170)</f>
        <v>9544826172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17675604.022222221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G13" sqref="G1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63703520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63223520</v>
      </c>
      <c r="G10" s="29">
        <f t="shared" si="0"/>
        <v>2142901.5808270946</v>
      </c>
      <c r="H10" s="11"/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270000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63223520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64023520</v>
      </c>
      <c r="L17" s="25"/>
      <c r="M17" s="11" t="s">
        <v>679</v>
      </c>
      <c r="N17" s="29">
        <f>سارا!D144</f>
        <v>23359800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120223520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1800000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133235907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2017-11-22T04:27:28Z</dcterms:modified>
</cp:coreProperties>
</file>