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L44" i="18"/>
  <c r="V183" i="18" l="1"/>
  <c r="W183" i="18" s="1"/>
  <c r="V182" i="18"/>
  <c r="W182" i="18" s="1"/>
  <c r="X182" i="18"/>
  <c r="V181" i="18"/>
  <c r="X181" i="18" s="1"/>
  <c r="W181" i="18"/>
  <c r="S183" i="18"/>
  <c r="J239" i="52"/>
  <c r="J240" i="52"/>
  <c r="N240" i="52"/>
  <c r="O240" i="52"/>
  <c r="J241" i="52"/>
  <c r="N241" i="52"/>
  <c r="O241" i="52"/>
  <c r="J242" i="52"/>
  <c r="N242" i="52"/>
  <c r="P242" i="52" s="1"/>
  <c r="O242" i="52"/>
  <c r="J243" i="52"/>
  <c r="N243" i="52"/>
  <c r="P243" i="52" s="1"/>
  <c r="O243" i="52"/>
  <c r="J244" i="52"/>
  <c r="N244" i="52"/>
  <c r="P244" i="52" s="1"/>
  <c r="O244" i="52"/>
  <c r="J245" i="52"/>
  <c r="N245" i="52"/>
  <c r="P245" i="52" s="1"/>
  <c r="O245" i="52"/>
  <c r="J246" i="52"/>
  <c r="N246" i="52"/>
  <c r="P246" i="52" s="1"/>
  <c r="O246" i="52"/>
  <c r="J247" i="52"/>
  <c r="N247" i="52"/>
  <c r="P247" i="52" s="1"/>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1" i="52" l="1"/>
  <c r="X183" i="18"/>
  <c r="J238" i="52"/>
  <c r="J233" i="52" l="1"/>
  <c r="N230" i="52" l="1"/>
  <c r="O227" i="52" l="1"/>
  <c r="P195" i="18"/>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<sst xmlns="http://schemas.openxmlformats.org/spreadsheetml/2006/main" count="12899" uniqueCount="5409">
  <si>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</si>
  <si>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</si>
  <si>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</si>
  <si>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</si>
  <si>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</si>
  <si>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</si>
  <si>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</si>
  <si>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</si>
  <si>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</si>
  <si>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</si>
  <si>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</si>
  <si>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</si>
  <si>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</si>
  <si>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</si>
  <si>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</si>
  <si>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</si>
  <si>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</si>
  <si>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</si>
  <si>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</si>
  <si>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</si>
  <si>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</si>
  <si>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</si>
  <si>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</si>
  <si>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</si>
  <si>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</si>
  <si>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</si>
  <si>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</si>
  <si>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</si>
  <si>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</si>
  <si>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</si>
  <si>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</si>
  <si>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</si>
  <si>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</si>
  <si>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</si>
  <si>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</si>
  <si>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</si>
  <si>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</si>
  <si>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</si>
  <si>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</si>
  <si>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</si>
  <si>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</si>
  <si>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</si>
  <si>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</si>
  <si>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</si>
  <si>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</si>
  <si>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</si>
  <si>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</si>
  <si>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</si>
  <si>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</si>
  <si>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</si>
  <si>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</si>
  <si>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</si>
  <si>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</si>
  <si>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</si>
  <si>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</si>
  <si>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</si>
  <si>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</si>
  <si>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</si>
  <si>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</si>
  <si>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</si>
  <si>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</si>
  <si>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</si>
  <si>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</si>
  <si>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</si>
  <si>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</si>
  <si>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</si>
  <si>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</si>
  <si>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</si>
  <si>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</si>
  <si>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</si>
  <si>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</si>
  <si>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</si>
  <si>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</si>
  <si>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</si>
  <si>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</si>
  <si>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</si>
  <si>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</si>
  <si>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</si>
  <si>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</si>
  <si>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</si>
  <si>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</si>
  <si>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</si>
  <si>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</si>
  <si>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</si>
  <si>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</si>
  <si>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</si>
  <si>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</si>
  <si>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</si>
  <si>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</si>
  <si>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</si>
  <si>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</si>
  <si>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</si>
  <si>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</si>
  <si>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</si>
  <si>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</si>
  <si>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</si>
  <si>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</si>
  <si>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</si>
  <si>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</si>
  <si>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</si>
  <si>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</si>
  <si>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</si>
  <si>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</si>
  <si>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</si>
  <si>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</si>
  <si>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</si>
  <si>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</si>
  <si>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</si>
  <si>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</si>
  <si>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</si>
  <si>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</si>
  <si>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</si>
  <si>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</si>
  <si>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</si>
  <si>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</si>
  <si>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</si>
  <si>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</si>
  <si>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</si>
  <si>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</si>
  <si>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</si>
  <si>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</si>
  <si>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</si>
  <si>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</si>
  <si>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</si>
  <si>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</si>
  <si>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</si>
  <si>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</si>
  <si>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</si>
  <si>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</si>
  <si>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</si>
  <si>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</si>
  <si>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</si>
  <si>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</si>
  <si>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</si>
  <si>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</si>
  <si>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</si>
  <si>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</si>
  <si>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</si>
  <si>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</si>
  <si>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</si>
  <si>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</si>
  <si>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</si>
  <si>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</si>
  <si>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</si>
  <si>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</si>
  <si>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</si>
  <si>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</si>
  <si>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</si>
  <si>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</si>
  <si>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</si>
  <si>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</si>
  <si>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</si>
  <si>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</si>
  <si>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</si>
  <si>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</si>
  <si>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</si>
  <si>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</si>
  <si>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</si>
  <si>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</si>
  <si>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</si>
  <si>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</si>
  <si>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</si>
  <si>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</si>
  <si>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</si>
  <si>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</si>
  <si>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</si>
  <si>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</si>
  <si>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</si>
  <si>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</si>
  <si>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</si>
  <si>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</si>
  <si>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</si>
  <si>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</si>
  <si>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</si>
  <si>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</si>
  <si>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</si>
  <si>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</si>
  <si>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</si>
  <si>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</si>
  <si>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</si>
  <si>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</si>
  <si>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</si>
  <si>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</si>
  <si>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</si>
  <si>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</si>
  <si>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</si>
  <si>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</si>
  <si>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</si>
  <si>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</si>
  <si>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</si>
  <si>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</si>
  <si>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</si>
  <si>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</si>
  <si>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</si>
  <si>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</si>
  <si>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</si>
  <si>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</si>
  <si>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</si>
  <si>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</si>
  <si>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</si>
  <si>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</si>
  <si>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</si>
  <si>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</si>
  <si>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</si>
  <si>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</si>
  <si>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</si>
  <si>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</si>
  <si>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</si>
  <si>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</si>
  <si>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</si>
  <si>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</si>
  <si>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</si>
  <si>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</si>
  <si>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</si>
  <si>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</si>
  <si>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</si>
  <si>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</si>
  <si>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</si>
  <si>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</si>
  <si>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</si>
  <si>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</si>
  <si>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</si>
  <si>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</si>
  <si>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</si>
  <si>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</si>
  <si>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</si>
  <si>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</si>
  <si>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</si>
  <si>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</si>
  <si>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</si>
  <si>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</si>
  <si>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</si>
  <si>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</si>
  <si>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</si>
  <si>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</si>
  <si>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</si>
  <si>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</si>
  <si>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</si>
  <si>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</si>
  <si>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</si>
  <si>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</si>
  <si>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</si>
  <si>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</si>
  <si>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</si>
  <si>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</si>
  <si>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</si>
  <si>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</si>
  <si>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</si>
  <si>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</si>
  <si>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</si>
  <si>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</si>
  <si>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</si>
  <si>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</si>
  <si>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</si>
  <si>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</si>
  <si>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</si>
  <si>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</si>
  <si>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</si>
  <si>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</si>
  <si>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</si>
  <si>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</si>
  <si>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</si>
  <si>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</si>
  <si>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</si>
  <si>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</si>
  <si>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</si>
  <si>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</si>
  <si>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</si>
  <si>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</si>
  <si>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</si>
  <si>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</si>
  <si>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</si>
  <si>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</si>
  <si>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</si>
  <si>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</si>
  <si>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</si>
  <si>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</si>
  <si>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</si>
  <si>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</si>
  <si>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</si>
  <si>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</si>
  <si>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</si>
  <si>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</si>
  <si>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</si>
  <si>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</si>
  <si>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</si>
  <si>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</si>
  <si>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</si>
  <si>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</si>
  <si>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</si>
  <si>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</si>
  <si>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</si>
  <si>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</si>
  <si>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</si>
  <si>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</si>
  <si>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</si>
  <si>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</si>
  <si>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</si>
  <si>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</si>
  <si>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</si>
  <si>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</si>
  <si>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</si>
  <si>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</si>
  <si>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</si>
  <si>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</si>
  <si>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</si>
  <si>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</si>
  <si>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</si>
  <si>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</si>
  <si>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</si>
  <si>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</si>
  <si>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</si>
  <si>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</si>
  <si>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</si>
  <si>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</si>
  <si>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</si>
  <si>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</si>
  <si>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</si>
  <si>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</si>
  <si>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</si>
  <si>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</si>
  <si>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</si>
  <si>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</si>
  <si>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</si>
  <si>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</si>
  <si>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</si>
  <si>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</si>
  <si>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</si>
  <si>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</si>
  <si>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</si>
  <si>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</si>
  <si>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</si>
  <si>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</si>
  <si>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</si>
  <si>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</si>
  <si>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</si>
  <si>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</si>
  <si>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</si>
  <si>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</si>
  <si>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</si>
  <si>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</si>
  <si>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</si>
  <si>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</si>
  <si>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</si>
  <si>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</si>
  <si>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</si>
  <si>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</si>
  <si>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</si>
  <si>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</si>
  <si>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</si>
  <si>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</si>
  <si>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</si>
  <si>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</si>
  <si>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</si>
  <si>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</si>
  <si>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</si>
  <si>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</si>
  <si>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</si>
  <si>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</si>
  <si>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</si>
  <si>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</si>
  <si>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</si>
  <si>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</si>
  <si>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</si>
  <si>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</si>
  <si>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</si>
  <si>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</si>
  <si>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</si>
  <si>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</si>
  <si>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</si>
  <si>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</si>
  <si>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</si>
  <si>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</si>
  <si>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</si>
  <si>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</si>
  <si>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</si>
  <si>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</si>
  <si>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</si>
  <si>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</si>
  <si>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</si>
  <si>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</si>
  <si>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</si>
  <si>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</si>
  <si>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</si>
  <si>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</si>
  <si>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</si>
  <si>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</si>
  <si>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</si>
  <si>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</si>
  <si>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</si>
  <si>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</si>
  <si>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</si>
  <si>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</si>
  <si>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</si>
  <si>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</si>
  <si>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</si>
  <si>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</si>
  <si>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</si>
  <si>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</si>
  <si>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</si>
  <si>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</si>
  <si>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</si>
  <si>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</si>
  <si>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</si>
  <si>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</si>
  <si>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</si>
  <si>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</si>
  <si>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</si>
  <si>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</si>
  <si>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</si>
  <si>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</si>
  <si>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</si>
  <si>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</si>
  <si>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</si>
  <si>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</si>
  <si>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</si>
  <si>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</si>
  <si>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</si>
  <si>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</si>
  <si>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</si>
  <si>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</si>
  <si>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</si>
  <si>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</si>
  <si>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</si>
  <si>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</si>
  <si>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</si>
  <si>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</si>
  <si>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</si>
  <si>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</si>
  <si>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</si>
  <si>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</si>
  <si>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</si>
  <si>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</si>
  <si>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</si>
  <si>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</si>
  <si>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</si>
  <si>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</si>
  <si>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</si>
  <si>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</si>
  <si>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</si>
  <si>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</si>
  <si>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</si>
  <si>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</si>
  <si>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</si>
  <si>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</si>
  <si>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</si>
  <si>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</si>
  <si>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</si>
  <si>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</si>
  <si>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</si>
  <si>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</si>
  <si>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</si>
  <si>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</si>
  <si>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</si>
  <si>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</si>
  <si>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</si>
  <si>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</si>
  <si>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</si>
  <si>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</si>
  <si>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</si>
  <si>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</si>
  <si>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</si>
  <si>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</si>
  <si>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</si>
  <si>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</si>
  <si>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</si>
  <si>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</si>
  <si>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</si>
  <si>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</si>
  <si>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</si>
  <si>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</si>
  <si>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</si>
  <si>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</si>
  <si>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</si>
  <si>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</si>
  <si>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</si>
  <si>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</si>
  <si>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</si>
  <si>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</si>
  <si>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</si>
  <si>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</si>
  <si>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</si>
  <si>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</si>
  <si>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</si>
  <si>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</si>
  <si>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</si>
  <si>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</si>
  <si>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</si>
  <si>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</si>
  <si>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</si>
  <si>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</si>
  <si>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</si>
  <si>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</si>
  <si>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</si>
  <si>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</si>
  <si>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</si>
  <si>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</si>
  <si>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</si>
  <si>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</si>
  <si>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</si>
  <si>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</si>
  <si>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</si>
  <si>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</si>
  <si>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</si>
  <si>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</si>
  <si>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</si>
  <si>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</si>
  <si>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</si>
  <si>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</si>
  <si>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</si>
  <si>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</si>
  <si>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</si>
  <si>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</si>
  <si>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</si>
  <si>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</si>
  <si>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</si>
  <si>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</si>
  <si>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</si>
  <si>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</si>
  <si>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</si>
  <si>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</si>
  <si>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</si>
  <si>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</si>
  <si>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</si>
  <si>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</si>
  <si>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</si>
  <si>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</si>
  <si>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</si>
  <si>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</si>
  <si>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</si>
  <si>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</si>
  <si>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</si>
  <si>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</si>
  <si>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</si>
  <si>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</si>
  <si>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</si>
  <si>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</si>
  <si>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</si>
  <si>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</si>
  <si>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</si>
  <si>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</si>
  <si>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</si>
  <si>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</si>
  <si>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</si>
  <si>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</si>
  <si>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</si>
  <si>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</si>
  <si>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</si>
  <si>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</si>
  <si>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</si>
  <si>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</si>
  <si>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</si>
  <si>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</si>
  <si>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</si>
  <si>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</si>
  <si>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</si>
  <si>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</si>
  <si>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</si>
  <si>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</si>
  <si>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</si>
  <si>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</si>
  <si>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</si>
  <si>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</si>
  <si>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</si>
  <si>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</si>
  <si>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</si>
  <si>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</si>
  <si>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</si>
  <si>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</si>
  <si>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</si>
  <si>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</si>
  <si>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</si>
  <si>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</si>
  <si>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</si>
  <si>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</si>
  <si>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</si>
  <si>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</si>
  <si>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</si>
  <si>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</si>
  <si>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</si>
  <si>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</si>
  <si>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</si>
  <si>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</si>
  <si>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</si>
  <si>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</si>
  <si>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</si>
  <si>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</si>
  <si>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</si>
  <si>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</si>
  <si>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</si>
  <si>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</si>
  <si>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</si>
  <si>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</si>
  <si>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</si>
  <si>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</si>
  <si>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</si>
  <si>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</si>
  <si>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</si>
  <si>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</si>
  <si>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</si>
  <si>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</si>
  <si>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</si>
  <si>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</si>
  <si>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</si>
  <si>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</si>
  <si>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</si>
  <si>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</si>
  <si>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</si>
  <si>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</si>
  <si>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</si>
  <si>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</si>
  <si>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</si>
  <si>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</si>
  <si>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</si>
  <si>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</si>
  <si>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</si>
  <si>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</si>
  <si>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</si>
  <si>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</si>
  <si>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</si>
  <si>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</si>
  <si>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</si>
  <si>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</si>
  <si>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</si>
  <si>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</si>
  <si>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</si>
  <si>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</si>
  <si>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</si>
  <si>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</si>
  <si>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</si>
  <si>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</si>
  <si>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</si>
  <si>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</si>
  <si>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</si>
  <si>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</si>
  <si>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</si>
  <si>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</si>
  <si>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</si>
  <si>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</si>
  <si>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</si>
  <si>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</si>
  <si>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</si>
  <si>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</si>
  <si>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</si>
  <si>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</si>
  <si>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</si>
  <si>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</si>
  <si>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</si>
  <si>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</si>
  <si>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</si>
  <si>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</si>
  <si>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</si>
  <si>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</si>
  <si>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</si>
  <si>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</si>
  <si>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</si>
  <si>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</si>
  <si>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</si>
  <si>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</si>
  <si>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</si>
  <si>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</si>
  <si>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</si>
  <si>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</si>
  <si>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</si>
  <si>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</si>
  <si>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</si>
  <si>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</si>
  <si>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</si>
  <si>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</si>
  <si>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</si>
  <si>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</si>
  <si>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</si>
  <si>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</si>
  <si>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</si>
  <si>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</si>
  <si>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</si>
  <si>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</si>
  <si>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</si>
  <si>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</si>
  <si>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</si>
  <si>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</si>
  <si>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</si>
  <si>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</si>
  <si>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</si>
  <si>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</si>
  <si>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</si>
  <si>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</si>
  <si>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</si>
  <si>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</si>
  <si>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</si>
  <si>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</si>
  <si>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</si>
  <si>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</si>
  <si>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</si>
  <si>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</si>
  <si>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</si>
  <si>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</si>
  <si>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</si>
  <si>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</si>
  <si>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</si>
  <si>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</si>
  <si>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</si>
  <si>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</si>
  <si>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</si>
  <si>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</si>
  <si>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</si>
  <si>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</si>
  <si>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</si>
  <si>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</si>
  <si>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</si>
  <si>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</si>
  <si>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</si>
  <si>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</si>
  <si>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</si>
  <si>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</si>
  <si>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</si>
  <si>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</si>
  <si>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</si>
  <si>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</si>
  <si>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</si>
  <si>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</si>
  <si>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</si>
  <si>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</si>
  <si>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</si>
  <si>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</si>
  <si>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</si>
  <si>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</si>
  <si>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</si>
  <si>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</si>
  <si>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</si>
  <si>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</si>
  <si>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</si>
  <si>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</si>
  <si>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</si>
  <si>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</si>
  <si>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</si>
  <si>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</si>
  <si>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</si>
  <si>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</si>
  <si>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</si>
  <si>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</si>
  <si>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</si>
  <si>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</si>
  <si>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</si>
  <si>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</si>
  <si>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</si>
  <si>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</si>
  <si>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</si>
  <si>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</si>
  <si>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</si>
  <si>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</si>
  <si>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</si>
  <si>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</si>
  <si>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</si>
  <si>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</si>
  <si>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</si>
  <si>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</si>
  <si>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</si>
  <si>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</si>
  <si>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</si>
  <si>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</si>
  <si>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</si>
  <si>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</si>
  <si>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</si>
  <si>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</si>
  <si>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</si>
  <si>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</si>
  <si>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</si>
  <si>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</si>
  <si>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</si>
  <si>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</si>
  <si>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</si>
  <si>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</si>
  <si>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</si>
  <si>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</si>
  <si>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</si>
  <si>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</si>
  <si>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</si>
  <si>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</si>
  <si>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</si>
  <si>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</si>
  <si>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</si>
  <si>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</si>
  <si>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</si>
  <si>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</si>
  <si>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</si>
  <si>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</si>
  <si>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</si>
  <si>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</si>
  <si>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</si>
  <si>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</si>
  <si>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</si>
  <si>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</si>
  <si>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</si>
  <si>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</si>
  <si>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</si>
  <si>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</si>
  <si>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</si>
  <si>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</si>
  <si>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</si>
  <si>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</si>
  <si>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</si>
  <si>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</si>
  <si>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</si>
  <si>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</si>
  <si>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</si>
  <si>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</si>
  <si>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</si>
  <si>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</si>
  <si>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</si>
  <si>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</si>
  <si>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</si>
  <si>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</si>
  <si>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</si>
  <si>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</si>
  <si>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</si>
  <si>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</si>
  <si>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</si>
  <si>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</si>
  <si>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</si>
  <si>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</si>
  <si>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</si>
  <si>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</si>
  <si>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</si>
  <si>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</si>
  <si>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</si>
  <si>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</si>
  <si>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</si>
  <si>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</si>
  <si>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</si>
  <si>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</si>
  <si>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</si>
  <si>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</si>
  <si>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</si>
  <si>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</si>
  <si>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</si>
  <si>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</si>
  <si>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</si>
  <si>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</si>
  <si>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</si>
  <si>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</si>
  <si>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</si>
  <si>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</si>
  <si>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</si>
  <si>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</si>
  <si>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</si>
  <si>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</si>
  <si>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</si>
  <si>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</si>
  <si>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</si>
  <si>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</si>
  <si>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</si>
  <si>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</si>
  <si>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</si>
  <si>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</si>
  <si>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</si>
  <si>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</si>
  <si>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</si>
  <si>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</si>
  <si>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</si>
  <si>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</si>
  <si>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</si>
  <si>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</si>
  <si>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</si>
  <si>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</si>
  <si>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</si>
  <si>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</si>
  <si>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</si>
  <si>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</si>
  <si>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</si>
  <si>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</si>
  <si>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</si>
  <si>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</si>
  <si>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</si>
  <si>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</si>
  <si>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</si>
  <si>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</si>
  <si>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</si>
  <si>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</si>
  <si>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</si>
  <si>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</si>
  <si>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</si>
  <si>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</si>
  <si>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</si>
  <si>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</si>
  <si>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</si>
  <si>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</si>
  <si>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</si>
  <si>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</si>
  <si>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</si>
  <si>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</si>
  <si>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</si>
  <si>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</si>
  <si>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</si>
  <si>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</si>
  <si>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</si>
  <si>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</si>
  <si>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</si>
  <si>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</si>
  <si>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</si>
  <si>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</si>
  <si>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</si>
  <si>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</si>
  <si>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</si>
  <si>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</si>
  <si>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</si>
  <si>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</si>
  <si>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</si>
  <si>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</si>
  <si>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</si>
  <si>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</si>
  <si>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</si>
  <si>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</si>
  <si>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</si>
  <si>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</si>
  <si>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</si>
  <si>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</si>
  <si>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</si>
  <si>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</si>
  <si>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</si>
  <si>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</si>
  <si>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</si>
  <si>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</si>
  <si>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</si>
  <si>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</si>
  <si>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</si>
  <si>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</si>
  <si>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</si>
  <si>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</si>
  <si>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</si>
  <si>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</si>
  <si>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</si>
  <si>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</si>
  <si>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</si>
  <si>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</si>
  <si>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</si>
  <si>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</si>
  <si>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</si>
  <si>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</si>
  <si>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</si>
  <si>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</si>
  <si>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</si>
  <si>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</si>
  <si>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</si>
  <si>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</si>
  <si>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</si>
  <si>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</si>
  <si>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</si>
  <si>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</si>
  <si>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</si>
  <si>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</si>
  <si>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</si>
  <si>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</si>
  <si>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</si>
  <si>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</si>
  <si>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</si>
  <si>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</si>
  <si>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</si>
  <si>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</si>
  <si>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</si>
  <si>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</si>
  <si>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</si>
  <si>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</si>
  <si>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</si>
  <si>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</si>
  <si>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</si>
  <si>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</si>
  <si>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</si>
  <si>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</si>
  <si>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</si>
  <si>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</si>
  <si>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</si>
  <si>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</si>
  <si>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</si>
  <si>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</si>
  <si>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</si>
  <si>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</si>
  <si>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</si>
  <si>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</si>
  <si>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</si>
  <si>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</si>
  <si>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</si>
  <si>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</si>
  <si>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</si>
  <si>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</si>
  <si>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</si>
  <si>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</si>
  <si>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</si>
  <si>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</si>
  <si>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</si>
  <si>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</si>
  <si>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</si>
  <si>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</si>
  <si>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</si>
  <si>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</si>
  <si>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</si>
  <si>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</si>
  <si>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</si>
  <si>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</si>
  <si>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</si>
  <si>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</si>
  <si>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</si>
  <si>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</si>
  <si>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</si>
  <si>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</si>
  <si>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</si>
  <si>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</si>
  <si>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</si>
  <si>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</si>
  <si>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</si>
  <si>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</si>
  <si>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</si>
  <si>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</si>
  <si>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</si>
  <si>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</si>
  <si>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</si>
  <si>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</si>
  <si>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</si>
  <si>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</si>
  <si>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</si>
  <si>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</si>
  <si>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</si>
  <si>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</si>
  <si>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</si>
  <si>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</si>
  <si>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</si>
  <si>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</si>
  <si>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</si>
  <si>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</si>
  <si>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</si>
  <si>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</si>
  <si>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</si>
  <si>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</si>
  <si>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</si>
  <si>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</si>
  <si>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</si>
  <si>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</si>
  <si>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</si>
  <si>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</si>
  <si>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</si>
  <si>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</si>
  <si>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</si>
  <si>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</si>
  <si>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</si>
  <si>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</si>
  <si>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</si>
  <si>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</si>
  <si>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</si>
  <si>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</si>
  <si>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</si>
  <si>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</si>
  <si>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</si>
  <si>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</si>
  <si>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</si>
  <si>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</si>
  <si>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</si>
  <si>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</si>
  <si>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</si>
  <si>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</si>
  <si>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</si>
  <si>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</si>
  <si>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</si>
  <si>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</si>
  <si>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</si>
  <si>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</si>
  <si>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</si>
  <si>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</si>
  <si>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</si>
  <si>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</si>
  <si>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</si>
  <si>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</si>
  <si>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</si>
  <si>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</si>
  <si>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</si>
  <si>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</si>
  <si>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</si>
  <si>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</si>
  <si>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</si>
  <si>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</si>
  <si>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</si>
  <si>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</si>
  <si>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</si>
  <si>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</si>
  <si>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</si>
  <si>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</si>
  <si>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</si>
  <si>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</si>
  <si>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</si>
  <si>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</si>
  <si>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</si>
  <si>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</si>
  <si>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</si>
  <si>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</si>
  <si>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</si>
  <si>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</si>
  <si>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</si>
  <si>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</si>
  <si>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</si>
  <si>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</si>
  <si>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</si>
  <si>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</si>
  <si>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</si>
  <si>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</si>
  <si>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</si>
  <si>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</si>
  <si>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</si>
  <si>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</si>
  <si>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</si>
  <si>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</si>
  <si>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</si>
  <si>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</si>
  <si>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</si>
  <si>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</si>
  <si>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</si>
  <si>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</si>
  <si>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</si>
  <si>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</si>
  <si>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</si>
  <si>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</si>
  <si>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</si>
  <si>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</si>
  <si>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</si>
  <si>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</si>
  <si>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</si>
  <si>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</si>
  <si>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</si>
  <si>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</si>
  <si>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</si>
  <si>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</si>
  <si>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</si>
  <si>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</si>
  <si>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</si>
  <si>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</si>
  <si>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</si>
  <si>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</si>
  <si>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</si>
  <si>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</si>
  <si>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</si>
  <si>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</si>
  <si>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</si>
  <si>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</si>
  <si>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</si>
  <si>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</si>
  <si>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</si>
  <si>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</si>
  <si>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</si>
  <si>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</si>
  <si>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</si>
  <si>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</si>
  <si>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</si>
  <si>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</si>
  <si>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</si>
  <si>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</si>
  <si>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</si>
  <si>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</si>
  <si>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</si>
  <si>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</si>
  <si>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</si>
  <si>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</si>
  <si>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</si>
  <si>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</si>
  <si>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</si>
  <si>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</si>
  <si>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</si>
  <si>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</si>
  <si>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</si>
  <si>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</si>
  <si>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</si>
  <si>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</si>
  <si>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</si>
  <si>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</si>
  <si>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</si>
  <si>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</si>
  <si>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</si>
  <si>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</si>
  <si>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</si>
  <si>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</si>
  <si>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</si>
  <si>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</si>
  <si>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</si>
  <si>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</si>
  <si>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</si>
  <si>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</si>
  <si>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</si>
  <si>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</si>
  <si>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</si>
  <si>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</si>
  <si>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</si>
  <si>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</si>
  <si>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</si>
  <si>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</si>
  <si>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</si>
  <si>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</si>
  <si>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</si>
  <si>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</si>
  <si>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</si>
  <si>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</si>
  <si>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</si>
  <si>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</si>
  <si>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</si>
  <si>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</si>
  <si>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</si>
  <si>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</si>
  <si>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</si>
  <si>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</si>
  <si>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</si>
  <si>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</si>
  <si>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</si>
  <si>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</si>
  <si>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</si>
  <si>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</si>
  <si>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</si>
  <si>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</si>
  <si>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</si>
  <si>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</si>
  <si>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</si>
  <si>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</si>
  <si>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</si>
  <si>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</si>
  <si>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</si>
  <si>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</si>
  <si>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</si>
  <si>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</si>
  <si>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</si>
  <si>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</si>
  <si>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</si>
  <si>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</si>
  <si>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</si>
  <si>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</si>
  <si>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</si>
  <si>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</si>
  <si>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</si>
  <si>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</si>
  <si>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</si>
  <si>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</si>
  <si>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</si>
  <si>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</si>
  <si>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</si>
  <si>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</si>
  <si>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</si>
  <si>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</si>
  <si>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</si>
  <si>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</si>
  <si>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</si>
  <si>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</si>
  <si>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</si>
  <si>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</si>
  <si>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</si>
  <si>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</si>
  <si>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</si>
  <si>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</si>
  <si>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</si>
  <si>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</si>
  <si>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</si>
  <si>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</si>
  <si>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</si>
  <si>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</si>
  <si>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</si>
  <si>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</si>
  <si>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</si>
  <si>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</si>
  <si>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</si>
  <si>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</si>
  <si>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</si>
  <si>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</si>
  <si>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</si>
  <si>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</si>
  <si>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</si>
  <si>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</si>
  <si>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</si>
  <si>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</si>
  <si>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</si>
  <si>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</si>
  <si>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</si>
  <si>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</si>
  <si>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</si>
  <si>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</si>
  <si>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</si>
  <si>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</si>
  <si>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</si>
  <si>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</si>
  <si>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</si>
  <si>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</si>
  <si>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</si>
  <si>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</si>
  <si>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</si>
  <si>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</si>
  <si>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</si>
  <si>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</si>
  <si>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</si>
  <si>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</si>
  <si>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</si>
  <si>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</si>
  <si>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</si>
  <si>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</si>
  <si>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</si>
  <si>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</si>
  <si>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</si>
  <si>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</si>
  <si>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</si>
  <si>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</si>
  <si>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</si>
  <si>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</si>
  <si>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</si>
  <si>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</si>
  <si>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</si>
  <si>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</si>
  <si>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</si>
  <si>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</si>
  <si>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</si>
  <si>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</si>
  <si>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</si>
  <si>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</si>
  <si>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</si>
  <si>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</si>
  <si>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</si>
  <si>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</si>
  <si>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</si>
  <si>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</si>
  <si>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</si>
  <si>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</si>
  <si>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</si>
  <si>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</si>
  <si>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</si>
  <si>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</si>
  <si>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</si>
  <si>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</si>
  <si>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</si>
  <si>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</si>
  <si>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</si>
  <si>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</si>
  <si>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</si>
  <si>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</si>
  <si>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</si>
  <si>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</si>
  <si>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</si>
  <si>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</si>
  <si>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</si>
  <si>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</si>
  <si>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</si>
  <si>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</si>
  <si>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</si>
  <si>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</si>
  <si>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</si>
  <si>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</si>
  <si>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</si>
  <si>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</si>
  <si>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</si>
  <si>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</si>
  <si>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</si>
  <si>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</si>
  <si>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</si>
  <si>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</si>
  <si>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</si>
  <si>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</si>
  <si>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</si>
  <si>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</si>
  <si>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</si>
  <si>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</si>
  <si>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</si>
  <si>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</si>
  <si>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</si>
  <si>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</si>
  <si>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</si>
  <si>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</si>
  <si>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</si>
  <si>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</si>
  <si>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</si>
  <si>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</si>
  <si>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</si>
  <si>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</si>
  <si>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</si>
  <si>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</si>
  <si>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</si>
  <si>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</si>
  <si>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</si>
  <si>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</si>
  <si>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</si>
  <si>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</si>
  <si>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</si>
  <si>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</si>
  <si>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</si>
  <si>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</si>
  <si>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</si>
  <si>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</si>
  <si>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</si>
  <si>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</si>
  <si>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</si>
  <si>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</si>
  <si>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</si>
  <si>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</si>
  <si>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</si>
  <si>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</si>
  <si>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</si>
  <si>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</si>
  <si>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</si>
  <si>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</si>
  <si>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</si>
  <si>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</si>
  <si>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</si>
  <si>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</si>
  <si>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</si>
  <si>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</si>
  <si>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</si>
  <si>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</si>
  <si>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</si>
  <si>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</si>
  <si>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</si>
  <si>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</si>
  <si>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</si>
  <si>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</si>
  <si>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</si>
  <si>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</si>
  <si>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</si>
  <si>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</si>
  <si>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</si>
  <si>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</si>
  <si>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</si>
  <si>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</si>
  <si>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</si>
  <si>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</si>
  <si>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</si>
  <si>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</si>
  <si>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</si>
  <si>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</si>
  <si>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</si>
  <si>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</si>
  <si>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</si>
  <si>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</si>
  <si>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</si>
  <si>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</si>
  <si>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</si>
  <si>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</si>
  <si>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</si>
  <si>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</si>
  <si>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</si>
  <si>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</si>
  <si>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</si>
  <si>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</si>
  <si>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</si>
  <si>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</si>
  <si>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</si>
  <si>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</si>
  <si>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</si>
  <si>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</si>
  <si>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</si>
  <si>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</si>
  <si>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</si>
  <si>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</si>
  <si>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</si>
  <si>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</si>
  <si>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</si>
  <si>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</si>
  <si>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</si>
  <si>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</si>
  <si>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</si>
  <si>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</si>
  <si>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</si>
  <si>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</si>
  <si>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</si>
  <si>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</si>
  <si>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</si>
  <si>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</si>
  <si>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</si>
  <si>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</si>
  <si>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</si>
  <si>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</si>
  <si>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</si>
  <si>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</si>
  <si>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</si>
  <si>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</si>
  <si>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</si>
  <si>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</si>
  <si>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</si>
  <si>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</si>
  <si>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</si>
  <si>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</si>
  <si>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</si>
  <si>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</si>
  <si>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</si>
  <si>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</si>
  <si>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</si>
  <si>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</si>
  <si>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</si>
  <si>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</si>
  <si>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</si>
  <si>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</si>
  <si>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</si>
  <si>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</si>
  <si>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</si>
  <si>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</si>
  <si>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</si>
  <si>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</si>
  <si>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</si>
  <si>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</si>
  <si>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</si>
  <si>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</si>
  <si>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</si>
  <si>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</si>
  <si>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</si>
  <si>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</si>
  <si>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</si>
  <si>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</si>
  <si>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</si>
  <si>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</si>
  <si>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</si>
  <si>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</si>
  <si>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</si>
  <si>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</si>
  <si>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</si>
  <si>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</si>
  <si>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</si>
  <si>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</si>
  <si>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</si>
  <si>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</si>
  <si>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</si>
  <si>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</si>
  <si>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</si>
  <si>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</si>
  <si>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</si>
  <si>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</si>
  <si>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</si>
  <si>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</si>
  <si>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</si>
  <si>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</si>
  <si>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</si>
  <si>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</si>
  <si>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</si>
  <si>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</si>
  <si>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</si>
  <si>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</si>
  <si>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</si>
  <si>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</si>
  <si>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</si>
  <si>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</si>
  <si>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</si>
  <si>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</si>
  <si>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</si>
  <si>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</si>
  <si>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</si>
  <si>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</si>
  <si>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</si>
  <si>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</si>
  <si>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</si>
  <si>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</si>
  <si>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</si>
  <si>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</si>
  <si>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</si>
  <si>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</si>
  <si>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</si>
  <si>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</si>
  <si>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</si>
  <si>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</si>
  <si>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</si>
  <si>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</si>
  <si>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</si>
  <si>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</si>
  <si>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</si>
  <si>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</si>
  <si>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</si>
  <si>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</si>
  <si>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</si>
  <si>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</si>
  <si>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</si>
  <si>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</si>
  <si>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</si>
  <si>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</si>
  <si>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</si>
  <si>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</si>
  <si>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</si>
  <si>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</si>
  <si>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</si>
  <si>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</si>
  <si>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</si>
  <si>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</si>
  <si>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</si>
  <si>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</si>
  <si>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</si>
  <si>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</si>
  <si>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</si>
  <si>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</si>
  <si>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</si>
  <si>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</si>
  <si>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</si>
  <si>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</si>
  <si>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</si>
  <si>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</si>
  <si>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</si>
  <si>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</si>
  <si>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</si>
  <si>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</si>
  <si>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</si>
  <si>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</si>
  <si>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</si>
  <si>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</si>
  <si>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</si>
  <si>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</si>
  <si>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</si>
  <si>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</si>
  <si>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</si>
  <si>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</si>
  <si>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</si>
  <si>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</si>
  <si>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</si>
  <si>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</si>
  <si>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</si>
  <si>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</si>
  <si>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</si>
  <si>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</si>
  <si>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</si>
  <si>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</si>
  <si>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</si>
  <si>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</si>
  <si>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</si>
  <si>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</si>
  <si>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</si>
  <si>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</si>
  <si>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</si>
  <si>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</si>
  <si>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</si>
  <si>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</si>
  <si>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</si>
  <si>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</si>
  <si>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</si>
  <si>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</si>
  <si>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</si>
  <si>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</si>
  <si>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</si>
  <si>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</si>
  <si>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</si>
  <si>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</si>
  <si>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</si>
  <si>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</si>
  <si>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</si>
  <si>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</si>
  <si>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</si>
  <si>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</si>
  <si>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</si>
  <si>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</si>
  <si>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</si>
  <si>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</si>
  <si>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</si>
  <si>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</si>
  <si>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</si>
  <si>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</si>
  <si>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</si>
  <si>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</si>
  <si>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</si>
  <si>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</si>
  <si>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</si>
  <si>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</si>
  <si>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</si>
  <si>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</si>
  <si>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</si>
  <si>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</si>
  <si>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</si>
  <si>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</si>
  <si>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</si>
  <si>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</si>
  <si>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</si>
  <si>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</si>
  <si>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</si>
  <si>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</si>
  <si>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</si>
  <si>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</si>
  <si>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</si>
  <si>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</si>
  <si>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</si>
  <si>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</si>
  <si>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</si>
  <si>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</si>
  <si>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</si>
  <si>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</si>
  <si>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</si>
  <si>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</si>
  <si>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</si>
  <si>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</si>
  <si>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</si>
  <si>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</si>
  <si>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</si>
  <si>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</si>
  <si>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</si>
  <si>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</si>
  <si>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</si>
  <si>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</si>
  <si>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</si>
  <si>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</si>
  <si>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</si>
  <si>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</si>
  <si>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</si>
  <si>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</si>
  <si>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</si>
  <si>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</si>
  <si>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</si>
  <si>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</si>
  <si>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</si>
  <si>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</si>
  <si>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</si>
  <si>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</si>
  <si>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</si>
  <si>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</si>
  <si>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</si>
  <si>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</si>
  <si>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</si>
  <si>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</si>
  <si>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</si>
  <si>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</si>
  <si>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</si>
  <si>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</si>
  <si>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</si>
  <si>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</si>
  <si>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</si>
  <si>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</si>
  <si>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</si>
  <si>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</si>
  <si>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</si>
  <si>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</si>
  <si>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</si>
  <si>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</si>
  <si>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</si>
  <si>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</si>
  <si>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</si>
  <si>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</si>
  <si>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</si>
  <si>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</si>
  <si>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</si>
  <si>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</si>
  <si>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</si>
  <si>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</si>
  <si>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</si>
  <si>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</si>
  <si>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</si>
  <si>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</si>
  <si>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</si>
  <si>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</si>
  <si>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</si>
  <si>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</si>
  <si>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</si>
  <si>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</si>
  <si>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</si>
  <si>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</si>
  <si>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</si>
  <si>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</si>
  <si>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</si>
  <si>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</si>
  <si>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</si>
  <si>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</si>
  <si>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</si>
  <si>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</si>
  <si>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</si>
  <si>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</si>
  <si>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</si>
  <si>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</si>
  <si>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</si>
  <si>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</si>
  <si>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</si>
  <si>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</si>
  <si>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</si>
  <si>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</si>
  <si>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</si>
  <si>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</si>
  <si>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</si>
  <si>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</si>
  <si>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</si>
  <si>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</si>
  <si>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</si>
  <si>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</si>
  <si>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</si>
  <si>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</si>
  <si>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</si>
  <si>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</si>
  <si>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</si>
  <si>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</si>
  <si>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</si>
  <si>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</si>
  <si>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</si>
  <si>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</si>
  <si>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</si>
  <si>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</si>
  <si>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</si>
  <si>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</si>
  <si>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</si>
  <si>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</si>
  <si>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</si>
  <si>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</si>
  <si>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</si>
  <si>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</si>
  <si>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</si>
  <si>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</si>
  <si>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</si>
  <si>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</si>
  <si>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</si>
  <si>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</si>
  <si>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</si>
  <si>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</si>
  <si>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</si>
  <si>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</si>
  <si>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</si>
  <si>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</si>
  <si>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</si>
  <si>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</si>
  <si>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</si>
  <si>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</si>
  <si>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</si>
  <si>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</si>
  <si>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</si>
  <si>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</si>
  <si>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</si>
  <si>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</si>
  <si>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</si>
  <si>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</si>
  <si>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</si>
  <si>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</si>
  <si>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</si>
  <si>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</si>
  <si>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</si>
  <si>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</si>
  <si>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</si>
  <si>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</si>
  <si>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</si>
  <si>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</si>
  <si>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</si>
  <si>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</si>
  <si>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</si>
  <si>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</si>
  <si>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</si>
  <si>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</si>
  <si>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</si>
  <si>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</si>
  <si>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</si>
  <si>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</si>
  <si>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</si>
  <si>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</si>
  <si>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</si>
  <si>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</si>
  <si>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</si>
  <si>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</si>
  <si>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</si>
  <si>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</si>
  <si>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</si>
  <si>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</si>
  <si>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</si>
  <si>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</si>
  <si>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</si>
  <si>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</si>
  <si>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</si>
  <si>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</si>
  <si>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</si>
  <si>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</si>
  <si>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</si>
  <si>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</si>
  <si>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</si>
  <si>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</si>
  <si>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</si>
  <si>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</si>
  <si>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</si>
  <si>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</si>
  <si>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</si>
  <si>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</si>
  <si>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</si>
  <si>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</si>
  <si>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</si>
  <si>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</si>
  <si>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</si>
  <si>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</si>
  <si>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</si>
  <si>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</si>
  <si>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</si>
  <si>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</si>
  <si>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</si>
  <si>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</si>
  <si>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</si>
  <si>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</si>
  <si>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</si>
  <si>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</si>
  <si>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</si>
  <si>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</si>
  <si>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</si>
  <si>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</si>
  <si>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</si>
  <si>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</si>
  <si>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</si>
  <si>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</si>
  <si>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</si>
  <si>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</si>
  <si>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</si>
  <si>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</si>
  <si>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</si>
  <si>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</si>
  <si>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</si>
  <si>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</si>
  <si>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</si>
  <si>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</si>
  <si>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</si>
  <si>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</si>
  <si>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</si>
  <si>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</si>
  <si>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</si>
  <si>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</si>
  <si>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</si>
  <si>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</si>
  <si>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</si>
  <si>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</si>
  <si>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</si>
  <si>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</si>
  <si>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</si>
  <si>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</si>
  <si>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</si>
  <si>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</si>
  <si>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</si>
  <si>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</si>
  <si>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</si>
  <si>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</si>
  <si>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</si>
  <si>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</si>
  <si>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</si>
  <si>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</si>
  <si>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</si>
  <si>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</si>
  <si>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</si>
  <si>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</si>
  <si>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</si>
  <si>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</si>
  <si>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</si>
  <si>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</si>
  <si>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</si>
  <si>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</si>
  <si>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</si>
  <si>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</si>
  <si>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</si>
  <si>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</si>
  <si>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</si>
  <si>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</si>
  <si>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</si>
  <si>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</si>
  <si>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</si>
  <si>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</si>
  <si>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</si>
  <si>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</si>
  <si>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</si>
  <si>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</si>
  <si>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</si>
  <si>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</si>
  <si>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</si>
  <si>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</si>
  <si>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</si>
  <si>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</si>
  <si>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</si>
  <si>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</si>
  <si>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</si>
  <si>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</si>
  <si>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</si>
  <si>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</si>
  <si>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</si>
  <si>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</si>
  <si>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</si>
  <si>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</si>
  <si>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</si>
  <si>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</si>
  <si>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</si>
  <si>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</si>
  <si>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</si>
  <si>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</si>
  <si>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</si>
  <si>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</si>
  <si>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</si>
  <si>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</si>
  <si>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</si>
  <si>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</si>
  <si>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</si>
  <si>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</si>
  <si>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</si>
  <si>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</si>
  <si>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</si>
  <si>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</si>
  <si>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</si>
  <si>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</si>
  <si>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</si>
  <si>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</si>
  <si>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</si>
  <si>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</si>
  <si>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</si>
  <si>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</si>
  <si>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</si>
  <si>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</si>
  <si>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</si>
  <si>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</si>
  <si>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</si>
  <si>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</si>
  <si>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</si>
  <si>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</si>
  <si>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</si>
  <si>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</si>
  <si>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</si>
  <si>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</si>
  <si>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</si>
  <si>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</si>
  <si>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</si>
  <si>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</si>
  <si>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</si>
  <si>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</si>
  <si>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</si>
  <si>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</si>
  <si>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</si>
  <si>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</si>
  <si>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</si>
  <si>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</si>
  <si>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</si>
  <si>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</si>
  <si>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</si>
  <si>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</si>
  <si>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</si>
  <si>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</si>
  <si>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</si>
  <si>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</si>
  <si>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</si>
  <si>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</si>
  <si>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</si>
  <si>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</si>
  <si>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</si>
  <si>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</si>
  <si>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</si>
  <si>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</si>
  <si>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</si>
  <si>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</si>
  <si>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</si>
  <si>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</si>
  <si>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</si>
  <si>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</si>
  <si>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</si>
  <si>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</si>
  <si>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</si>
  <si>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</si>
  <si>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</si>
  <si>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</si>
  <si>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</si>
  <si>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</si>
  <si>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</si>
  <si>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</si>
  <si>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</si>
  <si>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</si>
  <si>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</si>
  <si>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</si>
  <si>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</si>
  <si>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</si>
  <si>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</si>
  <si>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</si>
  <si>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</si>
  <si>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</si>
  <si>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</si>
  <si>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</si>
  <si>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</si>
  <si>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</si>
  <si>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</si>
  <si>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</si>
  <si>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</si>
  <si>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</si>
  <si>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</si>
  <si>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</si>
  <si>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</si>
  <si>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</si>
  <si>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</si>
  <si>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</si>
  <si>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</si>
  <si>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</si>
  <si>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</si>
  <si>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</si>
  <si>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</si>
  <si>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</si>
  <si>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</si>
  <si>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</si>
  <si>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</si>
  <si>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</si>
  <si>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</si>
  <si>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</si>
  <si>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</si>
  <si>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</si>
  <si>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</si>
  <si>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</si>
  <si>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</si>
  <si>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</si>
  <si>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</si>
  <si>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</si>
  <si>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</si>
  <si>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</si>
  <si>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</si>
  <si>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</si>
  <si>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</si>
  <si>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</si>
  <si>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</si>
  <si>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</si>
  <si>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</si>
  <si>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</si>
  <si>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</si>
  <si>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</si>
  <si>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</si>
  <si>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</si>
  <si>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</si>
  <si>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</si>
  <si>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</si>
  <si>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</si>
  <si>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</si>
  <si>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</si>
  <si>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</si>
  <si>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</si>
  <si>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</si>
  <si>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</si>
  <si>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</si>
  <si>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</si>
  <si>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</si>
  <si>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</si>
  <si>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</si>
  <si>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</si>
  <si>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</si>
  <si>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</si>
  <si>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</si>
  <si>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</si>
  <si>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</si>
  <si>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</si>
  <si>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</si>
  <si>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</si>
  <si>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</si>
  <si>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</si>
  <si>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</si>
  <si>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</si>
  <si>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</si>
  <si>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</si>
  <si>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</si>
  <si>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</si>
  <si>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</si>
  <si>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</si>
  <si>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</si>
  <si>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</si>
  <si>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</si>
  <si>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</si>
  <si>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</si>
  <si>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</si>
  <si>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</si>
  <si>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</si>
  <si>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</si>
  <si>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</si>
  <si>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</si>
  <si>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</si>
  <si>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</si>
  <si>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</si>
  <si>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</si>
  <si>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</si>
  <si>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</si>
  <si>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</si>
  <si>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</si>
  <si>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</si>
  <si>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</si>
  <si>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</si>
  <si>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</si>
  <si>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</si>
  <si>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</si>
  <si>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</si>
  <si>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</si>
  <si>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</si>
  <si>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</si>
  <si>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</si>
  <si>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</si>
  <si>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</si>
  <si>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</si>
  <si>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</si>
  <si>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</si>
  <si>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</si>
  <si>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</si>
  <si>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</si>
  <si>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</si>
  <si>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</si>
  <si>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</si>
  <si>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</si>
  <si>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</si>
  <si>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</si>
  <si>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</si>
  <si>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</si>
  <si>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</si>
  <si>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</si>
  <si>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</si>
  <si>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</si>
  <si>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</si>
  <si>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</si>
  <si>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</si>
  <si>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</si>
  <si>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</si>
  <si>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</si>
  <si>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</si>
  <si>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</si>
  <si>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</si>
  <si>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</si>
  <si>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</si>
  <si>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</si>
  <si>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</si>
  <si>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</si>
  <si>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</si>
  <si>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</si>
  <si>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</si>
  <si>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</si>
  <si>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</si>
  <si>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</si>
  <si>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</si>
  <si>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</si>
  <si>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</si>
  <si>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</si>
  <si>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</si>
  <si>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</si>
  <si>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</si>
  <si>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</si>
  <si>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</si>
  <si>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</si>
  <si>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</si>
  <si>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</si>
  <si>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</si>
  <si>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</si>
  <si>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</si>
  <si>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</si>
  <si>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</si>
  <si>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</si>
  <si>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</si>
  <si>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</si>
  <si>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</si>
  <si>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</si>
  <si>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</si>
  <si>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</si>
  <si>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</si>
  <si>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</si>
  <si>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</si>
  <si>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</si>
  <si>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</si>
  <si>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</si>
  <si>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</si>
  <si>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</si>
  <si>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</si>
  <si>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</si>
  <si>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</si>
  <si>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</si>
  <si>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</si>
  <si>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</si>
  <si>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</si>
  <si>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</si>
  <si>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</si>
  <si>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</si>
  <si>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</si>
  <si>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</si>
  <si>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</si>
  <si>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</si>
  <si>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</si>
  <si>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</si>
  <si>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</si>
  <si>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</si>
  <si>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</si>
  <si>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</si>
  <si>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</si>
  <si>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</si>
  <si>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</si>
  <si>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</si>
  <si>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</si>
  <si>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</si>
  <si>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</si>
  <si>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</si>
  <si>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</si>
  <si>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</si>
  <si>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</si>
  <si>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</si>
  <si>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</si>
  <si>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</si>
  <si>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</si>
  <si>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</si>
  <si>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</si>
  <si>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</si>
  <si>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</si>
  <si>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</si>
  <si>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</si>
  <si>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</si>
  <si>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</si>
  <si>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</si>
  <si>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</si>
  <si>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</si>
  <si>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</si>
  <si>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</si>
  <si>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</si>
  <si>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</si>
  <si>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</si>
  <si>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</si>
  <si>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</si>
  <si>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</si>
  <si>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</si>
  <si>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</si>
  <si>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</si>
  <si>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</si>
  <si>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</si>
  <si>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</si>
  <si>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</si>
  <si>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</si>
  <si>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</si>
  <si>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</si>
  <si>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</si>
  <si>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</si>
  <si>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</si>
  <si>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</si>
  <si>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</si>
  <si>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</si>
  <si>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</si>
  <si>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</si>
  <si>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</si>
  <si>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</si>
  <si>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</si>
  <si>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</si>
  <si>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</si>
  <si>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</si>
  <si>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</si>
  <si>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</si>
  <si>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</si>
  <si>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</si>
  <si>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</si>
  <si>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</si>
  <si>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</si>
  <si>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</si>
  <si>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</si>
  <si>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</si>
  <si>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</si>
  <si>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</si>
  <si>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</si>
  <si>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</si>
  <si>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</si>
  <si>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</si>
  <si>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</si>
  <si>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</si>
  <si>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</si>
  <si>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</si>
  <si>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</si>
  <si>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</si>
  <si>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</si>
  <si>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</si>
  <si>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</si>
  <si>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</si>
  <si>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</si>
  <si>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</si>
  <si>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</si>
  <si>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</si>
  <si>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</si>
  <si>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</si>
  <si>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</si>
  <si>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</si>
  <si>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</si>
  <si>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</si>
  <si>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</si>
  <si>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</si>
  <si>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</si>
  <si>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</si>
  <si>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</si>
  <si>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</si>
  <si>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</si>
  <si>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</si>
  <si>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</si>
  <si>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</si>
  <si>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</si>
  <si>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</si>
  <si>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</si>
  <si>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</si>
  <si>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</si>
  <si>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</si>
  <si>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</si>
  <si>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</si>
  <si>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</si>
  <si>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</si>
  <si>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</si>
  <si>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</si>
  <si>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</si>
  <si>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</si>
  <si>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</si>
  <si>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</si>
  <si>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</si>
  <si>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</si>
  <si>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</si>
  <si>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</si>
  <si>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</si>
  <si>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</si>
  <si>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</si>
  <si>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</si>
  <si>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</si>
  <si>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</si>
  <si>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</si>
  <si>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</si>
  <si>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</si>
  <si>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</si>
  <si>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</si>
  <si>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</si>
  <si>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</si>
  <si>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</si>
  <si>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</si>
  <si>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</si>
  <si>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</si>
  <si>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</si>
  <si>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</si>
  <si>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</si>
  <si>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</si>
  <si>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</si>
  <si>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</si>
  <si>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</si>
  <si>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</si>
  <si>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</si>
  <si>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</si>
  <si>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</si>
  <si>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</si>
  <si>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</si>
  <si>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</si>
  <si>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</si>
  <si>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</si>
  <si>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</si>
  <si>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</si>
  <si>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</si>
  <si>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</si>
  <si>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</si>
  <si>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</si>
  <si>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</si>
  <si>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</si>
  <si>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</si>
  <si>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</si>
  <si>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</si>
  <si>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</si>
  <si>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</si>
  <si>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</si>
  <si>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</si>
  <si>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</si>
  <si>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</si>
  <si>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</si>
  <si>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</si>
  <si>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</si>
  <si>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</si>
  <si>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</si>
  <si>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</si>
  <si>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</si>
  <si>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</si>
  <si>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</si>
  <si>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</si>
  <si>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</si>
  <si>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</si>
  <si>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</si>
  <si>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</si>
  <si>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</si>
  <si>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</si>
  <si>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</si>
  <si>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</si>
  <si>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</si>
  <si>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</si>
  <si>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</si>
  <si>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</si>
  <si>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</si>
  <si>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</si>
  <si>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</si>
  <si>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</si>
  <si>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</si>
  <si>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</si>
  <si>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</si>
  <si>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</si>
  <si>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</si>
  <si>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</si>
  <si>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</si>
  <si>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</si>
  <si>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</si>
  <si>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</si>
  <si>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</si>
  <si>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</si>
  <si>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</si>
  <si>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</si>
  <si>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</si>
  <si>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</si>
  <si>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</si>
  <si>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</si>
  <si>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</si>
  <si>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</si>
  <si>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</si>
  <si>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</si>
  <si>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</si>
  <si>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</si>
  <si>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</si>
  <si>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</si>
  <si>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</si>
  <si>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</si>
  <si>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</si>
  <si>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</si>
  <si>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</si>
  <si>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</si>
  <si>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</si>
  <si>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</si>
  <si>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</si>
  <si>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</si>
  <si>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</si>
  <si>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</si>
  <si>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</si>
  <si>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</si>
  <si>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</si>
  <si>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</si>
  <si>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</si>
  <si>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</si>
  <si>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</si>
  <si>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</si>
  <si>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</si>
  <si>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</si>
  <si>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</si>
  <si>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</si>
  <si>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</si>
  <si>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</si>
  <si>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</si>
  <si>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</si>
  <si>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</si>
  <si>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</si>
  <si>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</si>
  <si>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</si>
  <si>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</si>
  <si>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</si>
  <si>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</si>
  <si>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</si>
  <si>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</si>
  <si>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</si>
  <si>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</si>
  <si>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</si>
  <si>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</si>
  <si>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</si>
  <si>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</si>
  <si>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</si>
  <si>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</si>
  <si>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</si>
  <si>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</si>
  <si>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</si>
  <si>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</si>
  <si>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</si>
  <si>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</si>
  <si>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</si>
  <si>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</si>
  <si>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</si>
  <si>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</si>
  <si>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</si>
  <si>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</si>
  <si>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</si>
  <si>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</si>
  <si>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</si>
  <si>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</si>
  <si>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</si>
  <si>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</si>
  <si>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</si>
  <si>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</si>
  <si>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</si>
  <si>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</si>
  <si>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</si>
  <si>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</si>
  <si>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</si>
  <si>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</si>
  <si>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</si>
  <si>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</si>
  <si>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</si>
  <si>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</si>
  <si>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</si>
  <si>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</si>
  <si>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</si>
  <si>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</si>
  <si>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</si>
  <si>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</si>
  <si>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</si>
  <si>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</si>
  <si>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</si>
  <si>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</si>
  <si>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</si>
  <si>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</si>
  <si>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</si>
  <si>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</si>
  <si>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</si>
  <si>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</si>
  <si>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</si>
  <si>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</si>
  <si>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</si>
  <si>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</si>
  <si>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</si>
  <si>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</si>
  <si>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</si>
  <si>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</si>
  <si>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</si>
  <si>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</si>
  <si>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</si>
  <si>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</si>
  <si>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</si>
  <si>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</si>
  <si>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</si>
  <si>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</si>
  <si>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</si>
  <si>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</si>
  <si>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</si>
  <si>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</si>
  <si>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</si>
  <si>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</si>
  <si>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</si>
  <si>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</si>
  <si>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</si>
  <si>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</si>
  <si>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</si>
  <si>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</si>
  <si>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</si>
  <si>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</si>
  <si>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</si>
  <si>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</si>
  <si>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</si>
  <si>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</si>
  <si>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</si>
  <si>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</si>
  <si>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</si>
  <si>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</si>
  <si>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</si>
  <si>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</si>
  <si>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</si>
  <si>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</si>
  <si>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</si>
  <si>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</si>
  <si>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</si>
  <si>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</si>
  <si>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</si>
  <si>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</si>
  <si>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</si>
  <si>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</si>
  <si>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</si>
  <si>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</si>
  <si>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</si>
  <si>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</si>
  <si>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</si>
  <si>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</si>
  <si>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</si>
  <si>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</si>
  <si>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</si>
  <si>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</si>
  <si>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</si>
  <si>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</si>
  <si>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</si>
  <si>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</si>
  <si>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</si>
  <si>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</si>
  <si>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</si>
  <si>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</si>
  <si>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</si>
  <si>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</si>
  <si>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</si>
  <si>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</si>
  <si>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</si>
  <si>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</si>
  <si>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</si>
  <si>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</si>
  <si>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</si>
  <si>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</si>
  <si>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</si>
  <si>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</si>
  <si>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</si>
  <si>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</si>
  <si>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</si>
  <si>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</si>
  <si>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</si>
  <si>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</si>
  <si>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</si>
  <si>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</si>
  <si>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</si>
  <si>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</si>
  <si>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</si>
  <si>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</si>
  <si>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</si>
  <si>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</si>
  <si>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</si>
  <si>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</si>
  <si>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</si>
  <si>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</si>
  <si>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</si>
  <si>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</si>
  <si>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</si>
  <si>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</si>
  <si>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</si>
  <si>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</si>
  <si>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</si>
  <si>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</si>
  <si>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</si>
  <si>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</si>
  <si>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</si>
  <si>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</si>
  <si>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</si>
  <si>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</si>
  <si>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</si>
  <si>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</si>
  <si>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</si>
  <si>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</si>
  <si>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</si>
  <si>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</si>
  <si>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</si>
  <si>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</si>
  <si>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</si>
  <si>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</si>
  <si>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</si>
  <si>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</si>
  <si>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</si>
  <si>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</si>
  <si>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</si>
  <si>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</si>
  <si>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</si>
  <si>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</si>
  <si>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</si>
  <si>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</si>
  <si>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</si>
  <si>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</si>
  <si>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</si>
  <si>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</si>
  <si>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</si>
  <si>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</si>
  <si>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</si>
  <si>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</si>
  <si>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</si>
  <si>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</si>
  <si>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</si>
  <si>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</si>
  <si>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</si>
  <si>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</si>
  <si>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</si>
  <si>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</si>
  <si>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</si>
  <si>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</si>
  <si>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</si>
  <si>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</si>
  <si>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</si>
  <si>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</si>
  <si>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</si>
  <si>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</si>
  <si>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</si>
  <si>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</si>
  <si>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</si>
  <si>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</si>
  <si>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</si>
  <si>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</si>
  <si>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</si>
  <si>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</si>
  <si>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</si>
  <si>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</si>
  <si>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</si>
  <si>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</si>
  <si>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</si>
  <si>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</si>
  <si>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</si>
  <si>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</si>
  <si>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</si>
  <si>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</si>
  <si>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</si>
  <si>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</si>
  <si>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</si>
  <si>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</si>
  <si>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</si>
  <si>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</si>
  <si>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</si>
  <si>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</si>
  <si>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</si>
  <si>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</si>
  <si>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</si>
  <si>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</si>
  <si>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</si>
  <si>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</si>
  <si>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</si>
  <si>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</si>
  <si>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</si>
  <si>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</si>
  <si>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</si>
  <si>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</si>
  <si>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</si>
  <si>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</si>
  <si>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</si>
  <si>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</si>
  <si>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</si>
  <si>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</si>
  <si>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</si>
  <si>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</si>
  <si>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</si>
  <si>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</si>
  <si>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</si>
  <si>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</si>
  <si>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</si>
  <si>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</si>
  <si>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</si>
  <si>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</si>
  <si>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</si>
  <si>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</si>
  <si>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</si>
  <si>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</si>
  <si>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</si>
  <si>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</si>
  <si>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</si>
  <si>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</si>
  <si>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</si>
  <si>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</si>
  <si>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</si>
  <si>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</si>
  <si>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</si>
  <si>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</si>
  <si>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</si>
  <si>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</si>
  <si>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</si>
  <si>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</si>
  <si>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</si>
  <si>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</si>
  <si>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</si>
  <si>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</si>
  <si>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</si>
  <si>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</si>
  <si>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</si>
  <si>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</si>
  <si>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</si>
  <si>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</si>
  <si>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</si>
  <si>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</si>
  <si>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</si>
  <si>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</si>
  <si>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</si>
  <si>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</si>
  <si>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</si>
  <si>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</si>
  <si>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</si>
  <si>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</si>
  <si>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</si>
  <si>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</si>
  <si>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</si>
  <si>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</si>
  <si>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</si>
  <si>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</si>
  <si>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</si>
  <si>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</si>
  <si>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</si>
  <si>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</si>
  <si>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</si>
  <si>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</si>
  <si>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</si>
  <si>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</si>
  <si>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</si>
  <si>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</si>
  <si>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</si>
  <si>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</si>
  <si>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</si>
  <si>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</si>
  <si>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</si>
  <si>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</si>
  <si>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</si>
  <si>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</si>
  <si>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</si>
  <si>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</si>
  <si>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</si>
  <si>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</si>
  <si>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</si>
  <si>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</si>
  <si>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</si>
  <si>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</si>
  <si>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</si>
  <si>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</si>
  <si>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</si>
  <si>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</si>
  <si>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</si>
  <si>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</si>
  <si>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</si>
  <si>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</si>
  <si>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</si>
  <si>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</si>
  <si>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</si>
  <si>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</si>
  <si>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</si>
  <si>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</si>
  <si>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</si>
  <si>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</si>
  <si>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</si>
  <si>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</si>
  <si>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</si>
  <si>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</si>
  <si>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</si>
  <si>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</si>
  <si>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</si>
  <si>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</si>
  <si>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</si>
  <si>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</si>
  <si>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</si>
  <si>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</si>
  <si>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</si>
  <si>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</si>
  <si>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</si>
  <si>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</si>
  <si>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</si>
  <si>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</si>
  <si>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</si>
  <si>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</si>
  <si>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</si>
  <si>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</si>
  <si>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</si>
  <si>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</si>
  <si>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</si>
  <si>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</si>
  <si>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</si>
  <si>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</si>
  <si>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</si>
  <si>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</si>
  <si>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</si>
  <si>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</si>
  <si>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</si>
  <si>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</si>
  <si>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</si>
  <si>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</si>
  <si>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</si>
  <si>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</si>
  <si>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</si>
  <si>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</si>
  <si>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</si>
  <si>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</si>
  <si>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</si>
  <si>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</si>
  <si>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</si>
  <si>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</si>
  <si>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</si>
  <si>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</si>
  <si>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</si>
  <si>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</si>
  <si>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</si>
  <si>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</si>
  <si>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</si>
  <si>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</si>
  <si>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</si>
  <si>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</si>
  <si>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</si>
  <si>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</si>
  <si>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</si>
  <si>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</si>
  <si>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</si>
  <si>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</si>
  <si>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</si>
  <si>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</si>
  <si>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</si>
  <si>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</si>
  <si>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</si>
  <si>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</si>
  <si>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</si>
  <si>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</si>
  <si>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</si>
  <si>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</si>
  <si>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</si>
  <si>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</si>
  <si>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</si>
  <si>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</si>
  <si>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</si>
  <si>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</si>
  <si>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</si>
  <si>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</si>
  <si>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</si>
  <si>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</si>
  <si>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</si>
  <si>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</si>
  <si>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</si>
  <si>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</si>
  <si>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</si>
  <si>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</si>
  <si>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</si>
  <si>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</si>
  <si>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</si>
  <si>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</si>
  <si>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</si>
  <si>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</si>
  <si>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</si>
  <si>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</si>
  <si>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</si>
  <si>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</si>
  <si>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</si>
  <si>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</si>
  <si>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</si>
  <si>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</si>
  <si>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</si>
  <si>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</si>
  <si>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</si>
  <si>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</si>
  <si>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</si>
  <si>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</si>
  <si>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</si>
  <si>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</si>
  <si>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</si>
  <si>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</si>
  <si>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</si>
  <si>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</si>
  <si>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</si>
  <si>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</si>
  <si>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</si>
  <si>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</si>
  <si>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</si>
  <si>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</si>
  <si>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</si>
  <si>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</si>
  <si>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</si>
  <si>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</si>
  <si>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</si>
  <si>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</si>
  <si>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</si>
  <si>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</si>
  <si>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</si>
  <si>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</si>
  <si>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</si>
  <si>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</si>
  <si>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</si>
  <si>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</si>
  <si>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</si>
  <si>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</si>
  <si>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</si>
  <si>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</si>
  <si>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</si>
  <si>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</si>
  <si>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</si>
  <si>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</si>
  <si>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</si>
  <si>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</si>
  <si>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</si>
  <si>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</si>
  <si>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</si>
  <si>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</si>
  <si>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</si>
  <si>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</si>
  <si>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</si>
  <si>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</si>
  <si>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</si>
  <si>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</si>
  <si>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</si>
  <si>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</si>
  <si>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</si>
  <si>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</si>
  <si>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</si>
  <si>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</si>
  <si>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</si>
  <si>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</si>
  <si>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</si>
  <si>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</si>
  <si>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</si>
  <si>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</si>
  <si>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</si>
  <si>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</si>
  <si>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</si>
  <si>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</si>
  <si>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</si>
  <si>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</si>
  <si>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</si>
  <si>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</si>
  <si>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</si>
  <si>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</si>
  <si>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</si>
  <si>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</si>
  <si>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</si>
  <si>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</si>
  <si>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</si>
  <si>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</si>
  <si>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</si>
  <si>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</si>
  <si>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</si>
  <si>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</si>
  <si>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</si>
  <si>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</si>
  <si>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</si>
  <si>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</si>
  <si>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</si>
  <si>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</si>
  <si>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</si>
  <si>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</si>
  <si>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</si>
  <si>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</si>
  <si>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</si>
  <si>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</si>
  <si>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</si>
  <si>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</si>
  <si>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</si>
  <si>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</si>
  <si>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</si>
  <si>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</si>
  <si>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</si>
  <si>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</si>
  <si>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</si>
  <si>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</si>
  <si>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</si>
  <si>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</si>
  <si>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</si>
  <si>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</si>
  <si>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</si>
  <si>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</si>
  <si>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</si>
  <si>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</si>
  <si>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</si>
  <si>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</si>
  <si>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</si>
  <si>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</si>
  <si>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</si>
  <si>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</si>
  <si>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</si>
  <si>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</si>
  <si>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</si>
  <si>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</si>
  <si>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</si>
  <si>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</si>
  <si>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</si>
  <si>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</si>
  <si>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</si>
  <si>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</si>
  <si>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</si>
  <si>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</si>
  <si>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</si>
  <si>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</si>
  <si>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</si>
  <si>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</si>
  <si>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</si>
  <si>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</si>
  <si>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</si>
  <si>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</si>
  <si>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</si>
  <si>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</si>
  <si>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</si>
  <si>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</si>
  <si>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</si>
  <si>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</si>
  <si>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</si>
  <si>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</si>
  <si>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</si>
  <si>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</si>
  <si>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</si>
  <si>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</si>
  <si>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</si>
  <si>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</si>
  <si>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</si>
  <si>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</si>
  <si>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</si>
  <si>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</si>
  <si>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</si>
  <si>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</si>
  <si>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</si>
  <si>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</si>
  <si>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</si>
  <si>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</si>
  <si>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</si>
  <si>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</si>
  <si>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</si>
  <si>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</si>
  <si>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</si>
  <si>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</si>
  <si>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</si>
  <si>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</si>
  <si>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</si>
  <si>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</si>
  <si>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</si>
  <si>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</si>
  <si>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</si>
  <si>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</si>
  <si>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</si>
  <si>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</si>
  <si>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</si>
  <si>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</si>
  <si>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</si>
  <si>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</si>
  <si>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</si>
  <si>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</si>
  <si>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</si>
  <si>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</si>
  <si>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</si>
  <si>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</si>
  <si>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</si>
  <si>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</si>
  <si>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</si>
  <si>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</si>
  <si>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</si>
  <si>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</si>
  <si>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</si>
  <si>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</si>
  <si>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</si>
  <si>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</si>
  <si>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</si>
  <si>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</si>
  <si>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</si>
  <si>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</si>
  <si>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</si>
  <si>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</si>
  <si>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</si>
  <si>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</si>
  <si>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</si>
  <si>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</si>
  <si>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</si>
  <si>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</si>
  <si>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</si>
  <si>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</si>
  <si>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</si>
  <si>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</si>
  <si>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</si>
  <si>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</si>
  <si>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</si>
  <si>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</si>
  <si>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</si>
  <si>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</si>
  <si>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</si>
  <si>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</si>
  <si>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</si>
  <si>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</si>
  <si>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</si>
  <si>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</si>
  <si>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</si>
  <si>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</si>
  <si>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</si>
  <si>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</si>
  <si>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</si>
  <si>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</si>
  <si>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</si>
  <si>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</si>
  <si>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</si>
  <si>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</si>
  <si>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</si>
  <si>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</si>
  <si>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</si>
  <si>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</si>
  <si>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</si>
  <si>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</si>
  <si>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</si>
  <si>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</si>
  <si>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</si>
  <si>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</si>
  <si>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</si>
  <si>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</si>
  <si>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</si>
  <si>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</si>
  <si>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</si>
  <si>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</si>
  <si>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</si>
  <si>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</si>
  <si>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</si>
  <si>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</si>
  <si>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</si>
  <si>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</si>
  <si>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</si>
  <si>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</si>
  <si>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</si>
  <si>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</si>
  <si>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</si>
  <si>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</si>
  <si>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</si>
  <si>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</si>
  <si>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</si>
  <si>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</si>
  <si>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</si>
  <si>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</si>
  <si>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</si>
  <si>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</si>
  <si>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</si>
  <si>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</si>
  <si>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</si>
  <si>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</si>
  <si>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</si>
  <si>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</si>
  <si>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</si>
  <si>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</si>
  <si>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</si>
  <si>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</si>
  <si>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</si>
  <si>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</si>
  <si>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</si>
  <si>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</si>
  <si>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</si>
  <si>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</si>
  <si>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</si>
  <si>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</si>
  <si>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</si>
  <si>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</si>
  <si>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</si>
  <si>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</si>
  <si>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</si>
  <si>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</si>
  <si>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</si>
  <si>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</si>
  <si>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</si>
  <si>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</si>
  <si>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</si>
  <si>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</si>
  <si>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</si>
  <si>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</si>
  <si>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</si>
  <si>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</si>
  <si>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</si>
  <si>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</si>
  <si>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</si>
  <si>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</si>
  <si>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</si>
  <si>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</si>
  <si>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</si>
  <si>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</si>
  <si>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</si>
  <si>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</si>
  <si>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</si>
  <si>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</si>
  <si>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</si>
  <si>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</si>
  <si>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</si>
  <si>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</si>
  <si>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</si>
  <si>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</si>
  <si>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</si>
  <si>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</si>
  <si>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</si>
  <si>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</si>
  <si>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</si>
  <si>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</si>
  <si>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</si>
  <si>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</si>
  <si>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</si>
  <si>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</si>
  <si>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</si>
  <si>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</si>
  <si>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</si>
  <si>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</si>
  <si>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</si>
  <si>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</si>
  <si>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</si>
  <si>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</si>
  <si>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</si>
  <si>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</si>
  <si>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</si>
  <si>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</si>
  <si>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</si>
  <si>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</si>
  <si>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</si>
  <si>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</si>
  <si>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</si>
  <si>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</si>
  <si>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</si>
  <si>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</si>
  <si>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</si>
  <si>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</si>
  <si>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</si>
  <si>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</si>
  <si>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</si>
  <si>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</si>
  <si>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</si>
  <si>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</si>
  <si>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</si>
  <si>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</si>
  <si>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</si>
  <si>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</si>
  <si>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</si>
  <si>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</si>
  <si>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</si>
  <si>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</si>
  <si>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</si>
  <si>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</si>
  <si>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</si>
  <si>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</si>
  <si>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</si>
  <si>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</si>
  <si>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</si>
  <si>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</si>
  <si>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</si>
  <si>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</si>
  <si>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</si>
  <si>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</si>
  <si>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</si>
  <si>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</si>
  <si>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</si>
  <si>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</si>
  <si>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</si>
  <si>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</si>
  <si>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</si>
  <si>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</si>
  <si>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</si>
  <si>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</si>
  <si>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</si>
  <si>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</si>
  <si>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</si>
  <si>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</si>
  <si>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</si>
  <si>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</si>
  <si>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</si>
  <si>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</si>
  <si>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</si>
  <si>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</si>
  <si>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</si>
  <si>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</si>
  <si>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</si>
  <si>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</si>
  <si>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</si>
  <si>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</si>
  <si>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</si>
  <si>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</si>
  <si>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</si>
  <si>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</si>
  <si>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</si>
  <si>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</si>
  <si>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</si>
  <si>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</si>
  <si>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</si>
  <si>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</si>
  <si>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</si>
  <si>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</si>
  <si>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</si>
  <si>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</si>
  <si>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</si>
  <si>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</si>
  <si>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</si>
  <si>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</si>
  <si>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</si>
  <si>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</si>
  <si>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</si>
  <si>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</si>
  <si>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</si>
  <si>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</si>
  <si>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</si>
  <si>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</si>
  <si>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</si>
  <si>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</si>
  <si>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</si>
  <si>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</si>
  <si>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</si>
  <si>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</si>
  <si>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</si>
  <si>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</si>
  <si>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</si>
  <si>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</si>
  <si>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</si>
  <si>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</si>
  <si>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</si>
  <si>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</si>
  <si>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</si>
  <si>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</si>
  <si>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</si>
  <si>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</si>
  <si>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</si>
  <si>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</si>
  <si>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</si>
  <si>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</si>
  <si>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</si>
  <si>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</si>
  <si>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</si>
  <si>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</si>
  <si>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</si>
  <si>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</si>
  <si>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</si>
  <si>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</si>
  <si>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</si>
  <si>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</si>
  <si>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</si>
  <si>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</si>
  <si>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</si>
  <si>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</si>
  <si>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</si>
  <si>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</si>
  <si>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</si>
  <si>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</si>
  <si>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</si>
  <si>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</si>
  <si>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</si>
  <si>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</si>
  <si>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</si>
  <si>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</si>
  <si>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</si>
  <si>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</si>
  <si>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</si>
  <si>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</si>
  <si>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</si>
  <si>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</si>
  <si>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</si>
  <si>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</si>
  <si>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</si>
  <si>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</si>
  <si>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</si>
  <si>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</si>
  <si>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</si>
  <si>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</si>
  <si>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</si>
  <si>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</si>
  <si>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</si>
  <si>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</si>
  <si>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</si>
  <si>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</si>
  <si>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</si>
  <si>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</si>
  <si>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</si>
  <si>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</si>
  <si>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</si>
  <si>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</si>
  <si>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</si>
  <si>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</si>
  <si>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</si>
  <si>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</si>
  <si>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</si>
  <si>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</si>
  <si>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</si>
  <si>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</si>
  <si>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</si>
  <si>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</si>
  <si>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</si>
  <si>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</si>
  <si>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</si>
  <si>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</si>
  <si>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</si>
  <si>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</si>
  <si>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</si>
  <si>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</si>
  <si>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</si>
  <si>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</si>
  <si>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</si>
  <si>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</si>
  <si>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</si>
  <si>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</si>
  <si>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</si>
  <si>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</si>
  <si>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</si>
  <si>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</si>
  <si>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</si>
  <si>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</si>
  <si>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</si>
  <si>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</si>
  <si>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</si>
  <si>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</si>
  <si>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</si>
  <si>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</si>
  <si>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</si>
  <si>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</si>
  <si>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</si>
  <si>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</si>
  <si>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</si>
  <si>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</si>
  <si>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</si>
  <si>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</si>
  <si>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</si>
  <si>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</si>
  <si>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</si>
  <si>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</si>
  <si>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</si>
  <si>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</si>
  <si>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</si>
  <si>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</si>
  <si>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</si>
  <si>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</si>
  <si>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</si>
  <si>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</si>
  <si>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</si>
  <si>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</si>
  <si>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</si>
  <si>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</si>
  <si>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</si>
  <si>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</si>
  <si>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</si>
  <si>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</si>
  <si>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</si>
  <si>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</si>
  <si>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</si>
  <si>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</si>
  <si>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</si>
  <si>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</si>
  <si>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</si>
  <si>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</si>
  <si>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</si>
  <si>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</si>
  <si>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</si>
  <si>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</si>
  <si>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</si>
  <si>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</si>
  <si>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</si>
  <si>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</si>
  <si>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</si>
  <si>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</si>
  <si>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</si>
  <si>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</si>
  <si>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</si>
  <si>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</si>
  <si>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</si>
  <si>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</si>
  <si>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</si>
  <si>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</si>
  <si>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</si>
  <si>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</si>
  <si>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</si>
  <si>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</si>
  <si>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</si>
  <si>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</si>
  <si>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</si>
  <si>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</si>
  <si>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</si>
  <si>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</si>
  <si>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</si>
  <si>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</si>
  <si>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</si>
  <si>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</si>
  <si>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</si>
  <si>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</si>
  <si>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</si>
  <si>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</si>
  <si>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</si>
  <si>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</si>
  <si>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</si>
  <si>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</si>
  <si>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</si>
  <si>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</si>
  <si>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</si>
  <si>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</si>
  <si>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</si>
  <si>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</si>
  <si>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</si>
  <si>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</si>
  <si>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</si>
  <si>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</si>
  <si>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</si>
  <si>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</si>
  <si>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</si>
  <si>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</si>
  <si>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</si>
  <si>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</si>
  <si>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</si>
  <si>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</si>
  <si>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</si>
  <si>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</si>
  <si>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</si>
  <si>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</si>
  <si>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</si>
  <si>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</si>
  <si>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</si>
  <si>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</si>
  <si>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</si>
  <si>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</si>
  <si>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</si>
  <si>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</si>
  <si>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</si>
  <si>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</si>
  <si>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</si>
  <si>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</si>
  <si>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</si>
  <si>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</si>
  <si>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</si>
  <si>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</si>
  <si>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</si>
  <si>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</si>
  <si>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</si>
  <si>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</si>
  <si>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</si>
  <si>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</si>
  <si>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</si>
  <si>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</si>
  <si>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</si>
  <si>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</si>
  <si>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</si>
  <si>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</si>
  <si>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</si>
  <si>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</si>
  <si>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</si>
  <si>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</si>
  <si>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</si>
  <si>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</si>
  <si>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</si>
  <si>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</si>
  <si>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</si>
  <si>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</si>
  <si>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</si>
  <si>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</si>
  <si>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</si>
  <si>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</si>
  <si>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</si>
  <si>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</si>
  <si>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</si>
  <si>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</si>
  <si>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</si>
  <si>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</si>
  <si>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</si>
  <si>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</si>
  <si>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</si>
  <si>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</si>
  <si>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</si>
  <si>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</si>
  <si>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</si>
  <si>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</si>
  <si>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</si>
  <si>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</si>
  <si>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</si>
  <si>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</si>
  <si>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</si>
  <si>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</si>
  <si>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</si>
  <si>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</si>
  <si>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</si>
  <si>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</si>
  <si>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</si>
  <si>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</si>
  <si>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</si>
  <si>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</si>
  <si>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</si>
  <si>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</si>
  <si>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</si>
  <si>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</si>
  <si>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</si>
  <si>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</si>
  <si>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</si>
  <si>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</si>
  <si>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</si>
  <si>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</si>
  <si>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</si>
  <si>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</si>
  <si>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</si>
  <si>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</si>
  <si>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</si>
  <si>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</si>
  <si>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</si>
  <si>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</si>
  <si>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</si>
  <si>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</si>
  <si>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</si>
  <si>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</si>
  <si>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</si>
  <si>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</si>
  <si>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</si>
  <si>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</si>
  <si>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</si>
  <si>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</si>
  <si>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</si>
  <si>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</si>
  <si>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</si>
  <si>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</si>
  <si>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</si>
  <si>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</si>
  <si>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</si>
  <si>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</si>
  <si>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</si>
  <si>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</si>
  <si>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</si>
  <si>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</si>
  <si>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</si>
  <si>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</si>
  <si>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</si>
  <si>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</si>
  <si>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</si>
  <si>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</si>
  <si>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</si>
  <si>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</si>
  <si>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</si>
  <si>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</si>
  <si>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</si>
  <si>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</si>
  <si>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</si>
  <si>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</si>
  <si>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</si>
  <si>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</si>
  <si>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</si>
  <si>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</si>
  <si>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</si>
  <si>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</si>
  <si>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</si>
  <si>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</si>
  <si>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</si>
  <si>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</si>
  <si>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</si>
  <si>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</si>
  <si>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</si>
  <si>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</si>
  <si>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</si>
  <si>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</si>
  <si>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</si>
  <si>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</si>
  <si>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</si>
  <si>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</si>
  <si>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</si>
  <si>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</si>
  <si>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</si>
  <si>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</si>
  <si>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</si>
  <si>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</si>
  <si>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</si>
  <si>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</si>
  <si>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</si>
  <si>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</si>
  <si>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</si>
  <si>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</si>
  <si>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</si>
  <si>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</si>
  <si>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</si>
  <si>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</si>
  <si>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</si>
  <si>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</si>
  <si>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</si>
  <si>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</si>
  <si>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</si>
  <si>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</si>
  <si>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</si>
  <si>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</si>
  <si>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</si>
  <si>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</si>
  <si>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</si>
  <si>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</si>
  <si>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</si>
  <si>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</si>
  <si>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</si>
  <si>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</si>
  <si>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</si>
  <si>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</si>
  <si>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</si>
  <si>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</si>
  <si>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</si>
  <si>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</si>
  <si>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</si>
  <si>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</si>
  <si>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</si>
  <si>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</si>
  <si>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</si>
  <si>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</si>
  <si>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</si>
  <si>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</si>
  <si>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</si>
  <si>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</si>
  <si>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</si>
  <si>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</si>
  <si>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</si>
  <si>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</si>
  <si>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</si>
  <si>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</si>
  <si>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</si>
  <si>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</si>
  <si>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</si>
  <si>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</si>
  <si>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</si>
  <si>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</si>
  <si>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</si>
  <si>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</si>
  <si>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</si>
  <si>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</si>
  <si>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</si>
  <si>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</si>
  <si>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</si>
  <si>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</si>
  <si>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</si>
  <si>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</si>
  <si>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</si>
  <si>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</si>
  <si>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</si>
  <si>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</si>
  <si>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</si>
  <si>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</si>
  <si>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</si>
  <si>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</si>
  <si>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</si>
  <si>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</si>
  <si>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</si>
  <si>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</si>
  <si>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</si>
  <si>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</si>
  <si>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</si>
  <si>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</si>
  <si>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</si>
  <si>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</si>
  <si>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</si>
  <si>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</si>
  <si>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</si>
  <si>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</si>
  <si>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</si>
  <si>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</si>
  <si>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</si>
  <si>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</si>
  <si>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</si>
  <si>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</si>
  <si>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</si>
  <si>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</si>
  <si>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</si>
  <si>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</si>
  <si>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</si>
  <si>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</si>
  <si>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</si>
  <si>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</si>
  <si>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</si>
  <si>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</si>
  <si>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</si>
  <si>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</si>
  <si>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</si>
  <si>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</si>
  <si>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</si>
  <si>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</si>
  <si>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</si>
  <si>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</si>
  <si>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</si>
  <si>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</si>
  <si>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</si>
  <si>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</si>
  <si>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</si>
  <si>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</si>
  <si>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</si>
  <si>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</si>
  <si>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</si>
  <si>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</si>
  <si>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</si>
  <si>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</si>
  <si>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</si>
  <si>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</si>
  <si>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</si>
  <si>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</si>
  <si>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</si>
  <si>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</si>
  <si>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</si>
  <si>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</si>
  <si>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</si>
  <si>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</si>
  <si>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</si>
  <si>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</si>
  <si>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</si>
  <si>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</si>
  <si>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</si>
  <si>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</si>
  <si>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</si>
  <si>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</si>
  <si>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</si>
  <si>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</si>
  <si>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</si>
  <si>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</si>
  <si>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</si>
  <si>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</si>
  <si>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</si>
  <si>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</si>
  <si>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</si>
  <si>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</si>
  <si>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</si>
  <si>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</si>
  <si>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</si>
  <si>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</si>
  <si>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</si>
  <si>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</si>
  <si>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</si>
  <si>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</si>
  <si>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</si>
  <si>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</si>
  <si>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</si>
  <si>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</si>
  <si>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</si>
  <si>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</si>
  <si>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</si>
  <si>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</si>
  <si>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</si>
  <si>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</si>
  <si>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</si>
  <si>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</si>
  <si>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</si>
  <si>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</si>
  <si>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</si>
  <si>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</si>
  <si>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</si>
  <si>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</si>
  <si>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</si>
  <si>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</si>
  <si>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</si>
  <si>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</si>
  <si>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</si>
  <si>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</si>
  <si>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</si>
  <si>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</si>
  <si>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</si>
  <si>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</si>
  <si>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</si>
  <si>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</si>
  <si>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</si>
  <si>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</si>
  <si>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</si>
  <si>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</si>
  <si>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</si>
  <si>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</si>
  <si>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</si>
  <si>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</si>
  <si>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</si>
  <si>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</si>
  <si>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</si>
  <si>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</si>
  <si>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</si>
  <si>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</si>
  <si>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</si>
  <si>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</si>
  <si>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</si>
  <si>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</si>
  <si>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</si>
  <si>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</si>
  <si>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</si>
  <si>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</si>
  <si>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</si>
  <si>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</si>
  <si>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</si>
  <si>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</si>
  <si>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</si>
  <si>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</si>
  <si>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</si>
  <si>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</si>
  <si>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</si>
  <si>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</si>
  <si>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</si>
  <si>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</si>
  <si>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</si>
  <si>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</si>
  <si>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</si>
  <si>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</si>
  <si>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</si>
  <si>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</si>
  <si>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</si>
  <si>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</si>
  <si>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</si>
  <si>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</si>
  <si>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</si>
  <si>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</si>
  <si>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</si>
  <si>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</si>
  <si>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</si>
  <si>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</si>
  <si>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</si>
  <si>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</si>
  <si>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</si>
  <si>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</si>
  <si>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</si>
  <si>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</si>
  <si>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</si>
  <si>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</si>
  <si>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</si>
  <si>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</si>
  <si>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</si>
  <si>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</si>
  <si>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</si>
  <si>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</si>
  <si>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</si>
  <si>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</si>
  <si>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</si>
  <si>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</si>
  <si>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</si>
  <si>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</si>
  <si>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</si>
  <si>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</si>
  <si>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</si>
  <si>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</si>
  <si>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</si>
  <si>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</si>
  <si>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</si>
  <si>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</si>
  <si>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</si>
  <si>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</si>
  <si>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</si>
  <si>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</si>
  <si>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</si>
  <si>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</si>
  <si>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</si>
  <si>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</si>
  <si>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</si>
  <si>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</si>
  <si>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</si>
  <si>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</si>
  <si>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</si>
  <si>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</si>
  <si>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</si>
  <si>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</si>
  <si>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</si>
  <si>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</si>
  <si>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</si>
  <si>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</si>
  <si>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</si>
  <si>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</si>
  <si>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</si>
  <si>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</si>
  <si>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</si>
  <si>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</si>
  <si>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</si>
  <si>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</si>
  <si>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</si>
  <si>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</si>
  <si>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</si>
  <si>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</si>
  <si>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</si>
  <si>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</si>
  <si>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</si>
  <si>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</si>
  <si>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</si>
  <si>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</si>
  <si>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</si>
  <si>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</si>
  <si>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</si>
  <si>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</si>
  <si>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</si>
  <si>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</si>
  <si>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</si>
  <si>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</si>
  <si>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</si>
  <si>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</si>
  <si>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</si>
  <si>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</si>
  <si>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</si>
  <si>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</si>
  <si>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</si>
  <si>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</si>
  <si>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</si>
  <si>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</si>
  <si>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</si>
  <si>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</si>
  <si>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</si>
  <si>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</si>
  <si>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</si>
  <si>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</si>
  <si>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</si>
  <si>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</si>
  <si>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</si>
  <si>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</si>
  <si>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</si>
  <si>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</si>
  <si>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</si>
  <si>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</si>
  <si>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</si>
  <si>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</si>
  <si>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</si>
  <si>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</si>
  <si>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</si>
  <si>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</si>
  <si>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</si>
  <si>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</si>
  <si>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</si>
  <si>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</si>
  <si>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</si>
  <si>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</si>
  <si>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</si>
  <si>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</si>
  <si>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</si>
  <si>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</si>
  <si>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</si>
  <si>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</si>
  <si>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</si>
  <si>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</si>
  <si>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</si>
  <si>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</si>
  <si>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</si>
  <si>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</si>
  <si>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</si>
  <si>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</si>
  <si>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</si>
  <si>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</si>
  <si>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</si>
  <si>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</si>
  <si>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</si>
  <si>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</si>
  <si>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</si>
  <si>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</si>
  <si>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</si>
  <si>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</si>
  <si>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</si>
  <si>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</si>
  <si>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</si>
  <si>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</si>
  <si>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</si>
  <si>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</si>
  <si>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</si>
  <si>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</si>
  <si>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</si>
  <si>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</si>
  <si>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</si>
  <si>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</si>
  <si>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</si>
  <si>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</si>
  <si>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</si>
  <si>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</si>
  <si>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</si>
  <si>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</si>
  <si>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</si>
  <si>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</si>
  <si>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</si>
  <si>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</si>
  <si>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</si>
  <si>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</si>
  <si>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</si>
  <si>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</si>
  <si>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</si>
  <si>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</si>
  <si>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</si>
  <si>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</si>
  <si>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</si>
  <si>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</si>
  <si>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</si>
  <si>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</si>
  <si>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</si>
  <si>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</si>
  <si>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</si>
  <si>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</si>
  <si>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</si>
  <si>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</si>
  <si>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</si>
  <si>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</si>
  <si>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</si>
  <si>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</si>
  <si>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</si>
  <si>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</si>
  <si>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</si>
  <si>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</si>
  <si>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</si>
  <si>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</si>
  <si>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</si>
  <si>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</si>
  <si>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</si>
  <si>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</si>
  <si>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</si>
  <si>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</si>
  <si>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</si>
  <si>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</si>
  <si>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</si>
  <si>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</si>
  <si>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</si>
  <si>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</si>
  <si>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</si>
  <si>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</si>
  <si>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</si>
  <si>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</si>
  <si>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</si>
  <si>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</si>
  <si>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</si>
  <si>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</si>
  <si>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</si>
  <si>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</si>
  <si>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</si>
  <si>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</si>
  <si>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</si>
  <si>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</si>
  <si>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</si>
  <si>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</si>
  <si>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</si>
  <si>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</si>
  <si>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</si>
  <si>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</si>
  <si>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</si>
  <si>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</si>
  <si>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</si>
  <si>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</si>
  <si>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</si>
  <si>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</si>
  <si>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</si>
  <si>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</si>
  <si>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</si>
  <si>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</si>
  <si>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</si>
  <si>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</si>
  <si>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</si>
  <si>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</si>
  <si>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</si>
  <si>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</si>
  <si>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</si>
  <si>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</si>
  <si>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</si>
  <si>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</si>
  <si>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</si>
  <si>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</si>
  <si>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</si>
  <si>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</si>
  <si>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</si>
  <si>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</si>
  <si>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</si>
  <si>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</si>
  <si>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</si>
  <si>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</si>
  <si>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</si>
  <si>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</si>
  <si>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</si>
  <si>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</si>
  <si>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</si>
  <si>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</si>
  <si>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</si>
  <si>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</si>
  <si>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</si>
  <si>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</si>
  <si>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</si>
  <si>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</si>
  <si>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</si>
  <si>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</si>
  <si>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</si>
  <si>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</si>
  <si>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</si>
  <si>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</si>
  <si>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</si>
  <si>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</si>
  <si>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</si>
  <si>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</si>
  <si>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</si>
  <si>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</si>
  <si>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</si>
  <si>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</si>
  <si>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</si>
  <si>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</si>
  <si>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</si>
  <si>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</si>
  <si>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</si>
  <si>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</si>
  <si>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</si>
  <si>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</si>
  <si>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</si>
  <si>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</si>
  <si>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</si>
  <si>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</si>
  <si>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</si>
  <si>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</si>
  <si>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</si>
  <si>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</si>
  <si>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</si>
  <si>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</si>
  <si>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</si>
  <si>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</si>
  <si>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</si>
  <si>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</si>
  <si>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</si>
  <si>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</si>
  <si>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</si>
  <si>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</si>
  <si>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</si>
  <si>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</si>
  <si>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</si>
  <si>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</si>
  <si>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</si>
  <si>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</si>
  <si>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</si>
  <si>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</si>
  <si>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</si>
  <si>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</si>
  <si>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</si>
  <si>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</si>
  <si>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</si>
  <si>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</si>
  <si>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</si>
  <si>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</si>
  <si>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</si>
  <si>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</si>
  <si>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</si>
  <si>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</si>
  <si>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</si>
  <si>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</si>
  <si>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</si>
  <si>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</si>
  <si>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</si>
  <si>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</si>
  <si>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</si>
  <si>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</si>
  <si>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</si>
  <si>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</si>
  <si>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</si>
  <si>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</si>
  <si>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</si>
  <si>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</si>
  <si>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</si>
  <si>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</si>
  <si>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</si>
  <si>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</si>
  <si>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</si>
  <si>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</si>
  <si>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</si>
  <si>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</si>
  <si>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</si>
  <si>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</si>
  <si>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</si>
  <si>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</si>
  <si>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</si>
  <si>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</si>
  <si>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</si>
  <si>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</si>
  <si>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</si>
  <si>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</si>
  <si>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</si>
  <si>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</si>
  <si>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</si>
  <si>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</si>
  <si>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</si>
  <si>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</si>
  <si>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</si>
  <si>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</si>
  <si>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</si>
  <si>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</si>
  <si>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</si>
  <si>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</si>
  <si>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</si>
  <si>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</si>
  <si>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</si>
  <si>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</si>
  <si>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</si>
  <si>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</si>
  <si>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</si>
  <si>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</si>
  <si>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</si>
  <si>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</si>
  <si>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</si>
  <si>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</si>
  <si>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</si>
  <si>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</si>
  <si>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</si>
  <si>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</si>
  <si>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</si>
  <si>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</si>
  <si>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</si>
  <si>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</si>
  <si>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</si>
  <si>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</si>
  <si>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</si>
  <si>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</si>
  <si>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</si>
  <si>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</si>
  <si>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</si>
  <si>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</si>
  <si>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</si>
  <si>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</si>
  <si>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</si>
  <si>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</si>
  <si>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</si>
  <si>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</si>
  <si>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</si>
  <si>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</si>
  <si>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</si>
  <si>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</si>
  <si>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</si>
  <si>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</si>
  <si>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</si>
  <si>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</si>
  <si>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</si>
  <si>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</si>
  <si>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</si>
  <si>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</si>
  <si>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</si>
  <si>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</si>
  <si>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</si>
  <si>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</si>
  <si>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</si>
  <si>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</si>
  <si>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</si>
  <si>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</si>
  <si>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</si>
  <si>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</si>
  <si>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</si>
  <si>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</si>
  <si>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</si>
  <si>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</si>
  <si>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</si>
  <si>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</si>
  <si>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</si>
  <si>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</si>
  <si>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</si>
  <si>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</si>
  <si>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</si>
  <si>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</si>
  <si>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</si>
  <si>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</si>
  <si>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</si>
  <si>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</si>
  <si>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</si>
  <si>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</si>
  <si>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</si>
  <si>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</si>
  <si>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</si>
  <si>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</si>
  <si>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</si>
  <si>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</si>
  <si>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</si>
  <si>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</si>
  <si>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</si>
  <si>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</si>
  <si>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</si>
  <si>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</si>
  <si>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</si>
  <si>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</si>
  <si>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</si>
  <si>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</si>
  <si>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</si>
  <si>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</si>
  <si>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</si>
  <si>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</si>
  <si>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</si>
  <si>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</si>
  <si>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</si>
  <si>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</si>
  <si>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</si>
  <si>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</si>
  <si>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</si>
  <si>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</si>
  <si>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</si>
  <si>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</si>
  <si>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</si>
  <si>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</si>
  <si>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</si>
  <si>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</si>
  <si>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</si>
  <si>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</si>
  <si>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</si>
  <si>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</si>
  <si>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</si>
  <si>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</si>
  <si>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</si>
  <si>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</si>
  <si>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</si>
  <si>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</si>
  <si>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</si>
  <si>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</si>
  <si>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</si>
  <si>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</si>
  <si>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</si>
  <si>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</si>
  <si>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</si>
  <si>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</si>
  <si>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</si>
  <si>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</si>
  <si>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</si>
  <si>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</si>
  <si>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</si>
  <si>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</si>
  <si>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</si>
  <si>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</si>
  <si>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</si>
  <si>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</si>
  <si>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</si>
  <si>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</si>
  <si>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</si>
  <si>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</si>
  <si>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</si>
  <si>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</si>
  <si>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</si>
  <si>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</si>
  <si>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</si>
  <si>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</si>
  <si>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</si>
  <si>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</si>
  <si>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</si>
  <si>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</si>
  <si>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</si>
  <si>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</si>
  <si>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</si>
  <si>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</si>
  <si>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</si>
  <si>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</si>
  <si>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</si>
  <si>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</si>
  <si>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</si>
  <si>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</si>
  <si>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</si>
  <si>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</si>
  <si>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</si>
  <si>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</si>
  <si>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</si>
  <si>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</si>
  <si>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</si>
  <si>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</si>
  <si>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</si>
  <si>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</si>
  <si>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</si>
  <si>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</si>
  <si>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</si>
  <si>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</si>
  <si>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</si>
  <si>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</si>
  <si>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</si>
  <si>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</si>
  <si>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</si>
  <si>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</si>
  <si>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</si>
  <si>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</si>
  <si>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</si>
  <si>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</si>
  <si>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</si>
  <si>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</si>
  <si>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</si>
  <si>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</si>
  <si>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</si>
  <si>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</si>
  <si>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</si>
  <si>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</si>
  <si>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</si>
  <si>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</si>
  <si>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</si>
  <si>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</si>
  <si>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</si>
  <si>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</si>
  <si>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</si>
  <si>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</si>
  <si>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</si>
  <si>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</si>
  <si>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</si>
  <si>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</si>
  <si>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</si>
  <si>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</si>
  <si>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</si>
  <si>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</si>
  <si>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</si>
  <si>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</si>
  <si>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</si>
  <si>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</si>
  <si>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</si>
  <si>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</si>
  <si>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</si>
  <si>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</si>
  <si>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</si>
  <si>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</si>
  <si>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</si>
  <si>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</si>
  <si>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</si>
  <si>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</si>
  <si>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</si>
  <si>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</si>
  <si>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</si>
  <si>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</si>
  <si>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</si>
  <si>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</si>
  <si>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</si>
  <si>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</si>
  <si>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</si>
  <si>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</si>
  <si>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</si>
  <si>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</si>
  <si>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</si>
  <si>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</si>
  <si>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</si>
  <si>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</si>
  <si>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</si>
  <si>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</si>
  <si>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</si>
  <si>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</si>
  <si>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</si>
  <si>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</si>
  <si>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</si>
  <si>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</si>
  <si>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</si>
  <si>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</si>
  <si>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</si>
  <si>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</si>
  <si>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</si>
  <si>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</si>
  <si>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</si>
  <si>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</si>
  <si>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</si>
  <si>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</si>
  <si>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</si>
  <si>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</si>
  <si>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</si>
  <si>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</si>
  <si>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</si>
  <si>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</si>
  <si>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</si>
  <si>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</si>
  <si>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</si>
  <si>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</si>
  <si>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</si>
  <si>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</si>
  <si>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</si>
  <si>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</si>
  <si>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</si>
  <si>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</si>
  <si>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</si>
  <si>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</si>
  <si>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</si>
  <si>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</si>
  <si>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</si>
  <si>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</si>
  <si>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</si>
  <si>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</si>
  <si>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</si>
  <si>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</si>
  <si>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</si>
  <si>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</si>
  <si>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</si>
  <si>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</si>
  <si>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</si>
  <si>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</si>
  <si>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</si>
  <si>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</si>
  <si>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</si>
  <si>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</si>
  <si>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</si>
  <si>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</si>
  <si>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</si>
  <si>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</si>
  <si>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</si>
  <si>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</si>
  <si>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</si>
  <si>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</si>
  <si>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</si>
  <si>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</si>
  <si>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</si>
  <si>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</si>
  <si>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</si>
  <si>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</si>
  <si>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</si>
  <si>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</si>
  <si>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</si>
  <si>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</si>
  <si>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</si>
  <si>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</si>
  <si>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</si>
  <si>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</si>
  <si>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</si>
  <si>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</si>
  <si>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</si>
  <si>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</si>
  <si>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</si>
  <si>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</si>
  <si>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</si>
  <si>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</si>
  <si>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</si>
  <si>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</si>
  <si>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</si>
  <si>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</si>
  <si>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</si>
  <si>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</si>
  <si>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</si>
  <si>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</si>
  <si>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</si>
  <si>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</si>
  <si>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</si>
  <si>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</si>
  <si>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</si>
  <si>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</si>
  <si>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</si>
  <si>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</si>
  <si>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</si>
  <si>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</si>
  <si>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</si>
  <si>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</si>
  <si>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</si>
  <si>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</si>
  <si>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</si>
  <si>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</si>
  <si>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</si>
  <si>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</si>
  <si>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</si>
  <si>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</si>
  <si>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</si>
  <si>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</si>
  <si>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</si>
  <si>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</si>
  <si>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</si>
  <si>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</si>
  <si>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</si>
  <si>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</si>
  <si>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</si>
  <si>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</si>
  <si>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</si>
  <si>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</si>
  <si>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</si>
  <si>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</si>
  <si>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</si>
  <si>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</si>
  <si>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</si>
  <si>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</si>
  <si>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</si>
  <si>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</si>
  <si>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</si>
  <si>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</si>
  <si>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</si>
  <si>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</si>
  <si>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</si>
  <si>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</si>
  <si>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</si>
  <si>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</si>
  <si>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</si>
  <si>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</si>
  <si>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</si>
  <si>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</si>
  <si>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</si>
  <si>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</si>
  <si>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</si>
  <si>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</si>
  <si>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</si>
  <si>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</si>
  <si>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</si>
  <si>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</si>
  <si>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</si>
  <si>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</si>
  <si>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</si>
  <si>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</si>
  <si>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</si>
  <si>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</si>
  <si>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</si>
  <si>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</si>
  <si>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</si>
  <si>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</si>
  <si>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</si>
  <si>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</si>
  <si>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</si>
  <si>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</si>
  <si>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</si>
  <si>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</si>
  <si>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</si>
  <si>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</si>
  <si>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</si>
  <si>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</si>
  <si>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</si>
  <si>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</si>
  <si>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</si>
  <si>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</si>
  <si>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</si>
  <si>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</si>
  <si>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</si>
  <si>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</si>
  <si>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</si>
  <si>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</si>
  <si>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</si>
  <si>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</si>
  <si>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</si>
  <si>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</si>
  <si>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</si>
  <si>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</si>
  <si>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</si>
  <si>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</si>
  <si>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</si>
  <si>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</si>
  <si>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</si>
  <si>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</si>
  <si>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</si>
  <si>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</si>
  <si>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</si>
  <si>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</si>
  <si>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</si>
  <si>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</si>
  <si>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</si>
  <si>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</si>
  <si>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</si>
  <si>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</si>
  <si>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</si>
  <si>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</si>
  <si>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</si>
  <si>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</si>
  <si>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</si>
  <si>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</si>
  <si>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</si>
  <si>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</si>
  <si>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</si>
  <si>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</si>
  <si>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</si>
  <si>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</si>
  <si>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</si>
  <si>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</si>
  <si>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</si>
  <si>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</si>
  <si>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</si>
  <si>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</si>
  <si>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</si>
  <si>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</si>
  <si>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</si>
  <si>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</si>
  <si>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</si>
  <si>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</si>
  <si>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</si>
  <si>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</si>
  <si>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</si>
  <si>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</si>
  <si>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</si>
  <si>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</si>
  <si>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</si>
  <si>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</si>
  <si>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</si>
  <si>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</si>
  <si>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</si>
  <si>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</si>
  <si>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</si>
  <si>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</si>
  <si>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</si>
  <si>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</si>
  <si>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</si>
  <si>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</si>
  <si>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</si>
  <si>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</si>
  <si>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</si>
  <si>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</si>
  <si>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</si>
  <si>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</si>
  <si>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</si>
  <si>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</si>
  <si>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</si>
  <si>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</si>
  <si>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</si>
  <si>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</si>
  <si>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</si>
  <si>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</si>
  <si>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</si>
  <si>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</si>
  <si>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</si>
  <si>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</si>
  <si>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</si>
  <si>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</si>
  <si>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</si>
  <si>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</si>
  <si>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</si>
  <si>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</si>
  <si>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</si>
  <si>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</si>
  <si>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</si>
  <si>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</si>
  <si>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</si>
  <si>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</si>
  <si>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</si>
  <si>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</si>
  <si>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</si>
  <si>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</si>
  <si>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</si>
  <si>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</si>
  <si>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</si>
  <si>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</si>
  <si>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</si>
  <si>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</si>
  <si>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</si>
  <si>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</si>
  <si>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</si>
  <si>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</si>
  <si>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</si>
  <si>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</si>
  <si>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</si>
  <si>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</si>
  <si>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</si>
  <si>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</si>
  <si>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</si>
  <si>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</si>
  <si>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</si>
  <si>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</si>
  <si>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</si>
  <si>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</si>
  <si>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</si>
  <si>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</si>
  <si>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</si>
  <si>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</si>
  <si>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</si>
  <si>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</si>
  <si>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</si>
  <si>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</si>
  <si>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</si>
  <si>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</si>
  <si>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</si>
  <si>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</si>
  <si>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</si>
  <si>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</si>
  <si>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</si>
  <si>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</si>
  <si>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</si>
  <si>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</si>
  <si>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</si>
  <si>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</si>
  <si>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</si>
  <si>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</si>
  <si>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</si>
  <si>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</si>
  <si>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</si>
  <si>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</si>
  <si>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</si>
  <si>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</si>
  <si>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</si>
  <si>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</si>
  <si>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</si>
  <si>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</si>
  <si>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</si>
  <si>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</si>
  <si>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</si>
  <si>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</si>
  <si>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</si>
  <si>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</si>
  <si>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</si>
  <si>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</si>
  <si>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</si>
  <si>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</si>
  <si>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</si>
  <si>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</si>
  <si>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</si>
  <si>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</si>
  <si>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</si>
  <si>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</si>
  <si>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</si>
  <si>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</si>
  <si>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</si>
  <si>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</si>
  <si>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</si>
  <si>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</si>
  <si>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</si>
  <si>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</si>
  <si>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</si>
  <si>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</si>
  <si>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</si>
  <si>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</si>
  <si>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</si>
  <si>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</si>
  <si>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</si>
  <si>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</si>
  <si>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</si>
  <si>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</si>
  <si>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</si>
  <si>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</si>
  <si>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</si>
  <si>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</si>
  <si>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</si>
  <si>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</si>
  <si>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</si>
  <si>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</si>
  <si>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</si>
  <si>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</si>
  <si>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</si>
  <si>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</si>
  <si>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</si>
  <si>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</si>
  <si>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</si>
  <si>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</si>
  <si>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</si>
  <si>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</si>
  <si>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</si>
  <si>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</si>
  <si>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</si>
  <si>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</si>
  <si>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</si>
  <si>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</si>
  <si>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</si>
  <si>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</si>
  <si>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</si>
  <si>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</si>
  <si>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</si>
  <si>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</si>
  <si>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</si>
  <si>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</si>
  <si>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</si>
  <si>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</si>
  <si>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</si>
  <si>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</si>
  <si>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</si>
  <si>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</si>
  <si>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</si>
  <si>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</si>
  <si>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</si>
  <si>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</si>
  <si>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</si>
  <si>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</si>
  <si>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</si>
  <si>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</si>
  <si>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</si>
  <si>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</si>
  <si>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</si>
  <si>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</si>
  <si>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</si>
  <si>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</si>
  <si>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</si>
  <si>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</si>
  <si>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</si>
  <si>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</si>
  <si>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</si>
  <si>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</si>
  <si>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</si>
  <si>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</si>
  <si>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</si>
  <si>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</si>
  <si>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</si>
  <si>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</si>
  <si>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</si>
  <si>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</si>
  <si>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</si>
  <si>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</si>
  <si>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</si>
  <si>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</si>
  <si>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</si>
  <si>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</si>
  <si>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</si>
  <si>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</si>
  <si>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</si>
  <si>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</si>
  <si>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</si>
  <si>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</si>
  <si>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</si>
  <si>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</si>
  <si>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</si>
  <si>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</si>
  <si>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</si>
  <si>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</si>
  <si>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</si>
  <si>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</si>
  <si>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</si>
  <si>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</si>
  <si>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</si>
  <si>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</si>
  <si>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</si>
  <si>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</si>
  <si>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</si>
  <si>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</si>
  <si>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</si>
  <si>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</si>
  <si>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</si>
  <si>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</si>
  <si>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</si>
  <si>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</si>
  <si>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</si>
  <si>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</si>
  <si>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</si>
  <si>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</si>
  <si>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</si>
  <si>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</si>
  <si>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</si>
  <si>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</si>
  <si>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</si>
  <si>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</si>
  <si>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</si>
  <si>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</si>
  <si>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</si>
  <si>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</si>
  <si>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</si>
  <si>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</si>
  <si>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</si>
  <si>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</si>
  <si>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</si>
  <si>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</si>
  <si>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</si>
  <si>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</si>
  <si>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</si>
  <si>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</si>
  <si>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</si>
  <si>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</si>
  <si>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</si>
  <si>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</si>
  <si>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</si>
  <si>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</si>
  <si>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</si>
  <si>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</si>
  <si>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</si>
  <si>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</si>
  <si>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</si>
  <si>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</si>
  <si>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</si>
  <si>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</si>
  <si>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</si>
  <si>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</si>
  <si>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</si>
  <si>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</si>
  <si>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</si>
  <si>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</si>
  <si>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</si>
  <si>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</si>
  <si>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</si>
  <si>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</si>
  <si>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</si>
  <si>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</si>
  <si>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</si>
  <si>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</si>
  <si>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</si>
  <si>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</si>
  <si>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</si>
  <si>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</si>
  <si>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</si>
  <si>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</si>
  <si>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</si>
  <si>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</si>
  <si>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</si>
  <si>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</si>
  <si>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</si>
  <si>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</si>
  <si>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</si>
  <si>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</si>
  <si>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</si>
  <si>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</si>
  <si>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</si>
  <si>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</si>
  <si>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</si>
  <si>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</si>
  <si>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</si>
  <si>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</si>
  <si>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</si>
  <si>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</si>
  <si>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</si>
  <si>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</si>
  <si>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</si>
  <si>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</si>
  <si>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</si>
  <si>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</si>
  <si>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</si>
  <si>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</si>
  <si>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</si>
  <si>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</si>
  <si>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</si>
  <si>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</si>
  <si>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</si>
  <si>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</si>
  <si>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</si>
  <si>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</si>
  <si>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</si>
  <si>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</si>
  <si>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</si>
  <si>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</si>
  <si>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</si>
  <si>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</si>
  <si>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</si>
  <si>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</si>
  <si>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</si>
  <si>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</si>
  <si>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</si>
  <si>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</si>
  <si>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</si>
  <si>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</si>
  <si>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</si>
  <si>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</si>
  <si>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</si>
  <si>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</si>
  <si>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</si>
  <si>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</si>
  <si>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</si>
  <si>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</si>
  <si>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</si>
  <si>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</si>
  <si>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</si>
  <si>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</si>
  <si>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</si>
  <si>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</si>
  <si>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</si>
  <si>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</si>
  <si>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</si>
  <si>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</si>
  <si>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</si>
  <si>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</si>
  <si>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</si>
  <si>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</si>
  <si>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</si>
  <si>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</si>
  <si>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</si>
  <si>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</si>
  <si>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</si>
  <si>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</si>
  <si>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</si>
  <si>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</si>
  <si>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</si>
  <si>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</si>
  <si>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</si>
  <si>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</si>
  <si>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</si>
  <si>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</si>
  <si>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</si>
  <si>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</si>
  <si>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</si>
  <si>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</si>
  <si>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</si>
  <si>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</si>
  <si>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</si>
  <si>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</si>
  <si>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</si>
  <si>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</si>
  <si>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</si>
  <si>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</si>
  <si>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</si>
  <si>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</si>
  <si>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</si>
  <si>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</si>
  <si>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</si>
  <si>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</si>
  <si>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</si>
  <si>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</si>
  <si>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</si>
  <si>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</si>
  <si>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</si>
  <si>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</si>
  <si>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</si>
  <si>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</si>
  <si>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</si>
  <si>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</si>
  <si>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</si>
  <si>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</si>
  <si>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</si>
  <si>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</si>
  <si>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</si>
  <si>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</si>
  <si>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</si>
  <si>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</si>
  <si>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</si>
  <si>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</si>
  <si>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</si>
  <si>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</si>
  <si>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</si>
  <si>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</si>
  <si>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</si>
  <si>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</si>
  <si>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</si>
  <si>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</si>
  <si>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</si>
  <si>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</si>
  <si>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</si>
  <si>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</si>
  <si>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</si>
  <si>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</si>
  <si>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</si>
  <si>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</si>
  <si>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</si>
  <si>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</si>
  <si>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</si>
  <si>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</si>
  <si>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</si>
  <si>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</si>
  <si>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</si>
  <si>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</si>
  <si>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</si>
  <si>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</si>
  <si>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</si>
  <si>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</si>
  <si>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</si>
  <si>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</si>
  <si>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</si>
  <si>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</si>
  <si>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</si>
  <si>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</si>
  <si>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</si>
  <si>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</si>
  <si>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</si>
  <si>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</si>
  <si>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</si>
  <si>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</si>
  <si>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</si>
  <si>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</si>
  <si>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</si>
  <si>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</si>
  <si>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</si>
  <si>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</si>
  <si>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</si>
  <si>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</si>
  <si>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</si>
  <si>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</si>
  <si>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</si>
  <si>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</si>
  <si>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</si>
  <si>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</si>
  <si>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</si>
  <si>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</si>
  <si>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</si>
  <si>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</si>
  <si>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</si>
  <si>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</si>
  <si>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</si>
  <si>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</si>
  <si>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</si>
  <si>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</si>
  <si>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</si>
  <si>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</si>
  <si>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</si>
  <si>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</si>
  <si>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</si>
  <si>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</si>
  <si>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</si>
  <si>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</si>
  <si>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</si>
  <si>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</si>
  <si>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</si>
  <si>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</si>
  <si>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</si>
  <si>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</si>
  <si>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</si>
  <si>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</si>
  <si>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</si>
  <si>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</si>
  <si>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</si>
  <si>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</si>
  <si>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</si>
  <si>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</si>
  <si>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</si>
  <si>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</si>
  <si>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</si>
  <si>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</si>
  <si>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</si>
  <si>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</si>
  <si>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</si>
  <si>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</si>
  <si>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</si>
  <si>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</si>
  <si>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</si>
  <si>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</si>
  <si>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</si>
  <si>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</si>
  <si>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</si>
  <si>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</si>
  <si>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</si>
  <si>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</si>
  <si>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</si>
  <si>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</si>
  <si>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</si>
  <si>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</si>
  <si>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</si>
  <si>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</si>
  <si>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</si>
  <si>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</si>
  <si>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</si>
  <si>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</si>
  <si>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</si>
  <si>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</si>
  <si>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</si>
  <si>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</si>
  <si>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</si>
  <si>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</si>
  <si>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</si>
  <si>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</si>
  <si>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</si>
  <si>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</si>
  <si>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</si>
  <si>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</si>
  <si>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</si>
  <si>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</si>
  <si>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</si>
  <si>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</si>
  <si>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</si>
  <si>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</si>
  <si>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</si>
  <si>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</si>
  <si>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</si>
  <si>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</si>
  <si>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</si>
  <si>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</si>
  <si>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</si>
  <si>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</si>
  <si>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</si>
  <si>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</si>
  <si>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</si>
  <si>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</si>
  <si>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</si>
  <si>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</si>
  <si>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</si>
  <si>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</si>
  <si>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</si>
  <si>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</si>
  <si>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</si>
  <si>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</si>
  <si>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</si>
  <si>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</si>
  <si>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</si>
  <si>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</si>
  <si>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</si>
  <si>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</si>
  <si>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</si>
  <si>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بدهی به رضا معادل 15664 تا وغدیر و 200 دلار 12100 تومن و 1000 یورو 13700 تومنی</t>
  </si>
  <si>
    <t>طلب علی از مهدی سهام  122945 تا وغدیر</t>
  </si>
  <si>
    <t>9/9/1398</t>
  </si>
  <si>
    <t>7/9/1398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</si>
</sst>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5376</v>
      </c>
      <c r="P51" s="18">
        <v>700000</v>
      </c>
      <c r="Q51" s="99">
        <v>1</v>
      </c>
      <c r="R51" s="99"/>
      <c r="S51" s="96"/>
      <c r="T51" s="96"/>
    </row>
    <row r="52" spans="1:20">
      <c r="A52" s="96"/>
      <c r="B52" s="96"/>
      <c r="E52" s="96"/>
      <c r="F52" s="96"/>
      <c r="O52" s="99" t="s">
        <v>5392</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5365</v>
      </c>
    </row>
    <row r="97" spans="4:10">
      <c r="D97" s="18">
        <v>-168950</v>
      </c>
      <c r="E97" s="255" t="s">
        <v>4402</v>
      </c>
      <c r="J97" t="s">
        <v>25</v>
      </c>
    </row>
    <row r="98" spans="4:10">
      <c r="D98" s="18">
        <v>-250000</v>
      </c>
      <c r="E98" s="255" t="s">
        <v>5380</v>
      </c>
    </row>
    <row r="99" spans="4:10">
      <c r="D99" s="18">
        <v>500000</v>
      </c>
      <c r="E99" s="255" t="s">
        <v>5395</v>
      </c>
    </row>
    <row r="100" spans="4:10">
      <c r="D100" s="18">
        <v>-520000</v>
      </c>
      <c r="E100" s="255" t="s">
        <v>5394</v>
      </c>
      <c r="J100" t="s">
        <v>25</v>
      </c>
    </row>
    <row r="101" spans="4:10">
      <c r="D101" s="18"/>
      <c r="E101" s="255"/>
    </row>
    <row r="102" spans="4:10">
      <c r="D102" s="18"/>
      <c r="E102" s="255"/>
    </row>
    <row r="103" spans="4:10">
      <c r="D103" s="18"/>
      <c r="E103" s="96"/>
    </row>
    <row r="104" spans="4:10">
      <c r="D104" s="18"/>
      <c r="E104" s="96" t="s">
        <v>25</v>
      </c>
    </row>
    <row r="105" spans="4:10">
      <c r="D105" s="18">
        <f>SUM(D40:D104)</f>
        <v>27611459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1" sqref="C35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1277</v>
      </c>
      <c r="E2" s="11">
        <f>IF(B2&gt;0,1,0)</f>
        <v>1</v>
      </c>
      <c r="F2" s="11">
        <f>B2*(D2-E2)</f>
        <v>123389200</v>
      </c>
      <c r="G2" s="11" t="s">
        <v>1</v>
      </c>
    </row>
    <row r="3" spans="1:7">
      <c r="A3" s="11" t="s">
        <v>394</v>
      </c>
      <c r="B3" s="3">
        <v>3000000</v>
      </c>
      <c r="C3" s="11">
        <v>3</v>
      </c>
      <c r="D3" s="11">
        <f t="shared" si="0"/>
        <v>1275</v>
      </c>
      <c r="E3" s="11">
        <f t="shared" ref="E3:E66" si="1">IF(B3&gt;0,1,0)</f>
        <v>1</v>
      </c>
      <c r="F3" s="11">
        <f t="shared" ref="F3:F66" si="2">B3*(D3-E3)</f>
        <v>3822000000</v>
      </c>
      <c r="G3" s="11"/>
    </row>
    <row r="4" spans="1:7">
      <c r="A4" s="11" t="s">
        <v>393</v>
      </c>
      <c r="B4" s="3">
        <v>-200000</v>
      </c>
      <c r="C4" s="11">
        <v>2</v>
      </c>
      <c r="D4" s="11">
        <f t="shared" si="0"/>
        <v>1272</v>
      </c>
      <c r="E4" s="11">
        <f t="shared" si="1"/>
        <v>0</v>
      </c>
      <c r="F4" s="11">
        <f t="shared" si="2"/>
        <v>-254400000</v>
      </c>
      <c r="G4" s="11"/>
    </row>
    <row r="5" spans="1:7">
      <c r="A5" s="11" t="s">
        <v>392</v>
      </c>
      <c r="B5" s="3">
        <v>-100000</v>
      </c>
      <c r="C5" s="11">
        <v>1</v>
      </c>
      <c r="D5" s="11">
        <f t="shared" si="0"/>
        <v>1270</v>
      </c>
      <c r="E5" s="11">
        <f t="shared" si="1"/>
        <v>0</v>
      </c>
      <c r="F5" s="11">
        <f t="shared" si="2"/>
        <v>-127000000</v>
      </c>
      <c r="G5" s="11"/>
    </row>
    <row r="6" spans="1:7">
      <c r="A6" s="11" t="s">
        <v>391</v>
      </c>
      <c r="B6" s="3">
        <v>-55000</v>
      </c>
      <c r="C6" s="11">
        <v>1</v>
      </c>
      <c r="D6" s="11">
        <f t="shared" si="0"/>
        <v>1269</v>
      </c>
      <c r="E6" s="11">
        <f t="shared" si="1"/>
        <v>0</v>
      </c>
      <c r="F6" s="11">
        <f t="shared" si="2"/>
        <v>-69795000</v>
      </c>
      <c r="G6" s="11"/>
    </row>
    <row r="7" spans="1:7">
      <c r="A7" s="11" t="s">
        <v>390</v>
      </c>
      <c r="B7" s="3">
        <v>-200000</v>
      </c>
      <c r="C7" s="11">
        <v>4</v>
      </c>
      <c r="D7" s="11">
        <f t="shared" si="0"/>
        <v>1268</v>
      </c>
      <c r="E7" s="11">
        <f t="shared" si="1"/>
        <v>0</v>
      </c>
      <c r="F7" s="11">
        <f t="shared" si="2"/>
        <v>-253600000</v>
      </c>
      <c r="G7" s="11"/>
    </row>
    <row r="8" spans="1:7">
      <c r="A8" s="11" t="s">
        <v>389</v>
      </c>
      <c r="B8" s="3">
        <v>-200000</v>
      </c>
      <c r="C8" s="11">
        <v>10</v>
      </c>
      <c r="D8" s="11">
        <f t="shared" si="0"/>
        <v>1264</v>
      </c>
      <c r="E8" s="11">
        <f t="shared" si="1"/>
        <v>0</v>
      </c>
      <c r="F8" s="11">
        <f t="shared" si="2"/>
        <v>-252800000</v>
      </c>
      <c r="G8" s="11"/>
    </row>
    <row r="9" spans="1:7">
      <c r="A9" s="11" t="s">
        <v>388</v>
      </c>
      <c r="B9" s="3">
        <v>-950500</v>
      </c>
      <c r="C9" s="11">
        <v>1</v>
      </c>
      <c r="D9" s="11">
        <f t="shared" si="0"/>
        <v>1254</v>
      </c>
      <c r="E9" s="11">
        <f t="shared" si="1"/>
        <v>0</v>
      </c>
      <c r="F9" s="11">
        <f t="shared" si="2"/>
        <v>-1191927000</v>
      </c>
      <c r="G9" s="11"/>
    </row>
    <row r="10" spans="1:7">
      <c r="A10" s="23" t="s">
        <v>387</v>
      </c>
      <c r="B10" s="3">
        <v>2000000</v>
      </c>
      <c r="C10" s="11">
        <v>2</v>
      </c>
      <c r="D10" s="11">
        <f t="shared" si="0"/>
        <v>1253</v>
      </c>
      <c r="E10" s="11">
        <f t="shared" si="1"/>
        <v>1</v>
      </c>
      <c r="F10" s="11">
        <f t="shared" si="2"/>
        <v>2504000000</v>
      </c>
      <c r="G10" s="11"/>
    </row>
    <row r="11" spans="1:7">
      <c r="A11" s="11" t="s">
        <v>386</v>
      </c>
      <c r="B11" s="3">
        <v>-1065000</v>
      </c>
      <c r="C11" s="11">
        <v>3</v>
      </c>
      <c r="D11" s="11">
        <f t="shared" si="0"/>
        <v>1251</v>
      </c>
      <c r="E11" s="11">
        <f t="shared" si="1"/>
        <v>0</v>
      </c>
      <c r="F11" s="11">
        <f t="shared" si="2"/>
        <v>-1332315000</v>
      </c>
      <c r="G11" s="11"/>
    </row>
    <row r="12" spans="1:7">
      <c r="A12" s="11" t="s">
        <v>385</v>
      </c>
      <c r="B12" s="3">
        <v>-45000</v>
      </c>
      <c r="C12" s="11">
        <v>1</v>
      </c>
      <c r="D12" s="11">
        <f t="shared" si="0"/>
        <v>1248</v>
      </c>
      <c r="E12" s="11">
        <f t="shared" si="1"/>
        <v>0</v>
      </c>
      <c r="F12" s="11">
        <f t="shared" si="2"/>
        <v>-56160000</v>
      </c>
      <c r="G12" s="11"/>
    </row>
    <row r="13" spans="1:7">
      <c r="A13" s="11" t="s">
        <v>384</v>
      </c>
      <c r="B13" s="3">
        <v>-2000700</v>
      </c>
      <c r="C13" s="11">
        <v>4</v>
      </c>
      <c r="D13" s="11">
        <f t="shared" si="0"/>
        <v>1247</v>
      </c>
      <c r="E13" s="11">
        <f t="shared" si="1"/>
        <v>0</v>
      </c>
      <c r="F13" s="11">
        <f t="shared" si="2"/>
        <v>-2494872900</v>
      </c>
      <c r="G13" s="11"/>
    </row>
    <row r="14" spans="1:7">
      <c r="A14" s="23" t="s">
        <v>383</v>
      </c>
      <c r="B14" s="3">
        <v>-200000</v>
      </c>
      <c r="C14" s="11">
        <v>2</v>
      </c>
      <c r="D14" s="11">
        <f t="shared" si="0"/>
        <v>1243</v>
      </c>
      <c r="E14" s="11">
        <f t="shared" si="1"/>
        <v>0</v>
      </c>
      <c r="F14" s="11">
        <f t="shared" si="2"/>
        <v>-248600000</v>
      </c>
      <c r="G14" s="11"/>
    </row>
    <row r="15" spans="1:7">
      <c r="A15" s="11" t="s">
        <v>382</v>
      </c>
      <c r="B15" s="3">
        <v>2000000</v>
      </c>
      <c r="C15" s="11">
        <v>0</v>
      </c>
      <c r="D15" s="11">
        <f t="shared" si="0"/>
        <v>1241</v>
      </c>
      <c r="E15" s="11">
        <f t="shared" si="1"/>
        <v>1</v>
      </c>
      <c r="F15" s="11">
        <f t="shared" si="2"/>
        <v>2480000000</v>
      </c>
      <c r="G15" s="11"/>
    </row>
    <row r="16" spans="1:7">
      <c r="A16" s="11" t="s">
        <v>382</v>
      </c>
      <c r="B16" s="3">
        <v>2000000</v>
      </c>
      <c r="C16" s="11">
        <v>0</v>
      </c>
      <c r="D16" s="11">
        <f t="shared" si="0"/>
        <v>1241</v>
      </c>
      <c r="E16" s="11">
        <f t="shared" si="1"/>
        <v>1</v>
      </c>
      <c r="F16" s="11">
        <f t="shared" si="2"/>
        <v>2480000000</v>
      </c>
      <c r="G16" s="11"/>
    </row>
    <row r="17" spans="1:12">
      <c r="A17" s="11" t="s">
        <v>382</v>
      </c>
      <c r="B17" s="3">
        <v>1200000</v>
      </c>
      <c r="C17" s="11">
        <v>0</v>
      </c>
      <c r="D17" s="11">
        <f t="shared" si="0"/>
        <v>1241</v>
      </c>
      <c r="E17" s="11">
        <f t="shared" si="1"/>
        <v>1</v>
      </c>
      <c r="F17" s="11">
        <f t="shared" si="2"/>
        <v>1488000000</v>
      </c>
      <c r="G17" s="11"/>
    </row>
    <row r="18" spans="1:12">
      <c r="A18" s="11" t="s">
        <v>382</v>
      </c>
      <c r="B18" s="3">
        <v>1000000</v>
      </c>
      <c r="C18" s="11">
        <v>1</v>
      </c>
      <c r="D18" s="11">
        <f t="shared" si="0"/>
        <v>1241</v>
      </c>
      <c r="E18" s="11">
        <f t="shared" si="1"/>
        <v>1</v>
      </c>
      <c r="F18" s="11">
        <f t="shared" si="2"/>
        <v>1240000000</v>
      </c>
      <c r="G18" s="11"/>
    </row>
    <row r="19" spans="1:12">
      <c r="A19" s="11" t="s">
        <v>381</v>
      </c>
      <c r="B19" s="3">
        <v>3000000</v>
      </c>
      <c r="C19" s="11">
        <v>0</v>
      </c>
      <c r="D19" s="11">
        <f t="shared" si="0"/>
        <v>1240</v>
      </c>
      <c r="E19" s="11">
        <f t="shared" si="1"/>
        <v>1</v>
      </c>
      <c r="F19" s="11">
        <f t="shared" si="2"/>
        <v>3717000000</v>
      </c>
      <c r="G19" s="11"/>
      <c r="L19" t="s">
        <v>25</v>
      </c>
    </row>
    <row r="20" spans="1:12">
      <c r="A20" s="11" t="s">
        <v>381</v>
      </c>
      <c r="B20" s="3">
        <v>-432700</v>
      </c>
      <c r="C20" s="11">
        <v>0</v>
      </c>
      <c r="D20" s="11">
        <f t="shared" si="0"/>
        <v>1240</v>
      </c>
      <c r="E20" s="11">
        <f t="shared" si="1"/>
        <v>0</v>
      </c>
      <c r="F20" s="11">
        <f t="shared" si="2"/>
        <v>-536548000</v>
      </c>
      <c r="G20" s="11"/>
    </row>
    <row r="21" spans="1:12">
      <c r="A21" s="11" t="s">
        <v>381</v>
      </c>
      <c r="B21" s="3">
        <v>-432700</v>
      </c>
      <c r="C21" s="11">
        <v>0</v>
      </c>
      <c r="D21" s="11">
        <f t="shared" si="0"/>
        <v>1240</v>
      </c>
      <c r="E21" s="11">
        <f t="shared" si="1"/>
        <v>0</v>
      </c>
      <c r="F21" s="11">
        <f t="shared" si="2"/>
        <v>-536548000</v>
      </c>
      <c r="G21" s="11"/>
    </row>
    <row r="22" spans="1:12">
      <c r="A22" s="11" t="s">
        <v>381</v>
      </c>
      <c r="B22" s="3">
        <v>-432700</v>
      </c>
      <c r="C22" s="11">
        <v>0</v>
      </c>
      <c r="D22" s="11">
        <f t="shared" si="0"/>
        <v>1240</v>
      </c>
      <c r="E22" s="11">
        <f t="shared" si="1"/>
        <v>0</v>
      </c>
      <c r="F22" s="11">
        <f t="shared" si="2"/>
        <v>-536548000</v>
      </c>
      <c r="G22" s="11"/>
    </row>
    <row r="23" spans="1:12">
      <c r="A23" s="11" t="s">
        <v>381</v>
      </c>
      <c r="B23" s="3">
        <v>-432700</v>
      </c>
      <c r="C23" s="11">
        <v>0</v>
      </c>
      <c r="D23" s="11">
        <f t="shared" si="0"/>
        <v>1240</v>
      </c>
      <c r="E23" s="11">
        <f t="shared" si="1"/>
        <v>0</v>
      </c>
      <c r="F23" s="11">
        <f t="shared" si="2"/>
        <v>-536548000</v>
      </c>
      <c r="G23" s="11"/>
    </row>
    <row r="24" spans="1:12">
      <c r="A24" s="11" t="s">
        <v>381</v>
      </c>
      <c r="B24" s="3">
        <v>-432700</v>
      </c>
      <c r="C24" s="11">
        <v>0</v>
      </c>
      <c r="D24" s="11">
        <f t="shared" si="0"/>
        <v>1240</v>
      </c>
      <c r="E24" s="11">
        <f t="shared" si="1"/>
        <v>0</v>
      </c>
      <c r="F24" s="11">
        <f t="shared" si="2"/>
        <v>-536548000</v>
      </c>
      <c r="G24" s="11"/>
    </row>
    <row r="25" spans="1:12">
      <c r="A25" s="11" t="s">
        <v>381</v>
      </c>
      <c r="B25" s="3">
        <v>-200000</v>
      </c>
      <c r="C25" s="11">
        <v>1</v>
      </c>
      <c r="D25" s="11">
        <f t="shared" si="0"/>
        <v>1240</v>
      </c>
      <c r="E25" s="11">
        <f t="shared" si="1"/>
        <v>0</v>
      </c>
      <c r="F25" s="11">
        <f t="shared" si="2"/>
        <v>-248000000</v>
      </c>
      <c r="G25" s="11"/>
    </row>
    <row r="26" spans="1:12">
      <c r="A26" s="11" t="s">
        <v>380</v>
      </c>
      <c r="B26" s="3">
        <v>3000000</v>
      </c>
      <c r="C26" s="11">
        <v>2</v>
      </c>
      <c r="D26" s="11">
        <f t="shared" si="0"/>
        <v>1239</v>
      </c>
      <c r="E26" s="11">
        <f t="shared" si="1"/>
        <v>1</v>
      </c>
      <c r="F26" s="11">
        <f t="shared" si="2"/>
        <v>3714000000</v>
      </c>
      <c r="G26" s="11"/>
    </row>
    <row r="27" spans="1:12">
      <c r="A27" s="11" t="s">
        <v>379</v>
      </c>
      <c r="B27" s="3">
        <v>-200000</v>
      </c>
      <c r="C27" s="11">
        <v>1</v>
      </c>
      <c r="D27" s="11">
        <f t="shared" si="0"/>
        <v>1237</v>
      </c>
      <c r="E27" s="11">
        <f t="shared" si="1"/>
        <v>0</v>
      </c>
      <c r="F27" s="11">
        <f t="shared" si="2"/>
        <v>-247400000</v>
      </c>
      <c r="G27" s="11"/>
    </row>
    <row r="28" spans="1:12">
      <c r="A28" s="11" t="s">
        <v>378</v>
      </c>
      <c r="B28" s="3">
        <v>2000000</v>
      </c>
      <c r="C28" s="11">
        <v>1</v>
      </c>
      <c r="D28" s="11">
        <f t="shared" si="0"/>
        <v>1236</v>
      </c>
      <c r="E28" s="11">
        <f t="shared" si="1"/>
        <v>1</v>
      </c>
      <c r="F28" s="11">
        <f t="shared" si="2"/>
        <v>2470000000</v>
      </c>
      <c r="G28" s="11"/>
    </row>
    <row r="29" spans="1:12">
      <c r="A29" s="11" t="s">
        <v>377</v>
      </c>
      <c r="B29" s="3">
        <v>-7000800</v>
      </c>
      <c r="C29" s="11">
        <v>1</v>
      </c>
      <c r="D29" s="11">
        <f t="shared" si="0"/>
        <v>1235</v>
      </c>
      <c r="E29" s="11">
        <f t="shared" si="1"/>
        <v>0</v>
      </c>
      <c r="F29" s="11">
        <f t="shared" si="2"/>
        <v>-8645988000</v>
      </c>
      <c r="G29" s="11"/>
    </row>
    <row r="30" spans="1:12">
      <c r="A30" s="23" t="s">
        <v>54</v>
      </c>
      <c r="B30" s="3">
        <v>-3000900</v>
      </c>
      <c r="C30" s="11">
        <v>1</v>
      </c>
      <c r="D30" s="11">
        <f t="shared" si="0"/>
        <v>1234</v>
      </c>
      <c r="E30" s="11">
        <f t="shared" si="1"/>
        <v>0</v>
      </c>
      <c r="F30" s="11">
        <f t="shared" si="2"/>
        <v>-3703110600</v>
      </c>
      <c r="G30" s="11"/>
    </row>
    <row r="31" spans="1:12">
      <c r="A31" s="11" t="s">
        <v>55</v>
      </c>
      <c r="B31" s="3">
        <v>-1695900</v>
      </c>
      <c r="C31" s="11">
        <v>3</v>
      </c>
      <c r="D31" s="11">
        <f t="shared" si="0"/>
        <v>1233</v>
      </c>
      <c r="E31" s="11">
        <f t="shared" si="1"/>
        <v>0</v>
      </c>
      <c r="F31" s="11">
        <f t="shared" si="2"/>
        <v>-2091044700</v>
      </c>
      <c r="G31" s="11"/>
    </row>
    <row r="32" spans="1:12">
      <c r="A32" s="11" t="s">
        <v>376</v>
      </c>
      <c r="B32" s="3">
        <v>994300</v>
      </c>
      <c r="C32" s="11">
        <v>6</v>
      </c>
      <c r="D32" s="11">
        <f t="shared" si="0"/>
        <v>1230</v>
      </c>
      <c r="E32" s="11">
        <f t="shared" si="1"/>
        <v>1</v>
      </c>
      <c r="F32" s="11">
        <f t="shared" si="2"/>
        <v>1221994700</v>
      </c>
      <c r="G32" s="11"/>
    </row>
    <row r="33" spans="1:7">
      <c r="A33" s="11" t="s">
        <v>374</v>
      </c>
      <c r="B33" s="3">
        <v>35091</v>
      </c>
      <c r="C33" s="11">
        <v>1</v>
      </c>
      <c r="D33" s="11">
        <f t="shared" si="0"/>
        <v>1224</v>
      </c>
      <c r="E33" s="11">
        <f t="shared" si="1"/>
        <v>1</v>
      </c>
      <c r="F33" s="11">
        <f t="shared" si="2"/>
        <v>42916293</v>
      </c>
      <c r="G33" s="11" t="s">
        <v>375</v>
      </c>
    </row>
    <row r="34" spans="1:7">
      <c r="A34" s="11" t="s">
        <v>373</v>
      </c>
      <c r="B34" s="3">
        <v>-850000</v>
      </c>
      <c r="C34" s="11">
        <v>8</v>
      </c>
      <c r="D34" s="11">
        <f t="shared" si="0"/>
        <v>1223</v>
      </c>
      <c r="E34" s="11">
        <f t="shared" si="1"/>
        <v>0</v>
      </c>
      <c r="F34" s="11">
        <f t="shared" si="2"/>
        <v>-1039550000</v>
      </c>
      <c r="G34" s="11"/>
    </row>
    <row r="35" spans="1:7">
      <c r="A35" s="23" t="s">
        <v>372</v>
      </c>
      <c r="B35" s="3">
        <v>-190500</v>
      </c>
      <c r="C35" s="11">
        <v>1</v>
      </c>
      <c r="D35" s="11">
        <f t="shared" si="0"/>
        <v>1215</v>
      </c>
      <c r="E35" s="11">
        <f t="shared" si="1"/>
        <v>0</v>
      </c>
      <c r="F35" s="11">
        <f t="shared" si="2"/>
        <v>-231457500</v>
      </c>
      <c r="G35" s="11"/>
    </row>
    <row r="36" spans="1:7">
      <c r="A36" s="37" t="s">
        <v>80</v>
      </c>
      <c r="B36" s="3">
        <v>200000</v>
      </c>
      <c r="C36" s="11">
        <v>0</v>
      </c>
      <c r="D36" s="11">
        <f t="shared" si="0"/>
        <v>1214</v>
      </c>
      <c r="E36" s="11">
        <f t="shared" si="1"/>
        <v>1</v>
      </c>
      <c r="F36" s="11">
        <f t="shared" si="2"/>
        <v>242600000</v>
      </c>
      <c r="G36" s="11"/>
    </row>
    <row r="37" spans="1:7">
      <c r="A37" s="11" t="s">
        <v>80</v>
      </c>
      <c r="B37" s="3">
        <v>-200000</v>
      </c>
      <c r="C37" s="11">
        <v>22</v>
      </c>
      <c r="D37" s="11">
        <f t="shared" si="0"/>
        <v>1214</v>
      </c>
      <c r="E37" s="11">
        <f t="shared" si="1"/>
        <v>0</v>
      </c>
      <c r="F37" s="11">
        <f t="shared" si="2"/>
        <v>-242800000</v>
      </c>
      <c r="G37" s="11"/>
    </row>
    <row r="38" spans="1:7">
      <c r="A38" s="23" t="s">
        <v>371</v>
      </c>
      <c r="B38" s="3">
        <v>300806</v>
      </c>
      <c r="C38" s="11">
        <v>1</v>
      </c>
      <c r="D38" s="11">
        <f t="shared" si="0"/>
        <v>1192</v>
      </c>
      <c r="E38" s="11">
        <f t="shared" si="1"/>
        <v>1</v>
      </c>
      <c r="F38" s="11">
        <f t="shared" si="2"/>
        <v>358259946</v>
      </c>
      <c r="G38" s="11" t="s">
        <v>395</v>
      </c>
    </row>
    <row r="39" spans="1:7">
      <c r="A39" s="11" t="s">
        <v>370</v>
      </c>
      <c r="B39" s="3">
        <v>-95000</v>
      </c>
      <c r="C39" s="11">
        <v>0</v>
      </c>
      <c r="D39" s="11">
        <f t="shared" si="0"/>
        <v>1191</v>
      </c>
      <c r="E39" s="11">
        <f t="shared" si="1"/>
        <v>0</v>
      </c>
      <c r="F39" s="11">
        <f t="shared" si="2"/>
        <v>-113145000</v>
      </c>
      <c r="G39" s="11"/>
    </row>
    <row r="40" spans="1:7">
      <c r="A40" s="11" t="s">
        <v>370</v>
      </c>
      <c r="B40" s="3">
        <v>-88103</v>
      </c>
      <c r="C40" s="11">
        <v>5</v>
      </c>
      <c r="D40" s="11">
        <f t="shared" si="0"/>
        <v>1191</v>
      </c>
      <c r="E40" s="11">
        <f t="shared" si="1"/>
        <v>0</v>
      </c>
      <c r="F40" s="11">
        <f t="shared" si="2"/>
        <v>-104930673</v>
      </c>
      <c r="G40" s="11"/>
    </row>
    <row r="41" spans="1:7">
      <c r="A41" s="11" t="s">
        <v>369</v>
      </c>
      <c r="B41" s="3">
        <v>-120000</v>
      </c>
      <c r="C41" s="11">
        <v>22</v>
      </c>
      <c r="D41" s="11">
        <f t="shared" si="0"/>
        <v>1186</v>
      </c>
      <c r="E41" s="11">
        <f t="shared" si="1"/>
        <v>0</v>
      </c>
      <c r="F41" s="11">
        <f t="shared" si="2"/>
        <v>-142320000</v>
      </c>
      <c r="G41" s="11"/>
    </row>
    <row r="42" spans="1:7">
      <c r="A42" s="11" t="s">
        <v>368</v>
      </c>
      <c r="B42" s="3">
        <v>1000204</v>
      </c>
      <c r="C42" s="11">
        <v>4</v>
      </c>
      <c r="D42" s="11">
        <f t="shared" si="0"/>
        <v>1164</v>
      </c>
      <c r="E42" s="11">
        <f t="shared" si="1"/>
        <v>1</v>
      </c>
      <c r="F42" s="11">
        <f t="shared" si="2"/>
        <v>1163237252</v>
      </c>
      <c r="G42" s="11" t="s">
        <v>396</v>
      </c>
    </row>
    <row r="43" spans="1:7">
      <c r="A43" s="11" t="s">
        <v>367</v>
      </c>
      <c r="B43" s="3">
        <v>-80000</v>
      </c>
      <c r="C43" s="11">
        <v>4</v>
      </c>
      <c r="D43" s="11">
        <f t="shared" si="0"/>
        <v>1160</v>
      </c>
      <c r="E43" s="11">
        <f t="shared" si="1"/>
        <v>0</v>
      </c>
      <c r="F43" s="11">
        <f t="shared" si="2"/>
        <v>-92800000</v>
      </c>
      <c r="G43" s="11"/>
    </row>
    <row r="44" spans="1:7">
      <c r="A44" s="11" t="s">
        <v>366</v>
      </c>
      <c r="B44" s="3">
        <v>-211029</v>
      </c>
      <c r="C44" s="11">
        <v>1</v>
      </c>
      <c r="D44" s="11">
        <f t="shared" si="0"/>
        <v>1156</v>
      </c>
      <c r="E44" s="11">
        <f t="shared" si="1"/>
        <v>0</v>
      </c>
      <c r="F44" s="11">
        <f t="shared" si="2"/>
        <v>-243949524</v>
      </c>
      <c r="G44" s="11"/>
    </row>
    <row r="45" spans="1:7">
      <c r="A45" s="11" t="s">
        <v>365</v>
      </c>
      <c r="B45" s="3">
        <v>-200000</v>
      </c>
      <c r="C45" s="11">
        <v>1</v>
      </c>
      <c r="D45" s="11">
        <f t="shared" si="0"/>
        <v>1155</v>
      </c>
      <c r="E45" s="11">
        <f t="shared" si="1"/>
        <v>0</v>
      </c>
      <c r="F45" s="11">
        <f t="shared" si="2"/>
        <v>-231000000</v>
      </c>
      <c r="G45" s="11"/>
    </row>
    <row r="46" spans="1:7">
      <c r="A46" s="11" t="s">
        <v>364</v>
      </c>
      <c r="B46" s="3">
        <v>-95000</v>
      </c>
      <c r="C46" s="11">
        <v>2</v>
      </c>
      <c r="D46" s="11">
        <f t="shared" si="0"/>
        <v>1154</v>
      </c>
      <c r="E46" s="11">
        <f t="shared" si="1"/>
        <v>0</v>
      </c>
      <c r="F46" s="11">
        <f t="shared" si="2"/>
        <v>-109630000</v>
      </c>
      <c r="G46" s="11"/>
    </row>
    <row r="47" spans="1:7">
      <c r="A47" s="11" t="s">
        <v>363</v>
      </c>
      <c r="B47" s="3">
        <v>-45000</v>
      </c>
      <c r="C47" s="11">
        <v>0</v>
      </c>
      <c r="D47" s="11">
        <f t="shared" si="0"/>
        <v>1152</v>
      </c>
      <c r="E47" s="11">
        <f t="shared" si="1"/>
        <v>0</v>
      </c>
      <c r="F47" s="11">
        <f t="shared" si="2"/>
        <v>-51840000</v>
      </c>
      <c r="G47" s="11"/>
    </row>
    <row r="48" spans="1:7">
      <c r="A48" s="11" t="s">
        <v>363</v>
      </c>
      <c r="B48" s="3">
        <v>-64180</v>
      </c>
      <c r="C48" s="11">
        <v>3</v>
      </c>
      <c r="D48" s="11">
        <f t="shared" si="0"/>
        <v>1152</v>
      </c>
      <c r="E48" s="11">
        <f t="shared" si="1"/>
        <v>0</v>
      </c>
      <c r="F48" s="11">
        <f t="shared" si="2"/>
        <v>-73935360</v>
      </c>
      <c r="G48" s="11"/>
    </row>
    <row r="49" spans="1:7">
      <c r="A49" s="11" t="s">
        <v>362</v>
      </c>
      <c r="B49" s="3">
        <v>-27484</v>
      </c>
      <c r="C49" s="11">
        <v>1</v>
      </c>
      <c r="D49" s="11">
        <f t="shared" si="0"/>
        <v>1149</v>
      </c>
      <c r="E49" s="11">
        <f t="shared" si="1"/>
        <v>0</v>
      </c>
      <c r="F49" s="11">
        <f t="shared" si="2"/>
        <v>-31579116</v>
      </c>
      <c r="G49" s="11"/>
    </row>
    <row r="50" spans="1:7">
      <c r="A50" s="11" t="s">
        <v>361</v>
      </c>
      <c r="B50" s="3">
        <v>-141000</v>
      </c>
      <c r="C50" s="11">
        <v>0</v>
      </c>
      <c r="D50" s="11">
        <f t="shared" si="0"/>
        <v>1148</v>
      </c>
      <c r="E50" s="11">
        <f t="shared" si="1"/>
        <v>0</v>
      </c>
      <c r="F50" s="11">
        <f t="shared" si="2"/>
        <v>-161868000</v>
      </c>
      <c r="G50" s="11"/>
    </row>
    <row r="51" spans="1:7">
      <c r="A51" s="11" t="s">
        <v>361</v>
      </c>
      <c r="B51" s="3">
        <v>-26746</v>
      </c>
      <c r="C51" s="11">
        <v>1</v>
      </c>
      <c r="D51" s="11">
        <f t="shared" si="0"/>
        <v>1148</v>
      </c>
      <c r="E51" s="11">
        <f t="shared" si="1"/>
        <v>0</v>
      </c>
      <c r="F51" s="11">
        <f t="shared" si="2"/>
        <v>-30704408</v>
      </c>
      <c r="G51" s="11"/>
    </row>
    <row r="52" spans="1:7">
      <c r="A52" s="11" t="s">
        <v>360</v>
      </c>
      <c r="B52" s="3">
        <v>-53300</v>
      </c>
      <c r="C52" s="11">
        <v>1</v>
      </c>
      <c r="D52" s="11">
        <f t="shared" si="0"/>
        <v>1147</v>
      </c>
      <c r="E52" s="11">
        <f t="shared" si="1"/>
        <v>0</v>
      </c>
      <c r="F52" s="11">
        <f t="shared" si="2"/>
        <v>-61135100</v>
      </c>
      <c r="G52" s="11"/>
    </row>
    <row r="53" spans="1:7">
      <c r="A53" s="11" t="s">
        <v>126</v>
      </c>
      <c r="B53" s="3">
        <v>1000000</v>
      </c>
      <c r="C53" s="11">
        <v>6</v>
      </c>
      <c r="D53" s="11">
        <f t="shared" si="0"/>
        <v>1146</v>
      </c>
      <c r="E53" s="11">
        <f t="shared" si="1"/>
        <v>1</v>
      </c>
      <c r="F53" s="11">
        <f t="shared" si="2"/>
        <v>1145000000</v>
      </c>
      <c r="G53" s="11"/>
    </row>
    <row r="54" spans="1:7">
      <c r="A54" s="11" t="s">
        <v>359</v>
      </c>
      <c r="B54" s="3">
        <v>-21000</v>
      </c>
      <c r="C54" s="11">
        <v>1</v>
      </c>
      <c r="D54" s="11">
        <f t="shared" si="0"/>
        <v>1140</v>
      </c>
      <c r="E54" s="11">
        <f t="shared" si="1"/>
        <v>0</v>
      </c>
      <c r="F54" s="11">
        <f t="shared" si="2"/>
        <v>-23940000</v>
      </c>
      <c r="G54" s="11"/>
    </row>
    <row r="55" spans="1:7">
      <c r="A55" s="11" t="s">
        <v>131</v>
      </c>
      <c r="B55" s="3">
        <v>-980500</v>
      </c>
      <c r="C55" s="11">
        <v>0</v>
      </c>
      <c r="D55" s="11">
        <f t="shared" si="0"/>
        <v>1139</v>
      </c>
      <c r="E55" s="11">
        <f t="shared" si="1"/>
        <v>0</v>
      </c>
      <c r="F55" s="11">
        <f t="shared" si="2"/>
        <v>-1116789500</v>
      </c>
      <c r="G55" s="11"/>
    </row>
    <row r="56" spans="1:7">
      <c r="A56" s="11" t="s">
        <v>131</v>
      </c>
      <c r="B56" s="3">
        <v>-45000</v>
      </c>
      <c r="C56" s="11">
        <v>13</v>
      </c>
      <c r="D56" s="11">
        <f t="shared" si="0"/>
        <v>1139</v>
      </c>
      <c r="E56" s="11">
        <f t="shared" si="1"/>
        <v>0</v>
      </c>
      <c r="F56" s="11">
        <f t="shared" si="2"/>
        <v>-51255000</v>
      </c>
      <c r="G56" s="11"/>
    </row>
    <row r="57" spans="1:7">
      <c r="A57" s="11" t="s">
        <v>358</v>
      </c>
      <c r="B57" s="3">
        <v>3005189</v>
      </c>
      <c r="C57" s="11">
        <v>0</v>
      </c>
      <c r="D57" s="11">
        <f t="shared" si="0"/>
        <v>1126</v>
      </c>
      <c r="E57" s="11">
        <f t="shared" si="1"/>
        <v>1</v>
      </c>
      <c r="F57" s="11">
        <f t="shared" si="2"/>
        <v>3380837625</v>
      </c>
      <c r="G57" s="11" t="s">
        <v>397</v>
      </c>
    </row>
    <row r="58" spans="1:7">
      <c r="A58" s="11" t="s">
        <v>358</v>
      </c>
      <c r="B58" s="3">
        <v>2000000</v>
      </c>
      <c r="C58" s="11">
        <v>1</v>
      </c>
      <c r="D58" s="11">
        <f t="shared" si="0"/>
        <v>1126</v>
      </c>
      <c r="E58" s="11">
        <f t="shared" si="1"/>
        <v>1</v>
      </c>
      <c r="F58" s="11">
        <f t="shared" si="2"/>
        <v>2250000000</v>
      </c>
      <c r="G58" s="11"/>
    </row>
    <row r="59" spans="1:7">
      <c r="A59" s="11" t="s">
        <v>143</v>
      </c>
      <c r="B59" s="3">
        <v>2000000</v>
      </c>
      <c r="C59" s="11">
        <v>0</v>
      </c>
      <c r="D59" s="11">
        <f t="shared" si="0"/>
        <v>1125</v>
      </c>
      <c r="E59" s="11">
        <f t="shared" si="1"/>
        <v>1</v>
      </c>
      <c r="F59" s="11">
        <f t="shared" si="2"/>
        <v>2248000000</v>
      </c>
      <c r="G59" s="11"/>
    </row>
    <row r="60" spans="1:7">
      <c r="A60" s="11" t="s">
        <v>143</v>
      </c>
      <c r="B60" s="3">
        <v>-7001500</v>
      </c>
      <c r="C60" s="11">
        <v>24</v>
      </c>
      <c r="D60" s="11">
        <f t="shared" si="0"/>
        <v>1125</v>
      </c>
      <c r="E60" s="11">
        <f t="shared" si="1"/>
        <v>0</v>
      </c>
      <c r="F60" s="11">
        <f t="shared" si="2"/>
        <v>-7876687500</v>
      </c>
      <c r="G60" s="11"/>
    </row>
    <row r="61" spans="1:7">
      <c r="A61" s="11" t="s">
        <v>357</v>
      </c>
      <c r="B61" s="3">
        <v>3000000</v>
      </c>
      <c r="C61" s="11">
        <v>1</v>
      </c>
      <c r="D61" s="11">
        <f t="shared" si="0"/>
        <v>1101</v>
      </c>
      <c r="E61" s="11">
        <f t="shared" si="1"/>
        <v>1</v>
      </c>
      <c r="F61" s="11">
        <f t="shared" si="2"/>
        <v>3300000000</v>
      </c>
      <c r="G61" s="11"/>
    </row>
    <row r="62" spans="1:7">
      <c r="A62" s="11" t="s">
        <v>356</v>
      </c>
      <c r="B62" s="3">
        <v>-27109</v>
      </c>
      <c r="C62" s="11">
        <v>0</v>
      </c>
      <c r="D62" s="11">
        <f t="shared" si="0"/>
        <v>1100</v>
      </c>
      <c r="E62" s="11">
        <f t="shared" si="1"/>
        <v>0</v>
      </c>
      <c r="F62" s="11">
        <f t="shared" si="2"/>
        <v>-29819900</v>
      </c>
      <c r="G62" s="11"/>
    </row>
    <row r="63" spans="1:7">
      <c r="A63" s="11" t="s">
        <v>356</v>
      </c>
      <c r="B63" s="3">
        <v>-32989</v>
      </c>
      <c r="C63" s="11">
        <v>0</v>
      </c>
      <c r="D63" s="11">
        <f t="shared" si="0"/>
        <v>1100</v>
      </c>
      <c r="E63" s="11">
        <f t="shared" si="1"/>
        <v>0</v>
      </c>
      <c r="F63" s="11">
        <f t="shared" si="2"/>
        <v>-36287900</v>
      </c>
      <c r="G63" s="11"/>
    </row>
    <row r="64" spans="1:7">
      <c r="A64" s="11" t="s">
        <v>356</v>
      </c>
      <c r="B64" s="3">
        <v>3000000</v>
      </c>
      <c r="C64" s="11">
        <v>0</v>
      </c>
      <c r="D64" s="11">
        <f t="shared" si="0"/>
        <v>1100</v>
      </c>
      <c r="E64" s="11">
        <f t="shared" si="1"/>
        <v>1</v>
      </c>
      <c r="F64" s="11">
        <f t="shared" si="2"/>
        <v>3297000000</v>
      </c>
      <c r="G64" s="11"/>
    </row>
    <row r="65" spans="1:7">
      <c r="A65" s="11" t="s">
        <v>356</v>
      </c>
      <c r="B65" s="3">
        <v>2970000</v>
      </c>
      <c r="C65" s="11">
        <v>0</v>
      </c>
      <c r="D65" s="11">
        <f t="shared" si="0"/>
        <v>1100</v>
      </c>
      <c r="E65" s="11">
        <f t="shared" si="1"/>
        <v>1</v>
      </c>
      <c r="F65" s="11">
        <f t="shared" si="2"/>
        <v>3264030000</v>
      </c>
      <c r="G65" s="11"/>
    </row>
    <row r="66" spans="1:7">
      <c r="A66" s="11" t="s">
        <v>356</v>
      </c>
      <c r="B66" s="3">
        <v>1000000</v>
      </c>
      <c r="C66" s="11">
        <v>0</v>
      </c>
      <c r="D66" s="11">
        <f t="shared" ref="D66:D129" si="3">D67+C66</f>
        <v>1100</v>
      </c>
      <c r="E66" s="11">
        <f t="shared" si="1"/>
        <v>1</v>
      </c>
      <c r="F66" s="11">
        <f t="shared" si="2"/>
        <v>1099000000</v>
      </c>
      <c r="G66" s="11"/>
    </row>
    <row r="67" spans="1:7">
      <c r="A67" s="11" t="s">
        <v>356</v>
      </c>
      <c r="B67" s="3">
        <v>30000</v>
      </c>
      <c r="C67" s="11">
        <v>1</v>
      </c>
      <c r="D67" s="11">
        <f t="shared" si="3"/>
        <v>1100</v>
      </c>
      <c r="E67" s="11">
        <f t="shared" ref="E67:E130" si="4">IF(B67&gt;0,1,0)</f>
        <v>1</v>
      </c>
      <c r="F67" s="11">
        <f t="shared" ref="F67:F249" si="5">B67*(D67-E67)</f>
        <v>32970000</v>
      </c>
      <c r="G67" s="11"/>
    </row>
    <row r="68" spans="1:7">
      <c r="A68" s="11" t="s">
        <v>355</v>
      </c>
      <c r="B68" s="3">
        <v>30000000</v>
      </c>
      <c r="C68" s="11">
        <v>1</v>
      </c>
      <c r="D68" s="11">
        <f t="shared" si="3"/>
        <v>1099</v>
      </c>
      <c r="E68" s="11">
        <f t="shared" si="4"/>
        <v>1</v>
      </c>
      <c r="F68" s="11">
        <f t="shared" si="5"/>
        <v>32940000000</v>
      </c>
      <c r="G68" s="11"/>
    </row>
    <row r="69" spans="1:7">
      <c r="A69" s="11" t="s">
        <v>196</v>
      </c>
      <c r="B69" s="3">
        <v>-200000</v>
      </c>
      <c r="C69" s="11">
        <v>0</v>
      </c>
      <c r="D69" s="11">
        <f t="shared" si="3"/>
        <v>1098</v>
      </c>
      <c r="E69" s="11">
        <f t="shared" si="4"/>
        <v>0</v>
      </c>
      <c r="F69" s="11">
        <f t="shared" si="5"/>
        <v>-219600000</v>
      </c>
      <c r="G69" s="11"/>
    </row>
    <row r="70" spans="1:7">
      <c r="A70" s="11" t="s">
        <v>354</v>
      </c>
      <c r="B70" s="3">
        <v>1400000</v>
      </c>
      <c r="C70" s="11">
        <v>0</v>
      </c>
      <c r="D70" s="11">
        <f t="shared" si="3"/>
        <v>1098</v>
      </c>
      <c r="E70" s="11">
        <f t="shared" si="4"/>
        <v>1</v>
      </c>
      <c r="F70" s="11">
        <f t="shared" si="5"/>
        <v>1535800000</v>
      </c>
      <c r="G70" s="11"/>
    </row>
    <row r="71" spans="1:7">
      <c r="A71" s="11" t="s">
        <v>354</v>
      </c>
      <c r="B71" s="3">
        <v>2600000</v>
      </c>
      <c r="C71" s="11">
        <v>0</v>
      </c>
      <c r="D71" s="11">
        <f t="shared" si="3"/>
        <v>1098</v>
      </c>
      <c r="E71" s="11">
        <f t="shared" si="4"/>
        <v>1</v>
      </c>
      <c r="F71" s="11">
        <f t="shared" si="5"/>
        <v>2852200000</v>
      </c>
      <c r="G71" s="11"/>
    </row>
    <row r="72" spans="1:7">
      <c r="A72" s="11" t="s">
        <v>354</v>
      </c>
      <c r="B72" s="3">
        <v>-1000000</v>
      </c>
      <c r="C72" s="11">
        <v>2</v>
      </c>
      <c r="D72" s="11">
        <f t="shared" si="3"/>
        <v>1098</v>
      </c>
      <c r="E72" s="11">
        <f t="shared" si="4"/>
        <v>0</v>
      </c>
      <c r="F72" s="11">
        <f t="shared" si="5"/>
        <v>-1098000000</v>
      </c>
      <c r="G72" s="11"/>
    </row>
    <row r="73" spans="1:7">
      <c r="A73" s="11" t="s">
        <v>353</v>
      </c>
      <c r="B73" s="3">
        <v>15000000</v>
      </c>
      <c r="C73" s="11">
        <v>5</v>
      </c>
      <c r="D73" s="11">
        <f t="shared" si="3"/>
        <v>1096</v>
      </c>
      <c r="E73" s="11">
        <f t="shared" si="4"/>
        <v>1</v>
      </c>
      <c r="F73" s="11">
        <f t="shared" si="5"/>
        <v>16425000000</v>
      </c>
      <c r="G73" s="11"/>
    </row>
    <row r="74" spans="1:7">
      <c r="A74" s="23" t="s">
        <v>277</v>
      </c>
      <c r="B74" s="3">
        <v>-15004200</v>
      </c>
      <c r="C74" s="11">
        <v>2</v>
      </c>
      <c r="D74" s="11">
        <f t="shared" si="3"/>
        <v>1091</v>
      </c>
      <c r="E74" s="11">
        <f t="shared" si="4"/>
        <v>0</v>
      </c>
      <c r="F74" s="11">
        <f t="shared" si="5"/>
        <v>-16369582200</v>
      </c>
      <c r="G74" s="11"/>
    </row>
    <row r="75" spans="1:7">
      <c r="A75" s="11" t="s">
        <v>275</v>
      </c>
      <c r="B75" s="3">
        <v>-3000000</v>
      </c>
      <c r="C75" s="11">
        <v>0</v>
      </c>
      <c r="D75" s="11">
        <f t="shared" si="3"/>
        <v>1089</v>
      </c>
      <c r="E75" s="11">
        <f t="shared" si="4"/>
        <v>0</v>
      </c>
      <c r="F75" s="11">
        <f t="shared" si="5"/>
        <v>-3267000000</v>
      </c>
      <c r="G75" s="11"/>
    </row>
    <row r="76" spans="1:7">
      <c r="A76" s="11" t="s">
        <v>275</v>
      </c>
      <c r="B76" s="3">
        <v>-200000</v>
      </c>
      <c r="C76" s="11">
        <v>0</v>
      </c>
      <c r="D76" s="11">
        <f t="shared" si="3"/>
        <v>1089</v>
      </c>
      <c r="E76" s="11">
        <f t="shared" si="4"/>
        <v>0</v>
      </c>
      <c r="F76" s="11">
        <f t="shared" si="5"/>
        <v>-217800000</v>
      </c>
      <c r="G76" s="11"/>
    </row>
    <row r="77" spans="1:7">
      <c r="A77" s="23" t="s">
        <v>275</v>
      </c>
      <c r="B77" s="3">
        <v>-12003000</v>
      </c>
      <c r="C77" s="11">
        <v>4</v>
      </c>
      <c r="D77" s="11">
        <f t="shared" si="3"/>
        <v>1089</v>
      </c>
      <c r="E77" s="11">
        <f t="shared" si="4"/>
        <v>0</v>
      </c>
      <c r="F77" s="11">
        <f t="shared" si="5"/>
        <v>-13071267000</v>
      </c>
      <c r="G77" s="11"/>
    </row>
    <row r="78" spans="1:7">
      <c r="A78" s="23" t="s">
        <v>228</v>
      </c>
      <c r="B78" s="3">
        <v>-3000900</v>
      </c>
      <c r="C78" s="11">
        <v>5</v>
      </c>
      <c r="D78" s="11">
        <f t="shared" si="3"/>
        <v>1085</v>
      </c>
      <c r="E78" s="11">
        <f t="shared" si="4"/>
        <v>0</v>
      </c>
      <c r="F78" s="11">
        <f t="shared" si="5"/>
        <v>-3255976500</v>
      </c>
      <c r="G78" s="11"/>
    </row>
    <row r="79" spans="1:7">
      <c r="A79" s="11" t="s">
        <v>352</v>
      </c>
      <c r="B79" s="3">
        <v>23000000</v>
      </c>
      <c r="C79" s="11">
        <v>5</v>
      </c>
      <c r="D79" s="11">
        <f t="shared" si="3"/>
        <v>1080</v>
      </c>
      <c r="E79" s="11">
        <f t="shared" si="4"/>
        <v>1</v>
      </c>
      <c r="F79" s="11">
        <f t="shared" si="5"/>
        <v>24817000000</v>
      </c>
      <c r="G79" s="11"/>
    </row>
    <row r="80" spans="1:7">
      <c r="A80" s="23" t="s">
        <v>237</v>
      </c>
      <c r="B80" s="3">
        <v>-600500</v>
      </c>
      <c r="C80" s="11">
        <v>0</v>
      </c>
      <c r="D80" s="11">
        <f t="shared" si="3"/>
        <v>1075</v>
      </c>
      <c r="E80" s="11">
        <f t="shared" si="4"/>
        <v>0</v>
      </c>
      <c r="F80" s="11">
        <f t="shared" si="5"/>
        <v>-645537500</v>
      </c>
      <c r="G80" s="11"/>
    </row>
    <row r="81" spans="1:10">
      <c r="A81" s="20" t="s">
        <v>237</v>
      </c>
      <c r="B81" s="3">
        <v>-200000</v>
      </c>
      <c r="C81" s="11">
        <v>1</v>
      </c>
      <c r="D81" s="11">
        <f t="shared" si="3"/>
        <v>1075</v>
      </c>
      <c r="E81" s="11">
        <f t="shared" si="4"/>
        <v>0</v>
      </c>
      <c r="F81" s="11">
        <f t="shared" si="5"/>
        <v>-215000000</v>
      </c>
      <c r="G81" s="11"/>
    </row>
    <row r="82" spans="1:10">
      <c r="A82" s="11" t="s">
        <v>241</v>
      </c>
      <c r="B82" s="3">
        <v>283221</v>
      </c>
      <c r="C82" s="11">
        <v>0</v>
      </c>
      <c r="D82" s="11">
        <f t="shared" si="3"/>
        <v>1074</v>
      </c>
      <c r="E82" s="11">
        <f t="shared" si="4"/>
        <v>1</v>
      </c>
      <c r="F82" s="11">
        <f t="shared" si="5"/>
        <v>303896133</v>
      </c>
      <c r="G82" s="11" t="s">
        <v>242</v>
      </c>
    </row>
    <row r="83" spans="1:10">
      <c r="A83" s="11" t="s">
        <v>241</v>
      </c>
      <c r="B83" s="3">
        <v>-200000</v>
      </c>
      <c r="C83" s="11">
        <v>2</v>
      </c>
      <c r="D83" s="11">
        <f t="shared" si="3"/>
        <v>1074</v>
      </c>
      <c r="E83" s="11">
        <f t="shared" si="4"/>
        <v>0</v>
      </c>
      <c r="F83" s="11">
        <f t="shared" si="5"/>
        <v>-214800000</v>
      </c>
      <c r="G83" s="11"/>
    </row>
    <row r="84" spans="1:10">
      <c r="A84" s="11" t="s">
        <v>351</v>
      </c>
      <c r="B84" s="3">
        <v>2000000</v>
      </c>
      <c r="C84" s="11">
        <v>3</v>
      </c>
      <c r="D84" s="11">
        <f t="shared" si="3"/>
        <v>1072</v>
      </c>
      <c r="E84" s="11">
        <f t="shared" si="4"/>
        <v>1</v>
      </c>
      <c r="F84" s="11">
        <f t="shared" si="5"/>
        <v>2142000000</v>
      </c>
      <c r="G84" s="11"/>
    </row>
    <row r="85" spans="1:10">
      <c r="A85" s="11" t="s">
        <v>245</v>
      </c>
      <c r="B85" s="3">
        <v>-200000</v>
      </c>
      <c r="C85" s="11">
        <v>6</v>
      </c>
      <c r="D85" s="11">
        <f t="shared" si="3"/>
        <v>1069</v>
      </c>
      <c r="E85" s="11">
        <f t="shared" si="4"/>
        <v>0</v>
      </c>
      <c r="F85" s="11">
        <f t="shared" si="5"/>
        <v>-213800000</v>
      </c>
      <c r="G85" s="11"/>
    </row>
    <row r="86" spans="1:10">
      <c r="A86" s="11" t="s">
        <v>350</v>
      </c>
      <c r="B86" s="3">
        <v>-200000</v>
      </c>
      <c r="C86" s="11">
        <v>2</v>
      </c>
      <c r="D86" s="11">
        <f t="shared" si="3"/>
        <v>1063</v>
      </c>
      <c r="E86" s="11">
        <f t="shared" si="4"/>
        <v>0</v>
      </c>
      <c r="F86" s="11">
        <f t="shared" si="5"/>
        <v>-212600000</v>
      </c>
      <c r="G86" s="11"/>
    </row>
    <row r="87" spans="1:10">
      <c r="A87" s="11" t="s">
        <v>250</v>
      </c>
      <c r="B87" s="3">
        <v>-1325000</v>
      </c>
      <c r="C87" s="11">
        <v>15</v>
      </c>
      <c r="D87" s="11">
        <f t="shared" si="3"/>
        <v>1061</v>
      </c>
      <c r="E87" s="11">
        <f t="shared" si="4"/>
        <v>0</v>
      </c>
      <c r="F87" s="11">
        <f t="shared" si="5"/>
        <v>-1405825000</v>
      </c>
      <c r="G87" s="11"/>
    </row>
    <row r="88" spans="1:10">
      <c r="A88" s="11" t="s">
        <v>349</v>
      </c>
      <c r="B88" s="3">
        <v>-500000</v>
      </c>
      <c r="C88" s="11">
        <v>0</v>
      </c>
      <c r="D88" s="11">
        <f t="shared" si="3"/>
        <v>1046</v>
      </c>
      <c r="E88" s="11">
        <f t="shared" si="4"/>
        <v>0</v>
      </c>
      <c r="F88" s="11">
        <f t="shared" si="5"/>
        <v>-523000000</v>
      </c>
      <c r="G88" s="11"/>
    </row>
    <row r="89" spans="1:10">
      <c r="A89" s="11" t="s">
        <v>348</v>
      </c>
      <c r="B89" s="3">
        <v>-120000</v>
      </c>
      <c r="C89" s="11">
        <v>2</v>
      </c>
      <c r="D89" s="11">
        <f t="shared" si="3"/>
        <v>1046</v>
      </c>
      <c r="E89" s="11">
        <f t="shared" si="4"/>
        <v>0</v>
      </c>
      <c r="F89" s="11">
        <f t="shared" si="5"/>
        <v>-125520000</v>
      </c>
      <c r="G89" s="11"/>
    </row>
    <row r="90" spans="1:10">
      <c r="A90" s="11" t="s">
        <v>262</v>
      </c>
      <c r="B90" s="3">
        <v>428205</v>
      </c>
      <c r="C90" s="11">
        <v>3</v>
      </c>
      <c r="D90" s="11">
        <f t="shared" si="3"/>
        <v>1044</v>
      </c>
      <c r="E90" s="11">
        <f t="shared" si="4"/>
        <v>1</v>
      </c>
      <c r="F90" s="11">
        <f t="shared" si="5"/>
        <v>446617815</v>
      </c>
      <c r="G90" s="11" t="s">
        <v>264</v>
      </c>
    </row>
    <row r="91" spans="1:10">
      <c r="A91" s="23" t="s">
        <v>263</v>
      </c>
      <c r="B91" s="3">
        <v>-3002000</v>
      </c>
      <c r="C91" s="11">
        <v>2</v>
      </c>
      <c r="D91" s="11">
        <f t="shared" si="3"/>
        <v>1041</v>
      </c>
      <c r="E91" s="11">
        <f t="shared" si="4"/>
        <v>0</v>
      </c>
      <c r="F91" s="11">
        <f t="shared" si="5"/>
        <v>-3125082000</v>
      </c>
      <c r="G91" s="11" t="s">
        <v>337</v>
      </c>
    </row>
    <row r="92" spans="1:10">
      <c r="A92" s="23" t="s">
        <v>336</v>
      </c>
      <c r="B92" s="3">
        <v>-205000</v>
      </c>
      <c r="C92" s="11">
        <v>0</v>
      </c>
      <c r="D92" s="11">
        <f t="shared" si="3"/>
        <v>1039</v>
      </c>
      <c r="E92" s="11">
        <f t="shared" si="4"/>
        <v>0</v>
      </c>
      <c r="F92" s="11">
        <f t="shared" si="5"/>
        <v>-212995000</v>
      </c>
      <c r="G92" s="11" t="s">
        <v>338</v>
      </c>
    </row>
    <row r="93" spans="1:10">
      <c r="A93" s="11" t="s">
        <v>334</v>
      </c>
      <c r="B93" s="3">
        <v>-350500</v>
      </c>
      <c r="C93" s="11">
        <v>11</v>
      </c>
      <c r="D93" s="11">
        <f t="shared" si="3"/>
        <v>1039</v>
      </c>
      <c r="E93" s="11">
        <f t="shared" si="4"/>
        <v>0</v>
      </c>
      <c r="F93" s="11">
        <f t="shared" si="5"/>
        <v>-364169500</v>
      </c>
      <c r="G93" s="11" t="s">
        <v>335</v>
      </c>
    </row>
    <row r="94" spans="1:10">
      <c r="A94" s="11" t="s">
        <v>332</v>
      </c>
      <c r="B94" s="3">
        <v>1000000</v>
      </c>
      <c r="C94" s="11">
        <v>5</v>
      </c>
      <c r="D94" s="11">
        <f t="shared" si="3"/>
        <v>1028</v>
      </c>
      <c r="E94" s="11">
        <f t="shared" si="4"/>
        <v>1</v>
      </c>
      <c r="F94" s="11">
        <f t="shared" si="5"/>
        <v>1027000000</v>
      </c>
      <c r="G94" s="11" t="s">
        <v>333</v>
      </c>
    </row>
    <row r="95" spans="1:10">
      <c r="A95" s="11" t="s">
        <v>343</v>
      </c>
      <c r="B95" s="3">
        <v>9000000</v>
      </c>
      <c r="C95" s="11">
        <v>2</v>
      </c>
      <c r="D95" s="11">
        <f t="shared" si="3"/>
        <v>1023</v>
      </c>
      <c r="E95" s="11">
        <f t="shared" si="4"/>
        <v>1</v>
      </c>
      <c r="F95" s="11">
        <f t="shared" si="5"/>
        <v>9198000000</v>
      </c>
      <c r="G95" s="11" t="s">
        <v>345</v>
      </c>
      <c r="J95" s="26"/>
    </row>
    <row r="96" spans="1:10">
      <c r="A96" s="11" t="s">
        <v>346</v>
      </c>
      <c r="B96" s="3">
        <v>-26000000</v>
      </c>
      <c r="C96" s="11">
        <v>0</v>
      </c>
      <c r="D96" s="11">
        <f t="shared" si="3"/>
        <v>1021</v>
      </c>
      <c r="E96" s="11">
        <f t="shared" si="4"/>
        <v>0</v>
      </c>
      <c r="F96" s="11">
        <f t="shared" si="5"/>
        <v>-26546000000</v>
      </c>
      <c r="G96" s="11" t="s">
        <v>347</v>
      </c>
    </row>
    <row r="97" spans="1:9">
      <c r="A97" s="11" t="s">
        <v>346</v>
      </c>
      <c r="B97" s="3">
        <v>-26000000</v>
      </c>
      <c r="C97" s="11">
        <v>0</v>
      </c>
      <c r="D97" s="11">
        <f t="shared" si="3"/>
        <v>1021</v>
      </c>
      <c r="E97" s="11">
        <f t="shared" si="4"/>
        <v>0</v>
      </c>
      <c r="F97" s="11">
        <f t="shared" si="5"/>
        <v>-26546000000</v>
      </c>
      <c r="G97" s="11"/>
    </row>
    <row r="98" spans="1:9">
      <c r="A98" s="11" t="s">
        <v>346</v>
      </c>
      <c r="B98" s="3">
        <v>26000000</v>
      </c>
      <c r="C98" s="11">
        <v>0</v>
      </c>
      <c r="D98" s="11">
        <f t="shared" si="3"/>
        <v>1021</v>
      </c>
      <c r="E98" s="11">
        <f t="shared" si="4"/>
        <v>1</v>
      </c>
      <c r="F98" s="11">
        <f t="shared" si="5"/>
        <v>26520000000</v>
      </c>
      <c r="G98" s="11"/>
    </row>
    <row r="99" spans="1:9">
      <c r="A99" s="11" t="s">
        <v>346</v>
      </c>
      <c r="B99" s="3">
        <v>-200000</v>
      </c>
      <c r="C99" s="11">
        <v>2</v>
      </c>
      <c r="D99" s="11">
        <f t="shared" si="3"/>
        <v>1021</v>
      </c>
      <c r="E99" s="11">
        <f t="shared" si="4"/>
        <v>0</v>
      </c>
      <c r="F99" s="11">
        <f t="shared" si="5"/>
        <v>-204200000</v>
      </c>
      <c r="G99" s="11"/>
      <c r="I99" t="s">
        <v>25</v>
      </c>
    </row>
    <row r="100" spans="1:9">
      <c r="A100" s="11" t="s">
        <v>398</v>
      </c>
      <c r="B100" s="3">
        <v>29200000</v>
      </c>
      <c r="C100" s="11">
        <v>5</v>
      </c>
      <c r="D100" s="11">
        <f t="shared" si="3"/>
        <v>1019</v>
      </c>
      <c r="E100" s="11">
        <f t="shared" si="4"/>
        <v>1</v>
      </c>
      <c r="F100" s="11">
        <f t="shared" si="5"/>
        <v>29725600000</v>
      </c>
      <c r="G100" s="11"/>
    </row>
    <row r="101" spans="1:9">
      <c r="A101" s="11" t="s">
        <v>399</v>
      </c>
      <c r="B101" s="3">
        <v>399945</v>
      </c>
      <c r="C101" s="11">
        <v>1</v>
      </c>
      <c r="D101" s="11">
        <f t="shared" si="3"/>
        <v>1014</v>
      </c>
      <c r="E101" s="11">
        <f t="shared" si="4"/>
        <v>1</v>
      </c>
      <c r="F101" s="11">
        <f t="shared" si="5"/>
        <v>405144285</v>
      </c>
      <c r="G101" s="11" t="s">
        <v>400</v>
      </c>
    </row>
    <row r="102" spans="1:9">
      <c r="A102" s="11" t="s">
        <v>401</v>
      </c>
      <c r="B102" s="3">
        <v>2000000</v>
      </c>
      <c r="C102" s="11">
        <v>1</v>
      </c>
      <c r="D102" s="11">
        <f t="shared" si="3"/>
        <v>1013</v>
      </c>
      <c r="E102" s="11">
        <f t="shared" si="4"/>
        <v>1</v>
      </c>
      <c r="F102" s="11">
        <f t="shared" si="5"/>
        <v>2024000000</v>
      </c>
      <c r="G102" s="11" t="s">
        <v>402</v>
      </c>
    </row>
    <row r="103" spans="1:9">
      <c r="A103" s="11" t="s">
        <v>409</v>
      </c>
      <c r="B103" s="3">
        <v>7500000</v>
      </c>
      <c r="C103" s="11">
        <v>0</v>
      </c>
      <c r="D103" s="11">
        <f t="shared" si="3"/>
        <v>1012</v>
      </c>
      <c r="E103" s="11">
        <f t="shared" si="4"/>
        <v>1</v>
      </c>
      <c r="F103" s="11">
        <f t="shared" si="5"/>
        <v>7582500000</v>
      </c>
      <c r="G103" s="11" t="s">
        <v>410</v>
      </c>
    </row>
    <row r="104" spans="1:9">
      <c r="A104" s="11" t="s">
        <v>409</v>
      </c>
      <c r="B104" s="3">
        <v>-66000000</v>
      </c>
      <c r="C104" s="11">
        <v>0</v>
      </c>
      <c r="D104" s="11">
        <f t="shared" si="3"/>
        <v>1012</v>
      </c>
      <c r="E104" s="11">
        <f t="shared" si="4"/>
        <v>0</v>
      </c>
      <c r="F104" s="11">
        <f t="shared" si="5"/>
        <v>-66792000000</v>
      </c>
      <c r="G104" s="11" t="s">
        <v>424</v>
      </c>
    </row>
    <row r="105" spans="1:9">
      <c r="A105" s="11" t="s">
        <v>409</v>
      </c>
      <c r="B105" s="3">
        <v>-145000</v>
      </c>
      <c r="C105" s="11">
        <v>2</v>
      </c>
      <c r="D105" s="11">
        <f t="shared" si="3"/>
        <v>1012</v>
      </c>
      <c r="E105" s="11">
        <f t="shared" si="4"/>
        <v>0</v>
      </c>
      <c r="F105" s="11">
        <f t="shared" si="5"/>
        <v>-146740000</v>
      </c>
      <c r="G105" s="11" t="s">
        <v>425</v>
      </c>
    </row>
    <row r="106" spans="1:9">
      <c r="A106" s="11" t="s">
        <v>421</v>
      </c>
      <c r="B106" s="3">
        <v>6000000</v>
      </c>
      <c r="C106" s="11">
        <v>2</v>
      </c>
      <c r="D106" s="11">
        <f t="shared" si="3"/>
        <v>1010</v>
      </c>
      <c r="E106" s="11">
        <f t="shared" si="4"/>
        <v>1</v>
      </c>
      <c r="F106" s="11">
        <f t="shared" si="5"/>
        <v>6054000000</v>
      </c>
      <c r="G106" s="11" t="s">
        <v>426</v>
      </c>
    </row>
    <row r="107" spans="1:9">
      <c r="A107" s="11" t="s">
        <v>434</v>
      </c>
      <c r="B107" s="3">
        <v>-6005900</v>
      </c>
      <c r="C107" s="11">
        <v>3</v>
      </c>
      <c r="D107" s="11">
        <f t="shared" si="3"/>
        <v>1008</v>
      </c>
      <c r="E107" s="11">
        <f t="shared" si="4"/>
        <v>0</v>
      </c>
      <c r="F107" s="11">
        <f t="shared" si="5"/>
        <v>-6053947200</v>
      </c>
      <c r="G107" s="11" t="s">
        <v>436</v>
      </c>
    </row>
    <row r="108" spans="1:9">
      <c r="A108" s="11" t="s">
        <v>439</v>
      </c>
      <c r="B108" s="3">
        <v>6000000</v>
      </c>
      <c r="C108" s="11">
        <v>12</v>
      </c>
      <c r="D108" s="11">
        <f t="shared" si="3"/>
        <v>1005</v>
      </c>
      <c r="E108" s="11">
        <f t="shared" si="4"/>
        <v>1</v>
      </c>
      <c r="F108" s="11">
        <f t="shared" si="5"/>
        <v>6024000000</v>
      </c>
      <c r="G108" s="11" t="s">
        <v>444</v>
      </c>
    </row>
    <row r="109" spans="1:9">
      <c r="A109" s="11" t="s">
        <v>458</v>
      </c>
      <c r="B109" s="3">
        <v>-120000</v>
      </c>
      <c r="C109" s="11">
        <v>1</v>
      </c>
      <c r="D109" s="11">
        <f t="shared" si="3"/>
        <v>993</v>
      </c>
      <c r="E109" s="11">
        <f t="shared" si="4"/>
        <v>0</v>
      </c>
      <c r="F109" s="11">
        <f t="shared" si="5"/>
        <v>-119160000</v>
      </c>
      <c r="G109" s="11" t="s">
        <v>459</v>
      </c>
    </row>
    <row r="110" spans="1:9">
      <c r="A110" s="11" t="s">
        <v>460</v>
      </c>
      <c r="B110" s="3">
        <v>4000000</v>
      </c>
      <c r="C110" s="11">
        <v>1</v>
      </c>
      <c r="D110" s="11">
        <f t="shared" si="3"/>
        <v>992</v>
      </c>
      <c r="E110" s="11">
        <f t="shared" si="4"/>
        <v>1</v>
      </c>
      <c r="F110" s="11">
        <f t="shared" si="5"/>
        <v>3964000000</v>
      </c>
      <c r="G110" s="11" t="s">
        <v>461</v>
      </c>
    </row>
    <row r="111" spans="1:9">
      <c r="A111" s="11" t="s">
        <v>465</v>
      </c>
      <c r="B111" s="3">
        <v>2800000</v>
      </c>
      <c r="C111" s="11">
        <v>4</v>
      </c>
      <c r="D111" s="11">
        <f t="shared" si="3"/>
        <v>991</v>
      </c>
      <c r="E111" s="11">
        <f t="shared" si="4"/>
        <v>1</v>
      </c>
      <c r="F111" s="11">
        <f t="shared" si="5"/>
        <v>2772000000</v>
      </c>
      <c r="G111" s="11" t="s">
        <v>466</v>
      </c>
    </row>
    <row r="112" spans="1:9">
      <c r="A112" s="11" t="s">
        <v>470</v>
      </c>
      <c r="B112" s="3">
        <v>-200000</v>
      </c>
      <c r="C112" s="11">
        <v>1</v>
      </c>
      <c r="D112" s="11">
        <f t="shared" si="3"/>
        <v>987</v>
      </c>
      <c r="E112" s="11">
        <f t="shared" si="4"/>
        <v>0</v>
      </c>
      <c r="F112" s="11">
        <f t="shared" si="5"/>
        <v>-197400000</v>
      </c>
      <c r="G112" s="11" t="s">
        <v>472</v>
      </c>
    </row>
    <row r="113" spans="1:10">
      <c r="A113" s="11" t="s">
        <v>471</v>
      </c>
      <c r="B113" s="3">
        <v>72310</v>
      </c>
      <c r="C113" s="11">
        <v>17</v>
      </c>
      <c r="D113" s="11">
        <f t="shared" si="3"/>
        <v>986</v>
      </c>
      <c r="E113" s="11">
        <f t="shared" si="4"/>
        <v>1</v>
      </c>
      <c r="F113" s="11">
        <f t="shared" si="5"/>
        <v>71225350</v>
      </c>
      <c r="G113" s="11" t="s">
        <v>498</v>
      </c>
    </row>
    <row r="114" spans="1:10">
      <c r="A114" s="11" t="s">
        <v>494</v>
      </c>
      <c r="B114" s="3">
        <v>-200000</v>
      </c>
      <c r="C114" s="11">
        <v>1</v>
      </c>
      <c r="D114" s="11">
        <f t="shared" si="3"/>
        <v>969</v>
      </c>
      <c r="E114" s="11">
        <f t="shared" si="4"/>
        <v>0</v>
      </c>
      <c r="F114" s="11">
        <f t="shared" si="5"/>
        <v>-193800000</v>
      </c>
      <c r="G114" s="11" t="s">
        <v>459</v>
      </c>
      <c r="J114" t="s">
        <v>25</v>
      </c>
    </row>
    <row r="115" spans="1:10">
      <c r="A115" s="23" t="s">
        <v>495</v>
      </c>
      <c r="B115" s="35">
        <v>-11000000</v>
      </c>
      <c r="C115" s="23">
        <v>0</v>
      </c>
      <c r="D115" s="11">
        <f t="shared" si="3"/>
        <v>968</v>
      </c>
      <c r="E115" s="11">
        <f t="shared" si="4"/>
        <v>0</v>
      </c>
      <c r="F115" s="23">
        <f t="shared" si="5"/>
        <v>-10648000000</v>
      </c>
      <c r="G115" s="23" t="s">
        <v>499</v>
      </c>
    </row>
    <row r="116" spans="1:10">
      <c r="A116" s="11" t="s">
        <v>495</v>
      </c>
      <c r="B116" s="3">
        <v>-200000</v>
      </c>
      <c r="C116" s="11">
        <v>2</v>
      </c>
      <c r="D116" s="11">
        <f t="shared" si="3"/>
        <v>968</v>
      </c>
      <c r="E116" s="11">
        <f t="shared" si="4"/>
        <v>0</v>
      </c>
      <c r="F116" s="11">
        <f t="shared" si="5"/>
        <v>-193600000</v>
      </c>
      <c r="G116" s="11" t="s">
        <v>459</v>
      </c>
      <c r="I116" t="s">
        <v>25</v>
      </c>
    </row>
    <row r="117" spans="1:10">
      <c r="A117" s="11" t="s">
        <v>500</v>
      </c>
      <c r="B117" s="3">
        <v>-450500</v>
      </c>
      <c r="C117" s="11">
        <v>0</v>
      </c>
      <c r="D117" s="11">
        <f t="shared" si="3"/>
        <v>966</v>
      </c>
      <c r="E117" s="11">
        <f t="shared" si="4"/>
        <v>0</v>
      </c>
      <c r="F117" s="11">
        <f t="shared" si="5"/>
        <v>-435183000</v>
      </c>
      <c r="G117" s="11" t="s">
        <v>501</v>
      </c>
    </row>
    <row r="118" spans="1:10">
      <c r="A118" s="11" t="s">
        <v>500</v>
      </c>
      <c r="B118" s="3">
        <v>-200000</v>
      </c>
      <c r="C118" s="11">
        <v>6</v>
      </c>
      <c r="D118" s="11">
        <f t="shared" si="3"/>
        <v>966</v>
      </c>
      <c r="E118" s="11">
        <f t="shared" si="4"/>
        <v>0</v>
      </c>
      <c r="F118" s="11">
        <f t="shared" si="5"/>
        <v>-193200000</v>
      </c>
      <c r="G118" s="11" t="s">
        <v>502</v>
      </c>
      <c r="J118" t="s">
        <v>25</v>
      </c>
    </row>
    <row r="119" spans="1:10">
      <c r="A119" s="11" t="s">
        <v>504</v>
      </c>
      <c r="B119" s="3">
        <v>-154550</v>
      </c>
      <c r="C119" s="11">
        <v>0</v>
      </c>
      <c r="D119" s="11">
        <f t="shared" si="3"/>
        <v>960</v>
      </c>
      <c r="E119" s="11">
        <f t="shared" si="4"/>
        <v>0</v>
      </c>
      <c r="F119" s="11">
        <f t="shared" si="5"/>
        <v>-148368000</v>
      </c>
      <c r="G119" s="11" t="s">
        <v>505</v>
      </c>
    </row>
    <row r="120" spans="1:10">
      <c r="A120" s="11" t="s">
        <v>504</v>
      </c>
      <c r="B120" s="3">
        <v>-320</v>
      </c>
      <c r="C120" s="11">
        <v>1</v>
      </c>
      <c r="D120" s="11">
        <f t="shared" si="3"/>
        <v>960</v>
      </c>
      <c r="E120" s="11">
        <f t="shared" si="4"/>
        <v>0</v>
      </c>
      <c r="F120" s="11">
        <f t="shared" si="5"/>
        <v>-307200</v>
      </c>
      <c r="G120" s="11" t="s">
        <v>506</v>
      </c>
    </row>
    <row r="121" spans="1:10">
      <c r="A121" s="11" t="s">
        <v>507</v>
      </c>
      <c r="B121" s="3">
        <v>-432000</v>
      </c>
      <c r="C121" s="11">
        <v>6</v>
      </c>
      <c r="D121" s="11">
        <f t="shared" si="3"/>
        <v>959</v>
      </c>
      <c r="E121" s="11">
        <f t="shared" si="4"/>
        <v>0</v>
      </c>
      <c r="F121" s="11">
        <f t="shared" si="5"/>
        <v>-414288000</v>
      </c>
      <c r="G121" s="11" t="s">
        <v>508</v>
      </c>
    </row>
    <row r="122" spans="1:10">
      <c r="A122" s="11" t="s">
        <v>509</v>
      </c>
      <c r="B122" s="3">
        <v>74043</v>
      </c>
      <c r="C122" s="11">
        <v>21</v>
      </c>
      <c r="D122" s="11">
        <f t="shared" si="3"/>
        <v>953</v>
      </c>
      <c r="E122" s="11">
        <f t="shared" si="4"/>
        <v>1</v>
      </c>
      <c r="F122" s="11">
        <f t="shared" si="5"/>
        <v>70488936</v>
      </c>
      <c r="G122" s="11" t="s">
        <v>510</v>
      </c>
    </row>
    <row r="123" spans="1:10">
      <c r="A123" s="11" t="s">
        <v>532</v>
      </c>
      <c r="B123" s="3">
        <v>-52000</v>
      </c>
      <c r="C123" s="11">
        <v>41</v>
      </c>
      <c r="D123" s="11">
        <f t="shared" si="3"/>
        <v>932</v>
      </c>
      <c r="E123" s="11">
        <f t="shared" si="4"/>
        <v>0</v>
      </c>
      <c r="F123" s="11">
        <f t="shared" si="5"/>
        <v>-48464000</v>
      </c>
      <c r="G123" s="11" t="s">
        <v>534</v>
      </c>
    </row>
    <row r="124" spans="1:10">
      <c r="A124" s="11" t="s">
        <v>584</v>
      </c>
      <c r="B124" s="3">
        <v>1187</v>
      </c>
      <c r="C124" s="11">
        <v>1</v>
      </c>
      <c r="D124" s="11">
        <f t="shared" si="3"/>
        <v>891</v>
      </c>
      <c r="E124" s="11">
        <f t="shared" si="4"/>
        <v>1</v>
      </c>
      <c r="F124" s="11">
        <f t="shared" si="5"/>
        <v>1056430</v>
      </c>
      <c r="G124" s="11" t="s">
        <v>585</v>
      </c>
    </row>
    <row r="125" spans="1:10">
      <c r="A125" s="11" t="s">
        <v>582</v>
      </c>
      <c r="B125" s="3">
        <v>2400000</v>
      </c>
      <c r="C125" s="11">
        <v>2</v>
      </c>
      <c r="D125" s="11">
        <f t="shared" si="3"/>
        <v>890</v>
      </c>
      <c r="E125" s="11">
        <f t="shared" si="4"/>
        <v>1</v>
      </c>
      <c r="F125" s="11">
        <f t="shared" si="5"/>
        <v>2133600000</v>
      </c>
      <c r="G125" s="11" t="s">
        <v>583</v>
      </c>
    </row>
    <row r="126" spans="1:10">
      <c r="A126" s="11" t="s">
        <v>591</v>
      </c>
      <c r="B126" s="3">
        <v>1342800</v>
      </c>
      <c r="C126" s="11">
        <v>0</v>
      </c>
      <c r="D126" s="11">
        <f t="shared" si="3"/>
        <v>888</v>
      </c>
      <c r="E126" s="11">
        <f t="shared" si="4"/>
        <v>1</v>
      </c>
      <c r="F126" s="11">
        <f t="shared" si="5"/>
        <v>1191063600</v>
      </c>
      <c r="G126" s="11" t="s">
        <v>592</v>
      </c>
    </row>
    <row r="127" spans="1:10">
      <c r="A127" s="11" t="s">
        <v>591</v>
      </c>
      <c r="B127" s="3">
        <v>1342800</v>
      </c>
      <c r="C127" s="11">
        <v>12</v>
      </c>
      <c r="D127" s="11">
        <f t="shared" si="3"/>
        <v>888</v>
      </c>
      <c r="E127" s="11">
        <f t="shared" si="4"/>
        <v>1</v>
      </c>
      <c r="F127" s="11">
        <f t="shared" si="5"/>
        <v>1191063600</v>
      </c>
      <c r="G127" s="11" t="s">
        <v>593</v>
      </c>
    </row>
    <row r="128" spans="1:10">
      <c r="A128" s="11" t="s">
        <v>600</v>
      </c>
      <c r="B128" s="3">
        <v>-200000</v>
      </c>
      <c r="C128" s="11">
        <v>2</v>
      </c>
      <c r="D128" s="11">
        <f t="shared" si="3"/>
        <v>876</v>
      </c>
      <c r="E128" s="11">
        <f t="shared" si="4"/>
        <v>0</v>
      </c>
      <c r="F128" s="11">
        <f t="shared" si="5"/>
        <v>-175200000</v>
      </c>
      <c r="G128" s="11" t="s">
        <v>158</v>
      </c>
    </row>
    <row r="129" spans="1:11">
      <c r="A129" s="11" t="s">
        <v>601</v>
      </c>
      <c r="B129" s="3">
        <v>-15618</v>
      </c>
      <c r="C129" s="11">
        <v>1</v>
      </c>
      <c r="D129" s="11">
        <f t="shared" si="3"/>
        <v>874</v>
      </c>
      <c r="E129" s="11">
        <f t="shared" si="4"/>
        <v>0</v>
      </c>
      <c r="F129" s="11">
        <f>B129*(D129-E129)</f>
        <v>-13650132</v>
      </c>
      <c r="G129" s="11" t="s">
        <v>602</v>
      </c>
      <c r="K129" t="s">
        <v>25</v>
      </c>
    </row>
    <row r="130" spans="1:11">
      <c r="A130" s="11" t="s">
        <v>603</v>
      </c>
      <c r="B130" s="3">
        <v>-200000</v>
      </c>
      <c r="C130" s="11">
        <v>1</v>
      </c>
      <c r="D130" s="11">
        <f t="shared" ref="D130:D185" si="6">D131+C130</f>
        <v>873</v>
      </c>
      <c r="E130" s="11">
        <f t="shared" si="4"/>
        <v>0</v>
      </c>
      <c r="F130" s="11">
        <f t="shared" si="5"/>
        <v>-174600000</v>
      </c>
      <c r="G130" s="11" t="s">
        <v>502</v>
      </c>
    </row>
    <row r="131" spans="1:11">
      <c r="A131" s="11" t="s">
        <v>605</v>
      </c>
      <c r="B131" s="3">
        <v>-200000</v>
      </c>
      <c r="C131" s="11">
        <v>1</v>
      </c>
      <c r="D131" s="11">
        <f t="shared" si="6"/>
        <v>872</v>
      </c>
      <c r="E131" s="11">
        <f t="shared" ref="E131:E248" si="7">IF(B131&gt;0,1,0)</f>
        <v>0</v>
      </c>
      <c r="F131" s="11">
        <f t="shared" si="5"/>
        <v>-174400000</v>
      </c>
      <c r="G131" s="11" t="s">
        <v>606</v>
      </c>
    </row>
    <row r="132" spans="1:11">
      <c r="A132" s="11" t="s">
        <v>607</v>
      </c>
      <c r="B132" s="3">
        <v>-390000</v>
      </c>
      <c r="C132" s="11">
        <v>0</v>
      </c>
      <c r="D132" s="11">
        <f t="shared" si="6"/>
        <v>871</v>
      </c>
      <c r="E132" s="11">
        <f t="shared" si="7"/>
        <v>0</v>
      </c>
      <c r="F132" s="11">
        <f t="shared" si="5"/>
        <v>-339690000</v>
      </c>
      <c r="G132" s="11" t="s">
        <v>608</v>
      </c>
    </row>
    <row r="133" spans="1:11">
      <c r="A133" s="11" t="s">
        <v>607</v>
      </c>
      <c r="B133" s="3">
        <v>-24500</v>
      </c>
      <c r="C133" s="11">
        <v>1</v>
      </c>
      <c r="D133" s="11">
        <f t="shared" si="6"/>
        <v>871</v>
      </c>
      <c r="E133" s="11">
        <f t="shared" si="7"/>
        <v>0</v>
      </c>
      <c r="F133" s="11">
        <f t="shared" si="5"/>
        <v>-21339500</v>
      </c>
      <c r="G133" s="11" t="s">
        <v>609</v>
      </c>
    </row>
    <row r="134" spans="1:11">
      <c r="A134" s="11" t="s">
        <v>610</v>
      </c>
      <c r="B134" s="3">
        <v>-95000</v>
      </c>
      <c r="C134" s="11">
        <v>4</v>
      </c>
      <c r="D134" s="11">
        <f t="shared" si="6"/>
        <v>870</v>
      </c>
      <c r="E134" s="11">
        <f t="shared" si="7"/>
        <v>0</v>
      </c>
      <c r="F134" s="11">
        <f t="shared" si="5"/>
        <v>-82650000</v>
      </c>
      <c r="G134" s="11" t="s">
        <v>459</v>
      </c>
    </row>
    <row r="135" spans="1:11">
      <c r="A135" s="11" t="s">
        <v>612</v>
      </c>
      <c r="B135" s="3">
        <v>-200000</v>
      </c>
      <c r="C135" s="11">
        <v>2</v>
      </c>
      <c r="D135" s="11">
        <f t="shared" si="6"/>
        <v>866</v>
      </c>
      <c r="E135" s="11">
        <f t="shared" si="7"/>
        <v>0</v>
      </c>
      <c r="F135" s="11">
        <f t="shared" si="5"/>
        <v>-173200000</v>
      </c>
      <c r="G135" s="11" t="s">
        <v>613</v>
      </c>
    </row>
    <row r="136" spans="1:11">
      <c r="A136" s="11" t="s">
        <v>615</v>
      </c>
      <c r="B136" s="3">
        <v>50000000</v>
      </c>
      <c r="C136" s="11">
        <v>1</v>
      </c>
      <c r="D136" s="11">
        <f t="shared" si="6"/>
        <v>864</v>
      </c>
      <c r="E136" s="11">
        <f t="shared" si="7"/>
        <v>1</v>
      </c>
      <c r="F136" s="11">
        <f t="shared" si="5"/>
        <v>43150000000</v>
      </c>
      <c r="G136" s="11" t="s">
        <v>616</v>
      </c>
    </row>
    <row r="137" spans="1:11">
      <c r="A137" s="11" t="s">
        <v>621</v>
      </c>
      <c r="B137" s="3">
        <v>12000000</v>
      </c>
      <c r="C137" s="11">
        <v>2</v>
      </c>
      <c r="D137" s="11">
        <f t="shared" si="6"/>
        <v>863</v>
      </c>
      <c r="E137" s="11">
        <f t="shared" si="7"/>
        <v>1</v>
      </c>
      <c r="F137" s="11">
        <f t="shared" si="5"/>
        <v>10344000000</v>
      </c>
      <c r="G137" s="11" t="s">
        <v>616</v>
      </c>
    </row>
    <row r="138" spans="1:11">
      <c r="A138" s="11" t="s">
        <v>623</v>
      </c>
      <c r="B138" s="3">
        <v>2000000</v>
      </c>
      <c r="C138" s="11">
        <v>1</v>
      </c>
      <c r="D138" s="11">
        <f t="shared" si="6"/>
        <v>861</v>
      </c>
      <c r="E138" s="11">
        <f t="shared" si="7"/>
        <v>1</v>
      </c>
      <c r="F138" s="11">
        <f t="shared" si="5"/>
        <v>1720000000</v>
      </c>
      <c r="G138" s="11" t="s">
        <v>625</v>
      </c>
    </row>
    <row r="139" spans="1:11">
      <c r="A139" s="11" t="s">
        <v>627</v>
      </c>
      <c r="B139" s="3">
        <v>87538</v>
      </c>
      <c r="C139" s="11">
        <v>13</v>
      </c>
      <c r="D139" s="11">
        <f t="shared" si="6"/>
        <v>860</v>
      </c>
      <c r="E139" s="11">
        <f t="shared" si="7"/>
        <v>1</v>
      </c>
      <c r="F139" s="11">
        <f t="shared" si="5"/>
        <v>75195142</v>
      </c>
      <c r="G139" s="11" t="s">
        <v>375</v>
      </c>
    </row>
    <row r="140" spans="1:11">
      <c r="A140" s="11" t="s">
        <v>649</v>
      </c>
      <c r="B140" s="3">
        <v>-3000900</v>
      </c>
      <c r="C140" s="11">
        <v>1</v>
      </c>
      <c r="D140" s="11">
        <f t="shared" si="6"/>
        <v>847</v>
      </c>
      <c r="E140" s="11">
        <f t="shared" si="7"/>
        <v>0</v>
      </c>
      <c r="F140" s="11">
        <f t="shared" si="5"/>
        <v>-2541762300</v>
      </c>
      <c r="G140" s="11" t="s">
        <v>650</v>
      </c>
    </row>
    <row r="141" spans="1:11">
      <c r="A141" s="11" t="s">
        <v>666</v>
      </c>
      <c r="B141" s="3">
        <v>-3000900</v>
      </c>
      <c r="C141" s="11">
        <v>17</v>
      </c>
      <c r="D141" s="11">
        <f t="shared" si="6"/>
        <v>846</v>
      </c>
      <c r="E141" s="11">
        <f t="shared" si="7"/>
        <v>0</v>
      </c>
      <c r="F141" s="11">
        <f t="shared" si="5"/>
        <v>-2538761400</v>
      </c>
      <c r="G141" s="11" t="s">
        <v>650</v>
      </c>
      <c r="K141" t="s">
        <v>25</v>
      </c>
    </row>
    <row r="142" spans="1:11">
      <c r="A142" s="11" t="s">
        <v>630</v>
      </c>
      <c r="B142" s="3">
        <v>602025</v>
      </c>
      <c r="C142" s="11">
        <v>0</v>
      </c>
      <c r="D142" s="11">
        <f t="shared" si="6"/>
        <v>829</v>
      </c>
      <c r="E142" s="11">
        <f t="shared" si="7"/>
        <v>1</v>
      </c>
      <c r="F142" s="11">
        <f t="shared" si="5"/>
        <v>498476700</v>
      </c>
      <c r="G142" s="11" t="s">
        <v>668</v>
      </c>
    </row>
    <row r="143" spans="1:11">
      <c r="A143" s="11" t="s">
        <v>630</v>
      </c>
      <c r="B143" s="3">
        <v>-46000000</v>
      </c>
      <c r="C143" s="11">
        <v>31</v>
      </c>
      <c r="D143" s="11">
        <f t="shared" si="6"/>
        <v>829</v>
      </c>
      <c r="E143" s="11">
        <f t="shared" si="7"/>
        <v>0</v>
      </c>
      <c r="F143" s="11">
        <f t="shared" si="5"/>
        <v>-38134000000</v>
      </c>
      <c r="G143" s="11" t="s">
        <v>671</v>
      </c>
    </row>
    <row r="144" spans="1:11">
      <c r="A144" s="11" t="s">
        <v>631</v>
      </c>
      <c r="B144" s="3">
        <v>154107</v>
      </c>
      <c r="C144" s="11">
        <v>1</v>
      </c>
      <c r="D144" s="11">
        <f t="shared" si="6"/>
        <v>798</v>
      </c>
      <c r="E144" s="11">
        <f t="shared" si="7"/>
        <v>1</v>
      </c>
      <c r="F144" s="11">
        <f t="shared" si="5"/>
        <v>122823279</v>
      </c>
      <c r="G144" s="11" t="s">
        <v>694</v>
      </c>
    </row>
    <row r="145" spans="1:11">
      <c r="A145" s="11" t="s">
        <v>700</v>
      </c>
      <c r="B145" s="3">
        <v>3000000</v>
      </c>
      <c r="C145" s="11">
        <v>3</v>
      </c>
      <c r="D145" s="11">
        <f t="shared" si="6"/>
        <v>797</v>
      </c>
      <c r="E145" s="11">
        <f t="shared" si="7"/>
        <v>1</v>
      </c>
      <c r="F145" s="11">
        <f t="shared" si="5"/>
        <v>2388000000</v>
      </c>
      <c r="G145" s="11" t="s">
        <v>701</v>
      </c>
    </row>
    <row r="146" spans="1:11">
      <c r="A146" s="11" t="s">
        <v>702</v>
      </c>
      <c r="B146" s="3">
        <v>-200000</v>
      </c>
      <c r="C146" s="11">
        <v>5</v>
      </c>
      <c r="D146" s="11">
        <f t="shared" si="6"/>
        <v>794</v>
      </c>
      <c r="E146" s="11">
        <f t="shared" si="7"/>
        <v>0</v>
      </c>
      <c r="F146" s="11">
        <f t="shared" si="5"/>
        <v>-158800000</v>
      </c>
      <c r="G146" s="11" t="s">
        <v>158</v>
      </c>
    </row>
    <row r="147" spans="1:11">
      <c r="A147" s="11" t="s">
        <v>703</v>
      </c>
      <c r="B147" s="3">
        <v>-200000</v>
      </c>
      <c r="C147" s="11">
        <v>1</v>
      </c>
      <c r="D147" s="11">
        <f t="shared" si="6"/>
        <v>789</v>
      </c>
      <c r="E147" s="11">
        <f t="shared" si="7"/>
        <v>0</v>
      </c>
      <c r="F147" s="11">
        <f t="shared" si="5"/>
        <v>-157800000</v>
      </c>
      <c r="G147" s="11" t="s">
        <v>158</v>
      </c>
      <c r="K147" t="s">
        <v>25</v>
      </c>
    </row>
    <row r="148" spans="1:11">
      <c r="A148" s="11" t="s">
        <v>704</v>
      </c>
      <c r="B148" s="3">
        <v>-200000</v>
      </c>
      <c r="C148" s="11">
        <v>4</v>
      </c>
      <c r="D148" s="11">
        <f t="shared" si="6"/>
        <v>788</v>
      </c>
      <c r="E148" s="11">
        <f t="shared" si="7"/>
        <v>0</v>
      </c>
      <c r="F148" s="11">
        <f t="shared" si="5"/>
        <v>-157600000</v>
      </c>
      <c r="G148" s="11" t="s">
        <v>158</v>
      </c>
    </row>
    <row r="149" spans="1:11">
      <c r="A149" s="11" t="s">
        <v>634</v>
      </c>
      <c r="B149" s="3">
        <v>-200000</v>
      </c>
      <c r="C149" s="11">
        <v>1</v>
      </c>
      <c r="D149" s="11">
        <f t="shared" si="6"/>
        <v>784</v>
      </c>
      <c r="E149" s="11">
        <f t="shared" si="7"/>
        <v>0</v>
      </c>
      <c r="F149" s="11">
        <f t="shared" si="5"/>
        <v>-156800000</v>
      </c>
      <c r="G149" s="11" t="s">
        <v>158</v>
      </c>
    </row>
    <row r="150" spans="1:11">
      <c r="A150" s="11" t="s">
        <v>710</v>
      </c>
      <c r="B150" s="3">
        <v>24073400</v>
      </c>
      <c r="C150" s="11">
        <v>2</v>
      </c>
      <c r="D150" s="11">
        <f t="shared" si="6"/>
        <v>783</v>
      </c>
      <c r="E150" s="11">
        <f t="shared" si="7"/>
        <v>1</v>
      </c>
      <c r="F150" s="11">
        <f t="shared" si="5"/>
        <v>18825398800</v>
      </c>
      <c r="G150" s="11" t="s">
        <v>711</v>
      </c>
    </row>
    <row r="151" spans="1:11">
      <c r="A151" s="11" t="s">
        <v>719</v>
      </c>
      <c r="B151" s="3">
        <v>-200000</v>
      </c>
      <c r="C151" s="11">
        <v>6</v>
      </c>
      <c r="D151" s="11">
        <f t="shared" si="6"/>
        <v>781</v>
      </c>
      <c r="E151" s="11">
        <f t="shared" si="7"/>
        <v>0</v>
      </c>
      <c r="F151" s="11">
        <f t="shared" si="5"/>
        <v>-156200000</v>
      </c>
      <c r="G151" s="11" t="s">
        <v>158</v>
      </c>
    </row>
    <row r="152" spans="1:11">
      <c r="A152" s="11" t="s">
        <v>720</v>
      </c>
      <c r="B152" s="3">
        <v>-30000000</v>
      </c>
      <c r="C152" s="11">
        <v>1</v>
      </c>
      <c r="D152" s="11">
        <f t="shared" si="6"/>
        <v>775</v>
      </c>
      <c r="E152" s="11">
        <f t="shared" si="7"/>
        <v>0</v>
      </c>
      <c r="F152" s="11">
        <f t="shared" si="5"/>
        <v>-23250000000</v>
      </c>
      <c r="G152" s="11" t="s">
        <v>721</v>
      </c>
    </row>
    <row r="153" spans="1:11">
      <c r="A153" s="11" t="s">
        <v>728</v>
      </c>
      <c r="B153" s="3">
        <v>-52000</v>
      </c>
      <c r="C153" s="11">
        <v>0</v>
      </c>
      <c r="D153" s="11">
        <f t="shared" si="6"/>
        <v>774</v>
      </c>
      <c r="E153" s="11">
        <f t="shared" si="7"/>
        <v>0</v>
      </c>
      <c r="F153" s="11">
        <f t="shared" si="5"/>
        <v>-40248000</v>
      </c>
      <c r="G153" s="11" t="s">
        <v>729</v>
      </c>
    </row>
    <row r="154" spans="1:11">
      <c r="A154" s="11" t="s">
        <v>728</v>
      </c>
      <c r="B154" s="3">
        <v>-136000</v>
      </c>
      <c r="C154" s="11">
        <v>5</v>
      </c>
      <c r="D154" s="11">
        <f t="shared" si="6"/>
        <v>774</v>
      </c>
      <c r="E154" s="11">
        <f t="shared" si="7"/>
        <v>0</v>
      </c>
      <c r="F154" s="11">
        <f t="shared" si="5"/>
        <v>-105264000</v>
      </c>
      <c r="G154" s="11" t="s">
        <v>730</v>
      </c>
    </row>
    <row r="155" spans="1:11">
      <c r="A155" s="11" t="s">
        <v>732</v>
      </c>
      <c r="B155" s="3">
        <v>3000000</v>
      </c>
      <c r="C155" s="11">
        <v>1</v>
      </c>
      <c r="D155" s="11">
        <f t="shared" si="6"/>
        <v>769</v>
      </c>
      <c r="E155" s="11">
        <f t="shared" si="7"/>
        <v>1</v>
      </c>
      <c r="F155" s="11">
        <f t="shared" si="5"/>
        <v>2304000000</v>
      </c>
      <c r="G155" s="11" t="s">
        <v>733</v>
      </c>
    </row>
    <row r="156" spans="1:11">
      <c r="A156" s="11" t="s">
        <v>632</v>
      </c>
      <c r="B156" s="3">
        <v>189103</v>
      </c>
      <c r="C156" s="11">
        <v>0</v>
      </c>
      <c r="D156" s="11">
        <f t="shared" si="6"/>
        <v>768</v>
      </c>
      <c r="E156" s="11">
        <f t="shared" si="7"/>
        <v>1</v>
      </c>
      <c r="F156" s="11">
        <f t="shared" si="5"/>
        <v>145042001</v>
      </c>
      <c r="G156" s="11" t="s">
        <v>734</v>
      </c>
    </row>
    <row r="157" spans="1:11">
      <c r="A157" s="11" t="s">
        <v>632</v>
      </c>
      <c r="B157" s="3">
        <v>24227700</v>
      </c>
      <c r="C157" s="11">
        <v>8</v>
      </c>
      <c r="D157" s="11">
        <f t="shared" si="6"/>
        <v>768</v>
      </c>
      <c r="E157" s="11">
        <f t="shared" si="7"/>
        <v>1</v>
      </c>
      <c r="F157" s="11">
        <f t="shared" si="5"/>
        <v>18582645900</v>
      </c>
      <c r="G157" s="11" t="s">
        <v>735</v>
      </c>
    </row>
    <row r="158" spans="1:11">
      <c r="A158" s="11" t="s">
        <v>753</v>
      </c>
      <c r="B158" s="3">
        <v>24295200</v>
      </c>
      <c r="C158" s="11">
        <v>0</v>
      </c>
      <c r="D158" s="11">
        <f t="shared" si="6"/>
        <v>760</v>
      </c>
      <c r="E158" s="11">
        <f t="shared" si="7"/>
        <v>1</v>
      </c>
      <c r="F158" s="11">
        <f t="shared" si="5"/>
        <v>18440056800</v>
      </c>
      <c r="G158" s="11" t="s">
        <v>749</v>
      </c>
    </row>
    <row r="159" spans="1:11">
      <c r="A159" s="11" t="s">
        <v>753</v>
      </c>
      <c r="B159" s="3">
        <v>-201000</v>
      </c>
      <c r="C159" s="11">
        <v>5</v>
      </c>
      <c r="D159" s="11">
        <f t="shared" si="6"/>
        <v>760</v>
      </c>
      <c r="E159" s="11">
        <f t="shared" si="7"/>
        <v>0</v>
      </c>
      <c r="F159" s="11">
        <f t="shared" si="5"/>
        <v>-152760000</v>
      </c>
      <c r="G159" s="11" t="s">
        <v>756</v>
      </c>
    </row>
    <row r="160" spans="1:11">
      <c r="A160" s="11" t="s">
        <v>757</v>
      </c>
      <c r="B160" s="3">
        <v>-200000</v>
      </c>
      <c r="C160" s="11">
        <v>3</v>
      </c>
      <c r="D160" s="11">
        <f t="shared" si="6"/>
        <v>755</v>
      </c>
      <c r="E160" s="11">
        <f t="shared" si="7"/>
        <v>0</v>
      </c>
      <c r="F160" s="11">
        <f t="shared" si="5"/>
        <v>-151000000</v>
      </c>
      <c r="G160" s="11" t="s">
        <v>758</v>
      </c>
    </row>
    <row r="161" spans="1:7">
      <c r="A161" s="11" t="s">
        <v>764</v>
      </c>
      <c r="B161" s="3">
        <v>-200000</v>
      </c>
      <c r="C161" s="11">
        <v>4</v>
      </c>
      <c r="D161" s="11">
        <f t="shared" si="6"/>
        <v>752</v>
      </c>
      <c r="E161" s="11">
        <f t="shared" si="7"/>
        <v>0</v>
      </c>
      <c r="F161" s="11">
        <f t="shared" si="5"/>
        <v>-150400000</v>
      </c>
      <c r="G161" s="11" t="s">
        <v>758</v>
      </c>
    </row>
    <row r="162" spans="1:7">
      <c r="A162" s="11" t="s">
        <v>766</v>
      </c>
      <c r="B162" s="3">
        <v>-200000</v>
      </c>
      <c r="C162" s="11">
        <v>3</v>
      </c>
      <c r="D162" s="11">
        <f t="shared" si="6"/>
        <v>748</v>
      </c>
      <c r="E162" s="11">
        <f t="shared" si="7"/>
        <v>0</v>
      </c>
      <c r="F162" s="11">
        <f t="shared" si="5"/>
        <v>-149600000</v>
      </c>
      <c r="G162" s="11" t="s">
        <v>758</v>
      </c>
    </row>
    <row r="163" spans="1:7">
      <c r="A163" s="11" t="s">
        <v>767</v>
      </c>
      <c r="B163" s="3">
        <v>-200000</v>
      </c>
      <c r="C163" s="11">
        <v>7</v>
      </c>
      <c r="D163" s="11">
        <f t="shared" si="6"/>
        <v>745</v>
      </c>
      <c r="E163" s="11">
        <f t="shared" si="7"/>
        <v>0</v>
      </c>
      <c r="F163" s="11">
        <f t="shared" si="5"/>
        <v>-149000000</v>
      </c>
      <c r="G163" s="11" t="s">
        <v>758</v>
      </c>
    </row>
    <row r="164" spans="1:7">
      <c r="A164" s="11" t="s">
        <v>633</v>
      </c>
      <c r="B164" s="3">
        <v>457674</v>
      </c>
      <c r="C164" s="11">
        <v>3</v>
      </c>
      <c r="D164" s="11">
        <f t="shared" si="6"/>
        <v>738</v>
      </c>
      <c r="E164" s="11">
        <f t="shared" si="7"/>
        <v>1</v>
      </c>
      <c r="F164" s="11">
        <f t="shared" si="5"/>
        <v>337305738</v>
      </c>
      <c r="G164" s="11" t="s">
        <v>771</v>
      </c>
    </row>
    <row r="165" spans="1:7">
      <c r="A165" s="11" t="s">
        <v>776</v>
      </c>
      <c r="B165" s="3">
        <v>2700000</v>
      </c>
      <c r="C165" s="11">
        <v>0</v>
      </c>
      <c r="D165" s="11">
        <f t="shared" si="6"/>
        <v>735</v>
      </c>
      <c r="E165" s="11">
        <f t="shared" si="7"/>
        <v>1</v>
      </c>
      <c r="F165" s="11">
        <f t="shared" si="5"/>
        <v>1981800000</v>
      </c>
      <c r="G165" s="11" t="s">
        <v>777</v>
      </c>
    </row>
    <row r="166" spans="1:7">
      <c r="A166" s="11" t="s">
        <v>776</v>
      </c>
      <c r="B166" s="3">
        <v>2500000</v>
      </c>
      <c r="C166" s="11">
        <v>7</v>
      </c>
      <c r="D166" s="11">
        <f t="shared" si="6"/>
        <v>735</v>
      </c>
      <c r="E166" s="11">
        <f t="shared" si="7"/>
        <v>1</v>
      </c>
      <c r="F166" s="11">
        <f t="shared" si="5"/>
        <v>1835000000</v>
      </c>
      <c r="G166" s="11" t="s">
        <v>778</v>
      </c>
    </row>
    <row r="167" spans="1:7">
      <c r="A167" s="11" t="s">
        <v>790</v>
      </c>
      <c r="B167" s="3">
        <v>-200000</v>
      </c>
      <c r="C167" s="11">
        <v>2</v>
      </c>
      <c r="D167" s="11">
        <f t="shared" si="6"/>
        <v>728</v>
      </c>
      <c r="E167" s="11">
        <f t="shared" si="7"/>
        <v>0</v>
      </c>
      <c r="F167" s="11">
        <f t="shared" si="5"/>
        <v>-145600000</v>
      </c>
      <c r="G167" s="11" t="s">
        <v>502</v>
      </c>
    </row>
    <row r="168" spans="1:7">
      <c r="A168" s="11" t="s">
        <v>792</v>
      </c>
      <c r="B168" s="3">
        <v>-200000</v>
      </c>
      <c r="C168" s="11">
        <v>6</v>
      </c>
      <c r="D168" s="11">
        <f t="shared" si="6"/>
        <v>726</v>
      </c>
      <c r="E168" s="11">
        <f t="shared" si="7"/>
        <v>0</v>
      </c>
      <c r="F168" s="11">
        <f t="shared" si="5"/>
        <v>-145200000</v>
      </c>
      <c r="G168" s="11" t="s">
        <v>502</v>
      </c>
    </row>
    <row r="169" spans="1:7">
      <c r="A169" s="11" t="s">
        <v>794</v>
      </c>
      <c r="B169" s="3">
        <v>-200000</v>
      </c>
      <c r="C169" s="11">
        <v>3</v>
      </c>
      <c r="D169" s="11">
        <f t="shared" si="6"/>
        <v>720</v>
      </c>
      <c r="E169" s="11">
        <f t="shared" si="7"/>
        <v>0</v>
      </c>
      <c r="F169" s="11">
        <f t="shared" si="5"/>
        <v>-144000000</v>
      </c>
      <c r="G169" s="11" t="s">
        <v>502</v>
      </c>
    </row>
    <row r="170" spans="1:7">
      <c r="A170" s="11" t="s">
        <v>799</v>
      </c>
      <c r="B170" s="3">
        <v>-200000</v>
      </c>
      <c r="C170" s="11">
        <v>0</v>
      </c>
      <c r="D170" s="11">
        <f t="shared" si="6"/>
        <v>717</v>
      </c>
      <c r="E170" s="11">
        <f t="shared" si="7"/>
        <v>0</v>
      </c>
      <c r="F170" s="11">
        <f t="shared" si="5"/>
        <v>-143400000</v>
      </c>
      <c r="G170" s="11" t="s">
        <v>502</v>
      </c>
    </row>
    <row r="171" spans="1:7">
      <c r="A171" s="11" t="s">
        <v>799</v>
      </c>
      <c r="B171" s="3">
        <v>3000000</v>
      </c>
      <c r="C171" s="11">
        <v>3</v>
      </c>
      <c r="D171" s="11">
        <f t="shared" si="6"/>
        <v>717</v>
      </c>
      <c r="E171" s="11">
        <f t="shared" si="7"/>
        <v>1</v>
      </c>
      <c r="F171" s="11">
        <f t="shared" si="5"/>
        <v>2148000000</v>
      </c>
      <c r="G171" s="11" t="s">
        <v>800</v>
      </c>
    </row>
    <row r="172" spans="1:7">
      <c r="A172" s="11" t="s">
        <v>801</v>
      </c>
      <c r="B172" s="3">
        <v>-200000</v>
      </c>
      <c r="C172" s="11">
        <v>1</v>
      </c>
      <c r="D172" s="11">
        <f t="shared" si="6"/>
        <v>714</v>
      </c>
      <c r="E172" s="11">
        <f t="shared" si="7"/>
        <v>0</v>
      </c>
      <c r="F172" s="11">
        <f t="shared" si="5"/>
        <v>-142800000</v>
      </c>
      <c r="G172" s="11" t="s">
        <v>158</v>
      </c>
    </row>
    <row r="173" spans="1:7">
      <c r="A173" s="11" t="s">
        <v>801</v>
      </c>
      <c r="B173" s="3">
        <v>3000000</v>
      </c>
      <c r="C173" s="11">
        <v>1</v>
      </c>
      <c r="D173" s="11">
        <f t="shared" si="6"/>
        <v>713</v>
      </c>
      <c r="E173" s="11">
        <f t="shared" si="7"/>
        <v>1</v>
      </c>
      <c r="F173" s="11">
        <f t="shared" si="5"/>
        <v>2136000000</v>
      </c>
      <c r="G173" s="11" t="s">
        <v>803</v>
      </c>
    </row>
    <row r="174" spans="1:7">
      <c r="A174" s="11" t="s">
        <v>802</v>
      </c>
      <c r="B174" s="3">
        <v>2000000</v>
      </c>
      <c r="C174" s="11">
        <v>1</v>
      </c>
      <c r="D174" s="11">
        <f t="shared" si="6"/>
        <v>712</v>
      </c>
      <c r="E174" s="11">
        <f t="shared" si="7"/>
        <v>1</v>
      </c>
      <c r="F174" s="11">
        <f t="shared" si="5"/>
        <v>1422000000</v>
      </c>
      <c r="G174" s="11" t="s">
        <v>804</v>
      </c>
    </row>
    <row r="175" spans="1:7">
      <c r="A175" s="11" t="s">
        <v>802</v>
      </c>
      <c r="B175" s="3">
        <v>1300000</v>
      </c>
      <c r="C175" s="11">
        <v>2</v>
      </c>
      <c r="D175" s="11">
        <f t="shared" si="6"/>
        <v>711</v>
      </c>
      <c r="E175" s="11">
        <f t="shared" si="7"/>
        <v>1</v>
      </c>
      <c r="F175" s="11">
        <f t="shared" si="5"/>
        <v>923000000</v>
      </c>
      <c r="G175" s="11" t="s">
        <v>805</v>
      </c>
    </row>
    <row r="176" spans="1:7">
      <c r="A176" s="11" t="s">
        <v>806</v>
      </c>
      <c r="B176" s="3">
        <v>-200000</v>
      </c>
      <c r="C176" s="11">
        <v>0</v>
      </c>
      <c r="D176" s="11">
        <f t="shared" si="6"/>
        <v>709</v>
      </c>
      <c r="E176" s="11">
        <f t="shared" si="7"/>
        <v>0</v>
      </c>
      <c r="F176" s="11">
        <f t="shared" si="5"/>
        <v>-141800000</v>
      </c>
      <c r="G176" s="11" t="s">
        <v>758</v>
      </c>
    </row>
    <row r="177" spans="1:7">
      <c r="A177" s="11" t="s">
        <v>806</v>
      </c>
      <c r="B177" s="3">
        <v>1700000</v>
      </c>
      <c r="C177" s="11">
        <v>1</v>
      </c>
      <c r="D177" s="11">
        <f t="shared" si="6"/>
        <v>709</v>
      </c>
      <c r="E177" s="11">
        <f t="shared" si="7"/>
        <v>1</v>
      </c>
      <c r="F177" s="11">
        <f t="shared" si="5"/>
        <v>1203600000</v>
      </c>
      <c r="G177" s="11" t="s">
        <v>807</v>
      </c>
    </row>
    <row r="178" spans="1:7">
      <c r="A178" s="11" t="s">
        <v>808</v>
      </c>
      <c r="B178" s="3">
        <v>-200000</v>
      </c>
      <c r="C178" s="11">
        <v>1</v>
      </c>
      <c r="D178" s="11">
        <f t="shared" si="6"/>
        <v>708</v>
      </c>
      <c r="E178" s="11">
        <f t="shared" si="7"/>
        <v>0</v>
      </c>
      <c r="F178" s="11">
        <f t="shared" si="5"/>
        <v>-141600000</v>
      </c>
      <c r="G178" s="11" t="s">
        <v>502</v>
      </c>
    </row>
    <row r="179" spans="1:7">
      <c r="A179" s="11" t="s">
        <v>810</v>
      </c>
      <c r="B179" s="3">
        <v>571492</v>
      </c>
      <c r="C179" s="11">
        <v>3</v>
      </c>
      <c r="D179" s="11">
        <f t="shared" si="6"/>
        <v>707</v>
      </c>
      <c r="E179" s="11">
        <f t="shared" si="7"/>
        <v>1</v>
      </c>
      <c r="F179" s="11">
        <f t="shared" si="5"/>
        <v>403473352</v>
      </c>
      <c r="G179" s="11" t="s">
        <v>242</v>
      </c>
    </row>
    <row r="180" spans="1:7">
      <c r="A180" s="11" t="s">
        <v>815</v>
      </c>
      <c r="B180" s="3">
        <v>3000000</v>
      </c>
      <c r="C180" s="11">
        <v>7</v>
      </c>
      <c r="D180" s="11">
        <f t="shared" si="6"/>
        <v>704</v>
      </c>
      <c r="E180" s="11">
        <f t="shared" si="7"/>
        <v>1</v>
      </c>
      <c r="F180" s="11">
        <f t="shared" si="5"/>
        <v>2109000000</v>
      </c>
      <c r="G180" s="11" t="s">
        <v>818</v>
      </c>
    </row>
    <row r="181" spans="1:7">
      <c r="A181" s="11" t="s">
        <v>827</v>
      </c>
      <c r="B181" s="3">
        <v>2000000</v>
      </c>
      <c r="C181" s="11">
        <v>8</v>
      </c>
      <c r="D181" s="11">
        <f t="shared" si="6"/>
        <v>697</v>
      </c>
      <c r="E181" s="11">
        <f t="shared" si="7"/>
        <v>1</v>
      </c>
      <c r="F181" s="11">
        <f t="shared" si="5"/>
        <v>1392000000</v>
      </c>
      <c r="G181" s="11" t="s">
        <v>828</v>
      </c>
    </row>
    <row r="182" spans="1:7">
      <c r="A182" s="11" t="s">
        <v>839</v>
      </c>
      <c r="B182" s="3">
        <v>-2200700</v>
      </c>
      <c r="C182" s="11">
        <v>12</v>
      </c>
      <c r="D182" s="11">
        <f t="shared" si="6"/>
        <v>689</v>
      </c>
      <c r="E182" s="11">
        <f t="shared" si="7"/>
        <v>0</v>
      </c>
      <c r="F182" s="11">
        <f t="shared" si="5"/>
        <v>-1516282300</v>
      </c>
      <c r="G182" s="11" t="s">
        <v>841</v>
      </c>
    </row>
    <row r="183" spans="1:7">
      <c r="A183" s="11" t="s">
        <v>849</v>
      </c>
      <c r="B183" s="3">
        <v>675087</v>
      </c>
      <c r="C183" s="11">
        <v>30</v>
      </c>
      <c r="D183" s="11">
        <f t="shared" si="6"/>
        <v>677</v>
      </c>
      <c r="E183" s="11">
        <f t="shared" si="7"/>
        <v>1</v>
      </c>
      <c r="F183" s="11">
        <f t="shared" si="5"/>
        <v>456358812</v>
      </c>
      <c r="G183" s="11" t="s">
        <v>264</v>
      </c>
    </row>
    <row r="184" spans="1:7">
      <c r="A184" s="11" t="s">
        <v>885</v>
      </c>
      <c r="B184" s="3">
        <v>677000</v>
      </c>
      <c r="C184" s="11">
        <v>15</v>
      </c>
      <c r="D184" s="11">
        <f>D185+C184</f>
        <v>647</v>
      </c>
      <c r="E184" s="11">
        <f t="shared" si="7"/>
        <v>1</v>
      </c>
      <c r="F184" s="11">
        <f t="shared" si="5"/>
        <v>437342000</v>
      </c>
      <c r="G184" s="11" t="s">
        <v>400</v>
      </c>
    </row>
    <row r="185" spans="1:7">
      <c r="A185" s="11" t="s">
        <v>910</v>
      </c>
      <c r="B185" s="3">
        <v>-10000</v>
      </c>
      <c r="C185" s="11">
        <v>5</v>
      </c>
      <c r="D185" s="11">
        <f t="shared" si="6"/>
        <v>632</v>
      </c>
      <c r="E185" s="11">
        <f t="shared" si="7"/>
        <v>0</v>
      </c>
      <c r="F185" s="11">
        <f t="shared" si="5"/>
        <v>-6320000</v>
      </c>
      <c r="G185" s="11" t="s">
        <v>916</v>
      </c>
    </row>
    <row r="186" spans="1:7">
      <c r="A186" s="11" t="s">
        <v>927</v>
      </c>
      <c r="B186" s="3">
        <v>-80500000</v>
      </c>
      <c r="C186" s="11">
        <v>5</v>
      </c>
      <c r="D186" s="11">
        <f t="shared" ref="D186:D275" si="8">D187+C186</f>
        <v>627</v>
      </c>
      <c r="E186" s="11">
        <f t="shared" si="7"/>
        <v>0</v>
      </c>
      <c r="F186" s="11">
        <f t="shared" si="5"/>
        <v>-50473500000</v>
      </c>
      <c r="G186" s="11" t="s">
        <v>1016</v>
      </c>
    </row>
    <row r="187" spans="1:7">
      <c r="A187" s="11" t="s">
        <v>1015</v>
      </c>
      <c r="B187" s="3">
        <v>-1100000</v>
      </c>
      <c r="C187" s="11">
        <v>0</v>
      </c>
      <c r="D187" s="11">
        <f t="shared" si="8"/>
        <v>622</v>
      </c>
      <c r="E187" s="11">
        <f t="shared" si="7"/>
        <v>0</v>
      </c>
      <c r="F187" s="11">
        <f t="shared" si="5"/>
        <v>-684200000</v>
      </c>
      <c r="G187" s="11" t="s">
        <v>1016</v>
      </c>
    </row>
    <row r="188" spans="1:7">
      <c r="A188" s="11" t="s">
        <v>1015</v>
      </c>
      <c r="B188" s="3">
        <v>3000000</v>
      </c>
      <c r="C188" s="11">
        <v>1</v>
      </c>
      <c r="D188" s="11">
        <f t="shared" si="8"/>
        <v>622</v>
      </c>
      <c r="E188" s="11">
        <f t="shared" si="7"/>
        <v>1</v>
      </c>
      <c r="F188" s="11">
        <f t="shared" si="5"/>
        <v>1863000000</v>
      </c>
      <c r="G188" s="11" t="s">
        <v>1027</v>
      </c>
    </row>
    <row r="189" spans="1:7">
      <c r="A189" s="11" t="s">
        <v>1026</v>
      </c>
      <c r="B189" s="3">
        <v>2000000</v>
      </c>
      <c r="C189" s="11">
        <v>0</v>
      </c>
      <c r="D189" s="11">
        <f t="shared" si="8"/>
        <v>621</v>
      </c>
      <c r="E189" s="11">
        <f t="shared" si="7"/>
        <v>1</v>
      </c>
      <c r="F189" s="11">
        <f t="shared" si="5"/>
        <v>1240000000</v>
      </c>
      <c r="G189" s="11" t="s">
        <v>1027</v>
      </c>
    </row>
    <row r="190" spans="1:7">
      <c r="A190" s="11" t="s">
        <v>1026</v>
      </c>
      <c r="B190" s="3">
        <v>-5000000</v>
      </c>
      <c r="C190" s="11">
        <v>1</v>
      </c>
      <c r="D190" s="11">
        <f t="shared" si="8"/>
        <v>621</v>
      </c>
      <c r="E190" s="11">
        <f t="shared" si="7"/>
        <v>0</v>
      </c>
      <c r="F190" s="11">
        <f t="shared" si="5"/>
        <v>-3105000000</v>
      </c>
      <c r="G190" s="11" t="s">
        <v>1016</v>
      </c>
    </row>
    <row r="191" spans="1:7">
      <c r="A191" s="11" t="s">
        <v>1032</v>
      </c>
      <c r="B191" s="3">
        <v>483248</v>
      </c>
      <c r="C191" s="11">
        <v>4</v>
      </c>
      <c r="D191" s="11">
        <f t="shared" si="8"/>
        <v>620</v>
      </c>
      <c r="E191" s="11">
        <f t="shared" si="7"/>
        <v>1</v>
      </c>
      <c r="F191" s="11">
        <f t="shared" si="5"/>
        <v>299130512</v>
      </c>
      <c r="G191" s="11" t="s">
        <v>1034</v>
      </c>
    </row>
    <row r="192" spans="1:7">
      <c r="A192" s="11" t="s">
        <v>1060</v>
      </c>
      <c r="B192" s="3">
        <v>-115300</v>
      </c>
      <c r="C192" s="11">
        <v>4</v>
      </c>
      <c r="D192" s="11">
        <f t="shared" si="8"/>
        <v>616</v>
      </c>
      <c r="E192" s="11">
        <f t="shared" si="7"/>
        <v>0</v>
      </c>
      <c r="F192" s="11">
        <f t="shared" si="5"/>
        <v>-71024800</v>
      </c>
      <c r="G192" s="11" t="s">
        <v>1061</v>
      </c>
    </row>
    <row r="193" spans="1:7">
      <c r="A193" s="11" t="s">
        <v>1071</v>
      </c>
      <c r="B193" s="3">
        <v>90000000</v>
      </c>
      <c r="C193" s="11">
        <v>7</v>
      </c>
      <c r="D193" s="11">
        <f t="shared" si="8"/>
        <v>612</v>
      </c>
      <c r="E193" s="11">
        <f t="shared" si="7"/>
        <v>1</v>
      </c>
      <c r="F193" s="11">
        <f t="shared" si="5"/>
        <v>54990000000</v>
      </c>
      <c r="G193" s="11" t="s">
        <v>1072</v>
      </c>
    </row>
    <row r="194" spans="1:7">
      <c r="A194" s="11" t="s">
        <v>1075</v>
      </c>
      <c r="B194" s="3">
        <v>52000000</v>
      </c>
      <c r="C194" s="11">
        <v>0</v>
      </c>
      <c r="D194" s="11">
        <f t="shared" si="8"/>
        <v>605</v>
      </c>
      <c r="E194" s="11">
        <f t="shared" si="7"/>
        <v>1</v>
      </c>
      <c r="F194" s="11">
        <f t="shared" si="5"/>
        <v>31408000000</v>
      </c>
      <c r="G194" s="11" t="s">
        <v>1080</v>
      </c>
    </row>
    <row r="195" spans="1:7">
      <c r="A195" s="11" t="s">
        <v>1075</v>
      </c>
      <c r="B195" s="3">
        <v>25000000</v>
      </c>
      <c r="C195" s="11">
        <v>0</v>
      </c>
      <c r="D195" s="11">
        <f t="shared" si="8"/>
        <v>605</v>
      </c>
      <c r="E195" s="11">
        <f t="shared" si="7"/>
        <v>1</v>
      </c>
      <c r="F195" s="99">
        <f t="shared" si="5"/>
        <v>15100000000</v>
      </c>
      <c r="G195" s="11" t="s">
        <v>1081</v>
      </c>
    </row>
    <row r="196" spans="1:7">
      <c r="A196" s="11" t="s">
        <v>1075</v>
      </c>
      <c r="B196" s="3">
        <v>-168000000</v>
      </c>
      <c r="C196" s="11">
        <v>7</v>
      </c>
      <c r="D196" s="99">
        <f t="shared" si="8"/>
        <v>605</v>
      </c>
      <c r="E196" s="99">
        <f t="shared" si="7"/>
        <v>0</v>
      </c>
      <c r="F196" s="99">
        <f t="shared" si="5"/>
        <v>-101640000000</v>
      </c>
      <c r="G196" s="11" t="s">
        <v>1082</v>
      </c>
    </row>
    <row r="197" spans="1:7">
      <c r="A197" s="11" t="s">
        <v>1128</v>
      </c>
      <c r="B197" s="3">
        <v>-165500</v>
      </c>
      <c r="C197" s="11">
        <v>4</v>
      </c>
      <c r="D197" s="99">
        <f t="shared" si="8"/>
        <v>598</v>
      </c>
      <c r="E197" s="99">
        <f t="shared" si="7"/>
        <v>0</v>
      </c>
      <c r="F197" s="99">
        <f t="shared" si="5"/>
        <v>-98969000</v>
      </c>
      <c r="G197" s="11" t="s">
        <v>1129</v>
      </c>
    </row>
    <row r="198" spans="1:7">
      <c r="A198" s="99" t="s">
        <v>1130</v>
      </c>
      <c r="B198" s="113">
        <v>-200000</v>
      </c>
      <c r="C198" s="99">
        <v>0</v>
      </c>
      <c r="D198" s="99">
        <f t="shared" si="8"/>
        <v>594</v>
      </c>
      <c r="E198" s="99">
        <f t="shared" si="7"/>
        <v>0</v>
      </c>
      <c r="F198" s="99">
        <f t="shared" si="5"/>
        <v>-118800000</v>
      </c>
      <c r="G198" s="99" t="s">
        <v>1131</v>
      </c>
    </row>
    <row r="199" spans="1:7">
      <c r="A199" s="99" t="s">
        <v>1130</v>
      </c>
      <c r="B199" s="113">
        <v>-46981</v>
      </c>
      <c r="C199" s="99">
        <v>3</v>
      </c>
      <c r="D199" s="99">
        <f t="shared" si="8"/>
        <v>594</v>
      </c>
      <c r="E199" s="99">
        <f t="shared" si="7"/>
        <v>0</v>
      </c>
      <c r="F199" s="99">
        <f t="shared" si="5"/>
        <v>-27906714</v>
      </c>
      <c r="G199" s="99" t="s">
        <v>870</v>
      </c>
    </row>
    <row r="200" spans="1:7">
      <c r="A200" s="99" t="s">
        <v>1140</v>
      </c>
      <c r="B200" s="113">
        <v>-4650</v>
      </c>
      <c r="C200" s="99">
        <v>2</v>
      </c>
      <c r="D200" s="99">
        <f t="shared" si="8"/>
        <v>591</v>
      </c>
      <c r="E200" s="99">
        <f t="shared" si="7"/>
        <v>0</v>
      </c>
      <c r="F200" s="99">
        <f t="shared" si="5"/>
        <v>-2748150</v>
      </c>
      <c r="G200" s="99" t="s">
        <v>870</v>
      </c>
    </row>
    <row r="201" spans="1:7">
      <c r="A201" s="99" t="s">
        <v>1142</v>
      </c>
      <c r="B201" s="113">
        <v>159828</v>
      </c>
      <c r="C201" s="99">
        <v>3</v>
      </c>
      <c r="D201" s="99">
        <f t="shared" si="8"/>
        <v>589</v>
      </c>
      <c r="E201" s="99">
        <f t="shared" si="7"/>
        <v>1</v>
      </c>
      <c r="F201" s="99">
        <f t="shared" si="5"/>
        <v>93978864</v>
      </c>
      <c r="G201" s="99" t="s">
        <v>510</v>
      </c>
    </row>
    <row r="202" spans="1:7">
      <c r="A202" s="99" t="s">
        <v>1153</v>
      </c>
      <c r="B202" s="113">
        <v>-300500</v>
      </c>
      <c r="C202" s="99">
        <v>0</v>
      </c>
      <c r="D202" s="99">
        <f t="shared" si="8"/>
        <v>586</v>
      </c>
      <c r="E202" s="99">
        <f t="shared" si="7"/>
        <v>0</v>
      </c>
      <c r="F202" s="99">
        <f t="shared" si="5"/>
        <v>-176093000</v>
      </c>
      <c r="G202" s="99" t="s">
        <v>1157</v>
      </c>
    </row>
    <row r="203" spans="1:7">
      <c r="A203" s="99" t="s">
        <v>1153</v>
      </c>
      <c r="B203" s="113">
        <v>6000000</v>
      </c>
      <c r="C203" s="99">
        <v>2</v>
      </c>
      <c r="D203" s="99">
        <f t="shared" si="8"/>
        <v>586</v>
      </c>
      <c r="E203" s="99">
        <f t="shared" si="7"/>
        <v>1</v>
      </c>
      <c r="F203" s="99">
        <f t="shared" si="5"/>
        <v>3510000000</v>
      </c>
      <c r="G203" s="99" t="s">
        <v>1158</v>
      </c>
    </row>
    <row r="204" spans="1:7">
      <c r="A204" s="99" t="s">
        <v>1162</v>
      </c>
      <c r="B204" s="113">
        <v>-685000</v>
      </c>
      <c r="C204" s="99">
        <v>1</v>
      </c>
      <c r="D204" s="99">
        <f t="shared" si="8"/>
        <v>584</v>
      </c>
      <c r="E204" s="99">
        <f t="shared" si="7"/>
        <v>0</v>
      </c>
      <c r="F204" s="99">
        <f t="shared" si="5"/>
        <v>-400040000</v>
      </c>
      <c r="G204" s="99" t="s">
        <v>1163</v>
      </c>
    </row>
    <row r="205" spans="1:7">
      <c r="A205" s="99" t="s">
        <v>1164</v>
      </c>
      <c r="B205" s="113">
        <v>-3000000</v>
      </c>
      <c r="C205" s="99">
        <v>1</v>
      </c>
      <c r="D205" s="99">
        <f t="shared" si="8"/>
        <v>583</v>
      </c>
      <c r="E205" s="99">
        <f t="shared" si="7"/>
        <v>0</v>
      </c>
      <c r="F205" s="99">
        <f t="shared" si="5"/>
        <v>-1749000000</v>
      </c>
      <c r="G205" s="99" t="s">
        <v>723</v>
      </c>
    </row>
    <row r="206" spans="1:7">
      <c r="A206" s="99" t="s">
        <v>1169</v>
      </c>
      <c r="B206" s="113">
        <v>-156000</v>
      </c>
      <c r="C206" s="99">
        <v>1</v>
      </c>
      <c r="D206" s="99">
        <f t="shared" si="8"/>
        <v>582</v>
      </c>
      <c r="E206" s="99">
        <f t="shared" si="7"/>
        <v>0</v>
      </c>
      <c r="F206" s="99">
        <f t="shared" si="5"/>
        <v>-90792000</v>
      </c>
      <c r="G206" s="99" t="s">
        <v>1170</v>
      </c>
    </row>
    <row r="207" spans="1:7">
      <c r="A207" s="99" t="s">
        <v>1172</v>
      </c>
      <c r="B207" s="113">
        <v>-66000</v>
      </c>
      <c r="C207" s="99">
        <v>1</v>
      </c>
      <c r="D207" s="99">
        <f t="shared" si="8"/>
        <v>581</v>
      </c>
      <c r="E207" s="99">
        <f t="shared" si="7"/>
        <v>0</v>
      </c>
      <c r="F207" s="99">
        <f t="shared" si="5"/>
        <v>-38346000</v>
      </c>
      <c r="G207" s="99" t="s">
        <v>1177</v>
      </c>
    </row>
    <row r="208" spans="1:7">
      <c r="A208" s="99" t="s">
        <v>1178</v>
      </c>
      <c r="B208" s="113">
        <v>-2500900</v>
      </c>
      <c r="C208" s="99">
        <v>2</v>
      </c>
      <c r="D208" s="99">
        <f t="shared" si="8"/>
        <v>580</v>
      </c>
      <c r="E208" s="99">
        <f t="shared" si="7"/>
        <v>0</v>
      </c>
      <c r="F208" s="99">
        <f t="shared" si="5"/>
        <v>-1450522000</v>
      </c>
      <c r="G208" s="99" t="s">
        <v>1185</v>
      </c>
    </row>
    <row r="209" spans="1:7">
      <c r="A209" s="99" t="s">
        <v>1194</v>
      </c>
      <c r="B209" s="113">
        <v>3000000</v>
      </c>
      <c r="C209" s="99">
        <v>0</v>
      </c>
      <c r="D209" s="99">
        <f t="shared" si="8"/>
        <v>578</v>
      </c>
      <c r="E209" s="99">
        <f t="shared" si="7"/>
        <v>1</v>
      </c>
      <c r="F209" s="99">
        <f t="shared" si="5"/>
        <v>1731000000</v>
      </c>
      <c r="G209" s="99" t="s">
        <v>1200</v>
      </c>
    </row>
    <row r="210" spans="1:7">
      <c r="A210" s="99" t="s">
        <v>1194</v>
      </c>
      <c r="B210" s="113">
        <v>-2601400</v>
      </c>
      <c r="C210" s="99">
        <v>2</v>
      </c>
      <c r="D210" s="99">
        <f t="shared" si="8"/>
        <v>578</v>
      </c>
      <c r="E210" s="99">
        <f t="shared" si="7"/>
        <v>0</v>
      </c>
      <c r="F210" s="99">
        <f t="shared" si="5"/>
        <v>-1503609200</v>
      </c>
      <c r="G210" s="99" t="s">
        <v>1201</v>
      </c>
    </row>
    <row r="211" spans="1:7">
      <c r="A211" s="99" t="s">
        <v>1203</v>
      </c>
      <c r="B211" s="113">
        <v>1000000</v>
      </c>
      <c r="C211" s="99">
        <v>2</v>
      </c>
      <c r="D211" s="99">
        <f t="shared" si="8"/>
        <v>576</v>
      </c>
      <c r="E211" s="99">
        <f t="shared" si="7"/>
        <v>1</v>
      </c>
      <c r="F211" s="99">
        <f t="shared" si="5"/>
        <v>575000000</v>
      </c>
      <c r="G211" s="99" t="s">
        <v>1200</v>
      </c>
    </row>
    <row r="212" spans="1:7">
      <c r="A212" s="99" t="s">
        <v>1206</v>
      </c>
      <c r="B212" s="113">
        <v>1350000</v>
      </c>
      <c r="C212" s="99">
        <v>1</v>
      </c>
      <c r="D212" s="99">
        <f t="shared" si="8"/>
        <v>574</v>
      </c>
      <c r="E212" s="99">
        <f t="shared" si="7"/>
        <v>1</v>
      </c>
      <c r="F212" s="99">
        <f t="shared" si="5"/>
        <v>773550000</v>
      </c>
      <c r="G212" s="99" t="s">
        <v>1209</v>
      </c>
    </row>
    <row r="213" spans="1:7">
      <c r="A213" s="99" t="s">
        <v>1212</v>
      </c>
      <c r="B213" s="113">
        <v>-2200000</v>
      </c>
      <c r="C213" s="99">
        <v>0</v>
      </c>
      <c r="D213" s="99">
        <f t="shared" si="8"/>
        <v>573</v>
      </c>
      <c r="E213" s="99">
        <f t="shared" si="7"/>
        <v>0</v>
      </c>
      <c r="F213" s="99">
        <f t="shared" si="5"/>
        <v>-1260600000</v>
      </c>
      <c r="G213" s="99" t="s">
        <v>1213</v>
      </c>
    </row>
    <row r="214" spans="1:7">
      <c r="A214" s="99" t="s">
        <v>1210</v>
      </c>
      <c r="B214" s="113">
        <v>-500500</v>
      </c>
      <c r="C214" s="99">
        <v>3</v>
      </c>
      <c r="D214" s="99">
        <f t="shared" si="8"/>
        <v>573</v>
      </c>
      <c r="E214" s="99">
        <f t="shared" si="7"/>
        <v>0</v>
      </c>
      <c r="F214" s="99">
        <f t="shared" si="5"/>
        <v>-286786500</v>
      </c>
      <c r="G214" s="99" t="s">
        <v>1217</v>
      </c>
    </row>
    <row r="215" spans="1:7">
      <c r="A215" s="99" t="s">
        <v>1220</v>
      </c>
      <c r="B215" s="113">
        <v>-45000</v>
      </c>
      <c r="C215" s="99">
        <v>0</v>
      </c>
      <c r="D215" s="99">
        <f t="shared" si="8"/>
        <v>570</v>
      </c>
      <c r="E215" s="99">
        <f t="shared" si="7"/>
        <v>0</v>
      </c>
      <c r="F215" s="99">
        <f t="shared" si="5"/>
        <v>-25650000</v>
      </c>
      <c r="G215" s="99" t="s">
        <v>1223</v>
      </c>
    </row>
    <row r="216" spans="1:7">
      <c r="A216" s="99" t="s">
        <v>1220</v>
      </c>
      <c r="B216" s="113">
        <v>1000000</v>
      </c>
      <c r="C216" s="99">
        <v>0</v>
      </c>
      <c r="D216" s="99">
        <f t="shared" si="8"/>
        <v>570</v>
      </c>
      <c r="E216" s="99">
        <f t="shared" si="7"/>
        <v>1</v>
      </c>
      <c r="F216" s="99">
        <f t="shared" si="5"/>
        <v>569000000</v>
      </c>
      <c r="G216" s="99" t="s">
        <v>1224</v>
      </c>
    </row>
    <row r="217" spans="1:7">
      <c r="A217" s="99" t="s">
        <v>1220</v>
      </c>
      <c r="B217" s="113">
        <v>-100000</v>
      </c>
      <c r="C217" s="99">
        <v>1</v>
      </c>
      <c r="D217" s="99">
        <f t="shared" si="8"/>
        <v>570</v>
      </c>
      <c r="E217" s="99">
        <f t="shared" si="7"/>
        <v>0</v>
      </c>
      <c r="F217" s="99">
        <f t="shared" si="5"/>
        <v>-57000000</v>
      </c>
      <c r="G217" s="99" t="s">
        <v>502</v>
      </c>
    </row>
    <row r="218" spans="1:7">
      <c r="A218" s="99" t="s">
        <v>1226</v>
      </c>
      <c r="B218" s="113">
        <v>-300000</v>
      </c>
      <c r="C218" s="99">
        <v>3</v>
      </c>
      <c r="D218" s="99">
        <f t="shared" si="8"/>
        <v>569</v>
      </c>
      <c r="E218" s="99">
        <f t="shared" si="7"/>
        <v>0</v>
      </c>
      <c r="F218" s="99">
        <f t="shared" si="5"/>
        <v>-170700000</v>
      </c>
      <c r="G218" s="99" t="s">
        <v>1227</v>
      </c>
    </row>
    <row r="219" spans="1:7">
      <c r="A219" s="99" t="s">
        <v>1239</v>
      </c>
      <c r="B219" s="113">
        <v>-50910</v>
      </c>
      <c r="C219" s="99">
        <v>0</v>
      </c>
      <c r="D219" s="99">
        <f t="shared" si="8"/>
        <v>566</v>
      </c>
      <c r="E219" s="99">
        <f t="shared" si="7"/>
        <v>0</v>
      </c>
      <c r="F219" s="99">
        <f t="shared" si="5"/>
        <v>-28815060</v>
      </c>
      <c r="G219" s="99" t="s">
        <v>1240</v>
      </c>
    </row>
    <row r="220" spans="1:7">
      <c r="A220" s="99" t="s">
        <v>1239</v>
      </c>
      <c r="B220" s="113">
        <v>-550500</v>
      </c>
      <c r="C220" s="99">
        <v>2</v>
      </c>
      <c r="D220" s="99">
        <f t="shared" si="8"/>
        <v>566</v>
      </c>
      <c r="E220" s="99">
        <f t="shared" si="7"/>
        <v>0</v>
      </c>
      <c r="F220" s="99">
        <f t="shared" si="5"/>
        <v>-311583000</v>
      </c>
      <c r="G220" s="99" t="s">
        <v>1241</v>
      </c>
    </row>
    <row r="221" spans="1:7">
      <c r="A221" s="99" t="s">
        <v>3657</v>
      </c>
      <c r="B221" s="113">
        <v>1600000</v>
      </c>
      <c r="C221" s="99">
        <v>1</v>
      </c>
      <c r="D221" s="99">
        <f t="shared" si="8"/>
        <v>564</v>
      </c>
      <c r="E221" s="99">
        <f t="shared" si="7"/>
        <v>1</v>
      </c>
      <c r="F221" s="99">
        <f t="shared" si="5"/>
        <v>900800000</v>
      </c>
      <c r="G221" s="99" t="s">
        <v>3658</v>
      </c>
    </row>
    <row r="222" spans="1:7">
      <c r="A222" s="99" t="s">
        <v>3659</v>
      </c>
      <c r="B222" s="113">
        <v>-1500700</v>
      </c>
      <c r="C222" s="99">
        <v>5</v>
      </c>
      <c r="D222" s="99">
        <f t="shared" si="8"/>
        <v>563</v>
      </c>
      <c r="E222" s="99">
        <f t="shared" si="7"/>
        <v>0</v>
      </c>
      <c r="F222" s="99">
        <f t="shared" si="5"/>
        <v>-844894100</v>
      </c>
      <c r="G222" s="99" t="s">
        <v>3661</v>
      </c>
    </row>
    <row r="223" spans="1:7">
      <c r="A223" s="99" t="s">
        <v>3669</v>
      </c>
      <c r="B223" s="113">
        <v>8619</v>
      </c>
      <c r="C223" s="99">
        <v>3</v>
      </c>
      <c r="D223" s="99">
        <f t="shared" si="8"/>
        <v>558</v>
      </c>
      <c r="E223" s="99">
        <f t="shared" si="7"/>
        <v>1</v>
      </c>
      <c r="F223" s="99">
        <f t="shared" si="5"/>
        <v>4800783</v>
      </c>
      <c r="G223" s="99" t="s">
        <v>3672</v>
      </c>
    </row>
    <row r="224" spans="1:7">
      <c r="A224" s="11" t="s">
        <v>3676</v>
      </c>
      <c r="B224" s="3">
        <v>3000000</v>
      </c>
      <c r="C224" s="11">
        <v>2</v>
      </c>
      <c r="D224" s="99">
        <f t="shared" si="8"/>
        <v>555</v>
      </c>
      <c r="E224" s="99">
        <f t="shared" si="7"/>
        <v>1</v>
      </c>
      <c r="F224" s="99">
        <f t="shared" si="5"/>
        <v>1662000000</v>
      </c>
      <c r="G224" s="11" t="s">
        <v>1200</v>
      </c>
    </row>
    <row r="225" spans="1:7">
      <c r="A225" s="11" t="s">
        <v>3692</v>
      </c>
      <c r="B225" s="3">
        <v>-3000900</v>
      </c>
      <c r="C225" s="11">
        <v>1</v>
      </c>
      <c r="D225" s="99">
        <f t="shared" si="8"/>
        <v>553</v>
      </c>
      <c r="E225" s="99">
        <f t="shared" si="7"/>
        <v>0</v>
      </c>
      <c r="F225" s="99">
        <f t="shared" si="5"/>
        <v>-1659497700</v>
      </c>
      <c r="G225" s="11" t="s">
        <v>3693</v>
      </c>
    </row>
    <row r="226" spans="1:7">
      <c r="A226" s="99" t="s">
        <v>3698</v>
      </c>
      <c r="B226" s="113">
        <v>3000000</v>
      </c>
      <c r="C226" s="99">
        <v>0</v>
      </c>
      <c r="D226" s="99">
        <f t="shared" si="8"/>
        <v>552</v>
      </c>
      <c r="E226" s="99">
        <f t="shared" si="7"/>
        <v>1</v>
      </c>
      <c r="F226" s="99">
        <f t="shared" si="5"/>
        <v>1653000000</v>
      </c>
      <c r="G226" s="99" t="s">
        <v>616</v>
      </c>
    </row>
    <row r="227" spans="1:7">
      <c r="A227" s="99" t="s">
        <v>3698</v>
      </c>
      <c r="B227" s="113">
        <v>-175400</v>
      </c>
      <c r="C227" s="99">
        <v>1</v>
      </c>
      <c r="D227" s="99">
        <f t="shared" si="8"/>
        <v>552</v>
      </c>
      <c r="E227" s="99">
        <f t="shared" si="7"/>
        <v>0</v>
      </c>
      <c r="F227" s="99">
        <f t="shared" si="5"/>
        <v>-96820800</v>
      </c>
      <c r="G227" s="99" t="s">
        <v>3699</v>
      </c>
    </row>
    <row r="228" spans="1:7">
      <c r="A228" s="99" t="s">
        <v>3702</v>
      </c>
      <c r="B228" s="113">
        <v>-1200500</v>
      </c>
      <c r="C228" s="99">
        <v>0</v>
      </c>
      <c r="D228" s="99">
        <f t="shared" si="8"/>
        <v>551</v>
      </c>
      <c r="E228" s="99">
        <f t="shared" si="7"/>
        <v>0</v>
      </c>
      <c r="F228" s="99">
        <f t="shared" si="5"/>
        <v>-661475500</v>
      </c>
      <c r="G228" s="99" t="s">
        <v>3703</v>
      </c>
    </row>
    <row r="229" spans="1:7">
      <c r="A229" s="99" t="s">
        <v>3702</v>
      </c>
      <c r="B229" s="113">
        <v>-20555</v>
      </c>
      <c r="C229" s="99">
        <v>1</v>
      </c>
      <c r="D229" s="99">
        <f t="shared" si="8"/>
        <v>551</v>
      </c>
      <c r="E229" s="99">
        <f t="shared" si="7"/>
        <v>0</v>
      </c>
      <c r="F229" s="99">
        <f t="shared" si="5"/>
        <v>-11325805</v>
      </c>
      <c r="G229" s="99" t="s">
        <v>654</v>
      </c>
    </row>
    <row r="230" spans="1:7">
      <c r="A230" s="99" t="s">
        <v>3705</v>
      </c>
      <c r="B230" s="113">
        <v>-1014466</v>
      </c>
      <c r="C230" s="99">
        <v>1</v>
      </c>
      <c r="D230" s="99">
        <f t="shared" si="8"/>
        <v>550</v>
      </c>
      <c r="E230" s="99">
        <f t="shared" si="7"/>
        <v>0</v>
      </c>
      <c r="F230" s="99">
        <f t="shared" si="5"/>
        <v>-557956300</v>
      </c>
      <c r="G230" s="99" t="s">
        <v>3706</v>
      </c>
    </row>
    <row r="231" spans="1:7">
      <c r="A231" s="99" t="s">
        <v>3713</v>
      </c>
      <c r="B231" s="113">
        <v>-24225</v>
      </c>
      <c r="C231" s="99">
        <v>1</v>
      </c>
      <c r="D231" s="99">
        <f t="shared" si="8"/>
        <v>549</v>
      </c>
      <c r="E231" s="99">
        <f t="shared" si="7"/>
        <v>0</v>
      </c>
      <c r="F231" s="99">
        <f t="shared" si="5"/>
        <v>-13299525</v>
      </c>
      <c r="G231" s="99" t="s">
        <v>654</v>
      </c>
    </row>
    <row r="232" spans="1:7">
      <c r="A232" s="99" t="s">
        <v>3714</v>
      </c>
      <c r="B232" s="113">
        <v>1100000</v>
      </c>
      <c r="C232" s="99">
        <v>0</v>
      </c>
      <c r="D232" s="99">
        <f t="shared" si="8"/>
        <v>548</v>
      </c>
      <c r="E232" s="99">
        <f t="shared" si="7"/>
        <v>1</v>
      </c>
      <c r="F232" s="99">
        <f t="shared" si="5"/>
        <v>601700000</v>
      </c>
      <c r="G232" s="99" t="s">
        <v>3715</v>
      </c>
    </row>
    <row r="233" spans="1:7">
      <c r="A233" s="99" t="s">
        <v>3714</v>
      </c>
      <c r="B233" s="113">
        <v>-147900</v>
      </c>
      <c r="C233" s="99">
        <v>4</v>
      </c>
      <c r="D233" s="99">
        <f t="shared" si="8"/>
        <v>548</v>
      </c>
      <c r="E233" s="99">
        <f t="shared" si="7"/>
        <v>0</v>
      </c>
      <c r="F233" s="99">
        <f t="shared" si="5"/>
        <v>-81049200</v>
      </c>
      <c r="G233" s="99" t="s">
        <v>3721</v>
      </c>
    </row>
    <row r="234" spans="1:7">
      <c r="A234" s="99" t="s">
        <v>3728</v>
      </c>
      <c r="B234" s="113">
        <v>-67965</v>
      </c>
      <c r="C234" s="99">
        <v>5</v>
      </c>
      <c r="D234" s="99">
        <f t="shared" si="8"/>
        <v>544</v>
      </c>
      <c r="E234" s="99">
        <f t="shared" si="7"/>
        <v>0</v>
      </c>
      <c r="F234" s="99">
        <f t="shared" si="5"/>
        <v>-36972960</v>
      </c>
      <c r="G234" s="99" t="s">
        <v>654</v>
      </c>
    </row>
    <row r="235" spans="1:7">
      <c r="A235" s="99" t="s">
        <v>3754</v>
      </c>
      <c r="B235" s="113">
        <v>-114734</v>
      </c>
      <c r="C235" s="99">
        <v>1</v>
      </c>
      <c r="D235" s="99">
        <f t="shared" si="8"/>
        <v>539</v>
      </c>
      <c r="E235" s="99">
        <f t="shared" si="7"/>
        <v>0</v>
      </c>
      <c r="F235" s="99">
        <f t="shared" si="5"/>
        <v>-61841626</v>
      </c>
      <c r="G235" s="99" t="s">
        <v>3755</v>
      </c>
    </row>
    <row r="236" spans="1:7">
      <c r="A236" s="99" t="s">
        <v>1141</v>
      </c>
      <c r="B236" s="113">
        <v>-360000</v>
      </c>
      <c r="C236" s="99">
        <v>0</v>
      </c>
      <c r="D236" s="99">
        <f t="shared" si="8"/>
        <v>538</v>
      </c>
      <c r="E236" s="99">
        <f t="shared" si="7"/>
        <v>0</v>
      </c>
      <c r="F236" s="99">
        <f t="shared" si="5"/>
        <v>-193680000</v>
      </c>
      <c r="G236" s="99" t="s">
        <v>3756</v>
      </c>
    </row>
    <row r="237" spans="1:7">
      <c r="A237" s="99" t="s">
        <v>1141</v>
      </c>
      <c r="B237" s="113">
        <v>-211000</v>
      </c>
      <c r="C237" s="99">
        <v>0</v>
      </c>
      <c r="D237" s="99">
        <f t="shared" si="8"/>
        <v>538</v>
      </c>
      <c r="E237" s="99">
        <f t="shared" si="7"/>
        <v>0</v>
      </c>
      <c r="F237" s="99">
        <f t="shared" si="5"/>
        <v>-113518000</v>
      </c>
      <c r="G237" s="99" t="s">
        <v>3758</v>
      </c>
    </row>
    <row r="238" spans="1:7">
      <c r="A238" s="99" t="s">
        <v>1141</v>
      </c>
      <c r="B238" s="113">
        <v>-189700</v>
      </c>
      <c r="C238" s="99">
        <v>1</v>
      </c>
      <c r="D238" s="99">
        <f t="shared" si="8"/>
        <v>538</v>
      </c>
      <c r="E238" s="99">
        <f t="shared" si="7"/>
        <v>0</v>
      </c>
      <c r="F238" s="99">
        <f t="shared" si="5"/>
        <v>-102058600</v>
      </c>
      <c r="G238" s="99" t="s">
        <v>3761</v>
      </c>
    </row>
    <row r="239" spans="1:7">
      <c r="A239" s="99" t="s">
        <v>3762</v>
      </c>
      <c r="B239" s="113">
        <v>-400500</v>
      </c>
      <c r="C239" s="99">
        <v>0</v>
      </c>
      <c r="D239" s="99">
        <f t="shared" si="8"/>
        <v>537</v>
      </c>
      <c r="E239" s="99">
        <f t="shared" si="7"/>
        <v>0</v>
      </c>
      <c r="F239" s="99">
        <f t="shared" si="5"/>
        <v>-215068500</v>
      </c>
      <c r="G239" s="99" t="s">
        <v>3763</v>
      </c>
    </row>
    <row r="240" spans="1:7">
      <c r="A240" s="99" t="s">
        <v>3762</v>
      </c>
      <c r="B240" s="113">
        <v>400000</v>
      </c>
      <c r="C240" s="99">
        <v>3</v>
      </c>
      <c r="D240" s="99">
        <f t="shared" si="8"/>
        <v>537</v>
      </c>
      <c r="E240" s="99">
        <f t="shared" si="7"/>
        <v>1</v>
      </c>
      <c r="F240" s="99">
        <f t="shared" si="5"/>
        <v>214400000</v>
      </c>
      <c r="G240" s="99" t="s">
        <v>3764</v>
      </c>
    </row>
    <row r="241" spans="1:7">
      <c r="A241" s="99" t="s">
        <v>3779</v>
      </c>
      <c r="B241" s="113">
        <v>-320875</v>
      </c>
      <c r="C241" s="99">
        <v>7</v>
      </c>
      <c r="D241" s="99">
        <f t="shared" si="8"/>
        <v>534</v>
      </c>
      <c r="E241" s="99">
        <f t="shared" si="7"/>
        <v>0</v>
      </c>
      <c r="F241" s="99">
        <f t="shared" si="5"/>
        <v>-171347250</v>
      </c>
      <c r="G241" s="99" t="s">
        <v>3780</v>
      </c>
    </row>
    <row r="242" spans="1:7">
      <c r="A242" s="99" t="s">
        <v>3789</v>
      </c>
      <c r="B242" s="113">
        <v>6074</v>
      </c>
      <c r="C242" s="99">
        <v>2</v>
      </c>
      <c r="D242" s="99">
        <f t="shared" si="8"/>
        <v>527</v>
      </c>
      <c r="E242" s="99">
        <f t="shared" si="7"/>
        <v>1</v>
      </c>
      <c r="F242" s="99">
        <f t="shared" si="5"/>
        <v>3194924</v>
      </c>
      <c r="G242" s="99" t="s">
        <v>585</v>
      </c>
    </row>
    <row r="243" spans="1:7">
      <c r="A243" s="99" t="s">
        <v>3791</v>
      </c>
      <c r="B243" s="113">
        <v>-370500</v>
      </c>
      <c r="C243" s="99">
        <v>15</v>
      </c>
      <c r="D243" s="99">
        <f t="shared" si="8"/>
        <v>525</v>
      </c>
      <c r="E243" s="99">
        <f t="shared" si="7"/>
        <v>0</v>
      </c>
      <c r="F243" s="99">
        <f t="shared" si="5"/>
        <v>-194512500</v>
      </c>
      <c r="G243" s="99" t="s">
        <v>3792</v>
      </c>
    </row>
    <row r="244" spans="1:7">
      <c r="A244" s="99" t="s">
        <v>3900</v>
      </c>
      <c r="B244" s="113">
        <v>3000000</v>
      </c>
      <c r="C244" s="99">
        <v>2</v>
      </c>
      <c r="D244" s="99">
        <f t="shared" si="8"/>
        <v>510</v>
      </c>
      <c r="E244" s="99">
        <f t="shared" si="7"/>
        <v>1</v>
      </c>
      <c r="F244" s="99">
        <f t="shared" si="5"/>
        <v>1527000000</v>
      </c>
      <c r="G244" s="99" t="s">
        <v>3901</v>
      </c>
    </row>
    <row r="245" spans="1:7">
      <c r="A245" s="99" t="s">
        <v>3908</v>
      </c>
      <c r="B245" s="113">
        <v>-80000</v>
      </c>
      <c r="C245" s="99">
        <v>1</v>
      </c>
      <c r="D245" s="99">
        <f t="shared" si="8"/>
        <v>508</v>
      </c>
      <c r="E245" s="99">
        <f t="shared" si="7"/>
        <v>0</v>
      </c>
      <c r="F245" s="99">
        <f t="shared" si="5"/>
        <v>-40640000</v>
      </c>
      <c r="G245" s="99" t="s">
        <v>502</v>
      </c>
    </row>
    <row r="246" spans="1:7">
      <c r="A246" s="99" t="s">
        <v>3909</v>
      </c>
      <c r="B246" s="113">
        <v>-2700000</v>
      </c>
      <c r="C246" s="99">
        <v>0</v>
      </c>
      <c r="D246" s="99">
        <f t="shared" si="8"/>
        <v>507</v>
      </c>
      <c r="E246" s="99">
        <f t="shared" si="7"/>
        <v>0</v>
      </c>
      <c r="F246" s="99">
        <f t="shared" si="5"/>
        <v>-1368900000</v>
      </c>
      <c r="G246" s="99" t="s">
        <v>3911</v>
      </c>
    </row>
    <row r="247" spans="1:7">
      <c r="A247" s="99" t="s">
        <v>3909</v>
      </c>
      <c r="B247" s="113">
        <v>-30000</v>
      </c>
      <c r="C247" s="99">
        <v>2</v>
      </c>
      <c r="D247" s="99">
        <f t="shared" si="8"/>
        <v>507</v>
      </c>
      <c r="E247" s="99">
        <f t="shared" si="7"/>
        <v>0</v>
      </c>
      <c r="F247" s="99">
        <f t="shared" si="5"/>
        <v>-15210000</v>
      </c>
      <c r="G247" s="99" t="s">
        <v>3911</v>
      </c>
    </row>
    <row r="248" spans="1:7">
      <c r="A248" s="99" t="s">
        <v>3915</v>
      </c>
      <c r="B248" s="113">
        <v>-120000</v>
      </c>
      <c r="C248" s="99">
        <v>1</v>
      </c>
      <c r="D248" s="99">
        <f t="shared" si="8"/>
        <v>505</v>
      </c>
      <c r="E248" s="99">
        <f t="shared" si="7"/>
        <v>0</v>
      </c>
      <c r="F248" s="99">
        <f t="shared" si="5"/>
        <v>-60600000</v>
      </c>
      <c r="G248" s="99" t="s">
        <v>3916</v>
      </c>
    </row>
    <row r="249" spans="1:7">
      <c r="A249" s="74" t="s">
        <v>3933</v>
      </c>
      <c r="B249" s="163">
        <v>-56425</v>
      </c>
      <c r="C249" s="99">
        <v>1</v>
      </c>
      <c r="D249" s="99">
        <f t="shared" si="8"/>
        <v>504</v>
      </c>
      <c r="E249" s="99">
        <f>IF(B250&gt;0,1,0)</f>
        <v>1</v>
      </c>
      <c r="F249" s="99">
        <f t="shared" si="5"/>
        <v>-28381775</v>
      </c>
      <c r="G249" s="74" t="s">
        <v>654</v>
      </c>
    </row>
    <row r="250" spans="1:7">
      <c r="A250" s="99" t="s">
        <v>3923</v>
      </c>
      <c r="B250" s="113">
        <v>800000</v>
      </c>
      <c r="C250" s="99">
        <v>1</v>
      </c>
      <c r="D250" s="99">
        <f t="shared" si="8"/>
        <v>503</v>
      </c>
      <c r="E250" s="99">
        <f>IF(B251&gt;0,1,0)</f>
        <v>0</v>
      </c>
      <c r="F250" s="99">
        <f t="shared" ref="F250:F313" si="9">B250*(D250-E250)</f>
        <v>402400000</v>
      </c>
      <c r="G250" s="99" t="s">
        <v>3888</v>
      </c>
    </row>
    <row r="251" spans="1:7">
      <c r="A251" s="99" t="s">
        <v>3928</v>
      </c>
      <c r="B251" s="113">
        <v>-19450</v>
      </c>
      <c r="C251" s="99">
        <v>0</v>
      </c>
      <c r="D251" s="99">
        <f t="shared" si="8"/>
        <v>502</v>
      </c>
      <c r="E251" s="99">
        <f>IF(B252&gt;0,1,0)</f>
        <v>0</v>
      </c>
      <c r="F251" s="99">
        <f t="shared" si="9"/>
        <v>-9763900</v>
      </c>
      <c r="G251" s="99" t="s">
        <v>3931</v>
      </c>
    </row>
    <row r="252" spans="1:7">
      <c r="A252" s="99" t="s">
        <v>3928</v>
      </c>
      <c r="B252" s="113">
        <v>-500000</v>
      </c>
      <c r="C252" s="99">
        <v>0</v>
      </c>
      <c r="D252" s="99">
        <f t="shared" si="8"/>
        <v>502</v>
      </c>
      <c r="E252" s="99">
        <f>IF(B253&gt;0,1,0)</f>
        <v>1</v>
      </c>
      <c r="F252" s="99">
        <f t="shared" si="9"/>
        <v>-250500000</v>
      </c>
      <c r="G252" s="99" t="s">
        <v>3932</v>
      </c>
    </row>
    <row r="253" spans="1:7">
      <c r="A253" s="99" t="s">
        <v>3928</v>
      </c>
      <c r="B253" s="113">
        <v>500000</v>
      </c>
      <c r="C253" s="99">
        <v>0</v>
      </c>
      <c r="D253" s="99">
        <f t="shared" si="8"/>
        <v>502</v>
      </c>
      <c r="E253" s="99">
        <f t="shared" ref="E253:E275" si="10">IF(B254&gt;0,1,0)</f>
        <v>0</v>
      </c>
      <c r="F253" s="99">
        <f t="shared" si="9"/>
        <v>251000000</v>
      </c>
      <c r="G253" s="99" t="s">
        <v>3932</v>
      </c>
    </row>
    <row r="254" spans="1:7">
      <c r="A254" s="99" t="s">
        <v>3928</v>
      </c>
      <c r="B254" s="113">
        <v>-454613</v>
      </c>
      <c r="C254" s="99">
        <v>1</v>
      </c>
      <c r="D254" s="99">
        <f t="shared" si="8"/>
        <v>502</v>
      </c>
      <c r="E254" s="99">
        <f t="shared" si="10"/>
        <v>0</v>
      </c>
      <c r="F254" s="99">
        <f t="shared" si="9"/>
        <v>-228215726</v>
      </c>
      <c r="G254" s="99" t="s">
        <v>3934</v>
      </c>
    </row>
    <row r="255" spans="1:7">
      <c r="A255" s="99" t="s">
        <v>3936</v>
      </c>
      <c r="B255" s="113">
        <v>-19600</v>
      </c>
      <c r="C255" s="99">
        <v>0</v>
      </c>
      <c r="D255" s="99">
        <f t="shared" si="8"/>
        <v>501</v>
      </c>
      <c r="E255" s="99">
        <f t="shared" si="10"/>
        <v>0</v>
      </c>
      <c r="F255" s="99">
        <f t="shared" si="9"/>
        <v>-9819600</v>
      </c>
      <c r="G255" s="99" t="s">
        <v>3938</v>
      </c>
    </row>
    <row r="256" spans="1:7">
      <c r="A256" s="99" t="s">
        <v>3936</v>
      </c>
      <c r="B256" s="113">
        <v>-25220</v>
      </c>
      <c r="C256" s="99">
        <v>1</v>
      </c>
      <c r="D256" s="99">
        <f t="shared" si="8"/>
        <v>501</v>
      </c>
      <c r="E256" s="99">
        <f t="shared" si="10"/>
        <v>0</v>
      </c>
      <c r="F256" s="99">
        <f t="shared" si="9"/>
        <v>-12635220</v>
      </c>
      <c r="G256" s="99" t="s">
        <v>3755</v>
      </c>
    </row>
    <row r="257" spans="1:11">
      <c r="A257" s="99" t="s">
        <v>3940</v>
      </c>
      <c r="B257" s="113">
        <v>-149500</v>
      </c>
      <c r="C257" s="99">
        <v>0</v>
      </c>
      <c r="D257" s="99">
        <f t="shared" si="8"/>
        <v>500</v>
      </c>
      <c r="E257" s="99">
        <f t="shared" si="10"/>
        <v>0</v>
      </c>
      <c r="F257" s="99">
        <f t="shared" si="9"/>
        <v>-74750000</v>
      </c>
      <c r="G257" s="99" t="s">
        <v>3941</v>
      </c>
    </row>
    <row r="258" spans="1:11">
      <c r="A258" s="99" t="s">
        <v>3940</v>
      </c>
      <c r="B258" s="113">
        <v>-155000</v>
      </c>
      <c r="C258" s="99">
        <v>82</v>
      </c>
      <c r="D258" s="99">
        <f t="shared" si="8"/>
        <v>500</v>
      </c>
      <c r="E258" s="99">
        <f t="shared" si="10"/>
        <v>0</v>
      </c>
      <c r="F258" s="99">
        <f t="shared" si="9"/>
        <v>-77500000</v>
      </c>
      <c r="G258" s="99" t="s">
        <v>3942</v>
      </c>
    </row>
    <row r="259" spans="1:11">
      <c r="A259" s="99" t="s">
        <v>4232</v>
      </c>
      <c r="B259" s="113">
        <v>-5000</v>
      </c>
      <c r="C259" s="99">
        <v>82</v>
      </c>
      <c r="D259" s="99">
        <f t="shared" si="8"/>
        <v>418</v>
      </c>
      <c r="E259" s="99">
        <f t="shared" si="10"/>
        <v>1</v>
      </c>
      <c r="F259" s="99">
        <f t="shared" si="9"/>
        <v>-2085000</v>
      </c>
      <c r="G259" s="99" t="s">
        <v>4239</v>
      </c>
    </row>
    <row r="260" spans="1:11">
      <c r="A260" s="99" t="s">
        <v>4558</v>
      </c>
      <c r="B260" s="113">
        <v>100000</v>
      </c>
      <c r="C260" s="99">
        <v>1</v>
      </c>
      <c r="D260" s="99">
        <f t="shared" si="8"/>
        <v>336</v>
      </c>
      <c r="E260" s="99">
        <f t="shared" si="10"/>
        <v>1</v>
      </c>
      <c r="F260" s="99">
        <f t="shared" si="9"/>
        <v>33500000</v>
      </c>
      <c r="G260" s="99" t="s">
        <v>3888</v>
      </c>
    </row>
    <row r="261" spans="1:11">
      <c r="A261" s="99" t="s">
        <v>992</v>
      </c>
      <c r="B261" s="113">
        <v>3000000</v>
      </c>
      <c r="C261" s="99">
        <v>3</v>
      </c>
      <c r="D261" s="99">
        <f t="shared" si="8"/>
        <v>335</v>
      </c>
      <c r="E261" s="99">
        <f t="shared" si="10"/>
        <v>0</v>
      </c>
      <c r="F261" s="99">
        <f t="shared" si="9"/>
        <v>1005000000</v>
      </c>
      <c r="G261" s="99" t="s">
        <v>3888</v>
      </c>
    </row>
    <row r="262" spans="1:11">
      <c r="A262" s="99" t="s">
        <v>4570</v>
      </c>
      <c r="B262" s="113">
        <v>-66500</v>
      </c>
      <c r="C262" s="99">
        <v>2</v>
      </c>
      <c r="D262" s="99">
        <f t="shared" si="8"/>
        <v>332</v>
      </c>
      <c r="E262" s="99">
        <f t="shared" si="10"/>
        <v>0</v>
      </c>
      <c r="F262" s="99">
        <f t="shared" si="9"/>
        <v>-22078000</v>
      </c>
      <c r="G262" s="99" t="s">
        <v>3961</v>
      </c>
      <c r="K262" t="s">
        <v>25</v>
      </c>
    </row>
    <row r="263" spans="1:11">
      <c r="A263" s="99" t="s">
        <v>4571</v>
      </c>
      <c r="B263" s="113">
        <v>-37878</v>
      </c>
      <c r="C263" s="99">
        <v>2</v>
      </c>
      <c r="D263" s="99">
        <f t="shared" si="8"/>
        <v>330</v>
      </c>
      <c r="E263" s="99">
        <f t="shared" si="10"/>
        <v>0</v>
      </c>
      <c r="F263" s="99">
        <f t="shared" si="9"/>
        <v>-12499740</v>
      </c>
      <c r="G263" s="99" t="s">
        <v>4572</v>
      </c>
      <c r="J263" t="s">
        <v>25</v>
      </c>
      <c r="K263" t="s">
        <v>25</v>
      </c>
    </row>
    <row r="264" spans="1:11">
      <c r="A264" s="99" t="s">
        <v>4567</v>
      </c>
      <c r="B264" s="113">
        <v>-41500</v>
      </c>
      <c r="C264" s="99">
        <v>3</v>
      </c>
      <c r="D264" s="99">
        <f t="shared" si="8"/>
        <v>328</v>
      </c>
      <c r="E264" s="99">
        <f t="shared" si="10"/>
        <v>0</v>
      </c>
      <c r="F264" s="99">
        <f t="shared" si="9"/>
        <v>-13612000</v>
      </c>
      <c r="G264" s="99" t="s">
        <v>1037</v>
      </c>
      <c r="J264" t="s">
        <v>25</v>
      </c>
    </row>
    <row r="265" spans="1:11">
      <c r="A265" s="99" t="s">
        <v>4598</v>
      </c>
      <c r="B265" s="113">
        <v>-190000</v>
      </c>
      <c r="C265" s="99">
        <v>1</v>
      </c>
      <c r="D265" s="99">
        <f t="shared" si="8"/>
        <v>325</v>
      </c>
      <c r="E265" s="99">
        <f t="shared" si="10"/>
        <v>0</v>
      </c>
      <c r="F265" s="99">
        <f t="shared" si="9"/>
        <v>-61750000</v>
      </c>
      <c r="G265" s="99"/>
    </row>
    <row r="266" spans="1:11">
      <c r="A266" s="99" t="s">
        <v>4597</v>
      </c>
      <c r="B266" s="113">
        <v>-55000</v>
      </c>
      <c r="C266" s="99">
        <v>1</v>
      </c>
      <c r="D266" s="99">
        <f t="shared" si="8"/>
        <v>324</v>
      </c>
      <c r="E266" s="99">
        <f t="shared" si="10"/>
        <v>0</v>
      </c>
      <c r="F266" s="99">
        <f t="shared" si="9"/>
        <v>-17820000</v>
      </c>
      <c r="G266" s="99"/>
    </row>
    <row r="267" spans="1:11">
      <c r="A267" s="99" t="s">
        <v>4586</v>
      </c>
      <c r="B267" s="113">
        <v>-29395</v>
      </c>
      <c r="C267" s="99">
        <v>2</v>
      </c>
      <c r="D267" s="99">
        <f t="shared" si="8"/>
        <v>323</v>
      </c>
      <c r="E267" s="99">
        <f t="shared" si="10"/>
        <v>0</v>
      </c>
      <c r="F267" s="99">
        <f t="shared" si="9"/>
        <v>-9494585</v>
      </c>
      <c r="G267" s="99"/>
    </row>
    <row r="268" spans="1:11">
      <c r="A268" s="99" t="s">
        <v>4225</v>
      </c>
      <c r="B268" s="113">
        <v>-50000</v>
      </c>
      <c r="C268" s="99">
        <v>1</v>
      </c>
      <c r="D268" s="99">
        <f t="shared" si="8"/>
        <v>321</v>
      </c>
      <c r="E268" s="99">
        <f t="shared" si="10"/>
        <v>0</v>
      </c>
      <c r="F268" s="99">
        <f t="shared" si="9"/>
        <v>-16050000</v>
      </c>
      <c r="G268" s="99"/>
    </row>
    <row r="269" spans="1:11">
      <c r="A269" s="99" t="s">
        <v>4600</v>
      </c>
      <c r="B269" s="113">
        <v>-80000</v>
      </c>
      <c r="C269" s="99">
        <v>1</v>
      </c>
      <c r="D269" s="99">
        <f t="shared" si="8"/>
        <v>320</v>
      </c>
      <c r="E269" s="99">
        <f t="shared" si="10"/>
        <v>0</v>
      </c>
      <c r="F269" s="99">
        <f t="shared" si="9"/>
        <v>-25600000</v>
      </c>
      <c r="G269" s="99"/>
    </row>
    <row r="270" spans="1:11">
      <c r="A270" s="99" t="s">
        <v>3688</v>
      </c>
      <c r="B270" s="113">
        <v>-98909</v>
      </c>
      <c r="C270" s="99">
        <v>3</v>
      </c>
      <c r="D270" s="99">
        <f t="shared" si="8"/>
        <v>319</v>
      </c>
      <c r="E270" s="99">
        <f t="shared" si="10"/>
        <v>0</v>
      </c>
      <c r="F270" s="99">
        <f t="shared" si="9"/>
        <v>-31551971</v>
      </c>
      <c r="G270" s="99"/>
    </row>
    <row r="271" spans="1:11">
      <c r="A271" s="99" t="s">
        <v>4605</v>
      </c>
      <c r="B271" s="113">
        <v>-9380</v>
      </c>
      <c r="C271" s="99">
        <v>0</v>
      </c>
      <c r="D271" s="99">
        <f t="shared" si="8"/>
        <v>316</v>
      </c>
      <c r="E271" s="99">
        <f t="shared" si="10"/>
        <v>0</v>
      </c>
      <c r="F271" s="99">
        <f t="shared" si="9"/>
        <v>-2964080</v>
      </c>
      <c r="G271" s="99"/>
    </row>
    <row r="272" spans="1:11">
      <c r="A272" s="99" t="s">
        <v>4605</v>
      </c>
      <c r="B272" s="113">
        <v>-2400000</v>
      </c>
      <c r="C272" s="99">
        <v>3</v>
      </c>
      <c r="D272" s="99">
        <f t="shared" si="8"/>
        <v>316</v>
      </c>
      <c r="E272" s="99">
        <f t="shared" si="10"/>
        <v>1</v>
      </c>
      <c r="F272" s="99">
        <f t="shared" si="9"/>
        <v>-756000000</v>
      </c>
      <c r="G272" s="99"/>
    </row>
    <row r="273" spans="1:11">
      <c r="A273" s="99" t="s">
        <v>4615</v>
      </c>
      <c r="B273" s="113">
        <v>15000</v>
      </c>
      <c r="C273" s="99">
        <v>93</v>
      </c>
      <c r="D273" s="99">
        <f t="shared" si="8"/>
        <v>313</v>
      </c>
      <c r="E273" s="99">
        <f t="shared" si="10"/>
        <v>1</v>
      </c>
      <c r="F273" s="99">
        <f t="shared" si="9"/>
        <v>4680000</v>
      </c>
      <c r="G273" s="99"/>
    </row>
    <row r="274" spans="1:11">
      <c r="A274" s="99" t="s">
        <v>4910</v>
      </c>
      <c r="B274" s="113">
        <v>3500000</v>
      </c>
      <c r="C274" s="99">
        <v>0</v>
      </c>
      <c r="D274" s="99">
        <f t="shared" si="8"/>
        <v>220</v>
      </c>
      <c r="E274" s="99">
        <f t="shared" si="10"/>
        <v>0</v>
      </c>
      <c r="F274" s="99">
        <f t="shared" si="9"/>
        <v>770000000</v>
      </c>
      <c r="G274" s="99"/>
    </row>
    <row r="275" spans="1:11">
      <c r="A275" s="99" t="s">
        <v>4910</v>
      </c>
      <c r="B275" s="113">
        <v>-224012</v>
      </c>
      <c r="C275" s="99">
        <v>2</v>
      </c>
      <c r="D275" s="99">
        <f t="shared" si="8"/>
        <v>220</v>
      </c>
      <c r="E275" s="99">
        <f t="shared" si="10"/>
        <v>0</v>
      </c>
      <c r="F275" s="99">
        <f t="shared" si="9"/>
        <v>-49282640</v>
      </c>
      <c r="G275" s="99"/>
    </row>
    <row r="276" spans="1:11">
      <c r="A276" s="99" t="s">
        <v>4931</v>
      </c>
      <c r="B276" s="113">
        <v>-104671</v>
      </c>
      <c r="C276" s="99">
        <v>1</v>
      </c>
      <c r="D276" s="99">
        <f t="shared" ref="D276:D280" si="11">D277+C276</f>
        <v>218</v>
      </c>
      <c r="E276" s="99">
        <f t="shared" ref="E276:E280" si="12">IF(B277&gt;0,1,0)</f>
        <v>0</v>
      </c>
      <c r="F276" s="99">
        <f t="shared" si="9"/>
        <v>-22818278</v>
      </c>
      <c r="G276" s="99"/>
    </row>
    <row r="277" spans="1:11">
      <c r="A277" s="99" t="s">
        <v>4933</v>
      </c>
      <c r="B277" s="113">
        <v>-272000</v>
      </c>
      <c r="C277" s="99">
        <v>1</v>
      </c>
      <c r="D277" s="99">
        <f t="shared" si="11"/>
        <v>217</v>
      </c>
      <c r="E277" s="99">
        <f t="shared" si="12"/>
        <v>0</v>
      </c>
      <c r="F277" s="99">
        <f t="shared" si="9"/>
        <v>-59024000</v>
      </c>
      <c r="G277" s="99"/>
    </row>
    <row r="278" spans="1:11">
      <c r="A278" s="99" t="s">
        <v>4935</v>
      </c>
      <c r="B278" s="113">
        <v>-2565078</v>
      </c>
      <c r="C278" s="99">
        <v>2</v>
      </c>
      <c r="D278" s="99">
        <f t="shared" si="11"/>
        <v>216</v>
      </c>
      <c r="E278" s="99">
        <f t="shared" si="12"/>
        <v>0</v>
      </c>
      <c r="F278" s="99">
        <f t="shared" si="9"/>
        <v>-554056848</v>
      </c>
      <c r="G278" s="99"/>
    </row>
    <row r="279" spans="1:11">
      <c r="A279" s="99" t="s">
        <v>4882</v>
      </c>
      <c r="B279" s="113">
        <v>-213500</v>
      </c>
      <c r="C279" s="99">
        <v>1</v>
      </c>
      <c r="D279" s="99">
        <f t="shared" si="11"/>
        <v>214</v>
      </c>
      <c r="E279" s="99">
        <f t="shared" si="12"/>
        <v>0</v>
      </c>
      <c r="F279" s="99">
        <f t="shared" si="9"/>
        <v>-45689000</v>
      </c>
      <c r="G279" s="99"/>
    </row>
    <row r="280" spans="1:11">
      <c r="A280" s="99" t="s">
        <v>4952</v>
      </c>
      <c r="B280" s="113">
        <v>-3810</v>
      </c>
      <c r="C280" s="99">
        <v>1</v>
      </c>
      <c r="D280" s="99">
        <f t="shared" si="11"/>
        <v>213</v>
      </c>
      <c r="E280" s="99">
        <f t="shared" si="12"/>
        <v>0</v>
      </c>
      <c r="F280" s="99">
        <f t="shared" si="9"/>
        <v>-811530</v>
      </c>
      <c r="G280" s="99"/>
      <c r="J280" t="s">
        <v>25</v>
      </c>
    </row>
    <row r="281" spans="1:11">
      <c r="A281" s="99" t="s">
        <v>4953</v>
      </c>
      <c r="B281" s="113">
        <v>-120632</v>
      </c>
      <c r="C281" s="99">
        <v>1</v>
      </c>
      <c r="D281" s="99">
        <f t="shared" ref="D281:D288" si="13">D282+C281</f>
        <v>212</v>
      </c>
      <c r="E281" s="99">
        <f t="shared" ref="E281:E288" si="14">IF(B282&gt;0,1,0)</f>
        <v>1</v>
      </c>
      <c r="F281" s="99">
        <f t="shared" si="9"/>
        <v>-25453352</v>
      </c>
      <c r="G281" s="99"/>
      <c r="J281" t="s">
        <v>25</v>
      </c>
    </row>
    <row r="282" spans="1:11">
      <c r="A282" s="99" t="s">
        <v>4941</v>
      </c>
      <c r="B282" s="113">
        <v>80000</v>
      </c>
      <c r="C282" s="99">
        <v>0</v>
      </c>
      <c r="D282" s="99">
        <f t="shared" si="13"/>
        <v>211</v>
      </c>
      <c r="E282" s="99">
        <f t="shared" si="14"/>
        <v>0</v>
      </c>
      <c r="F282" s="99">
        <f t="shared" si="9"/>
        <v>16880000</v>
      </c>
      <c r="G282" s="99"/>
    </row>
    <row r="283" spans="1:11">
      <c r="A283" s="99" t="s">
        <v>4941</v>
      </c>
      <c r="B283" s="113">
        <v>-2500</v>
      </c>
      <c r="C283" s="99">
        <v>1</v>
      </c>
      <c r="D283" s="99">
        <f t="shared" si="13"/>
        <v>211</v>
      </c>
      <c r="E283" s="99">
        <f t="shared" si="14"/>
        <v>0</v>
      </c>
      <c r="F283" s="99">
        <f t="shared" si="9"/>
        <v>-527500</v>
      </c>
      <c r="G283" s="99"/>
      <c r="J283" s="114">
        <f>B359-498804</f>
        <v>-297426</v>
      </c>
    </row>
    <row r="284" spans="1:11">
      <c r="A284" s="99" t="s">
        <v>4946</v>
      </c>
      <c r="B284" s="113">
        <v>-30000</v>
      </c>
      <c r="C284" s="99">
        <v>1</v>
      </c>
      <c r="D284" s="99">
        <f t="shared" si="13"/>
        <v>210</v>
      </c>
      <c r="E284" s="99">
        <f t="shared" si="14"/>
        <v>0</v>
      </c>
      <c r="F284" s="99">
        <f t="shared" si="9"/>
        <v>-6300000</v>
      </c>
      <c r="G284" s="99"/>
    </row>
    <row r="285" spans="1:11">
      <c r="A285" s="99" t="s">
        <v>4954</v>
      </c>
      <c r="B285" s="113">
        <v>-19800</v>
      </c>
      <c r="C285" s="99">
        <v>1</v>
      </c>
      <c r="D285" s="99">
        <f t="shared" si="13"/>
        <v>209</v>
      </c>
      <c r="E285" s="99">
        <f t="shared" si="14"/>
        <v>1</v>
      </c>
      <c r="F285" s="99">
        <f t="shared" si="9"/>
        <v>-4118400</v>
      </c>
      <c r="G285" s="99"/>
      <c r="K285" t="s">
        <v>25</v>
      </c>
    </row>
    <row r="286" spans="1:11">
      <c r="A286" s="99" t="s">
        <v>4945</v>
      </c>
      <c r="B286" s="113">
        <v>940000</v>
      </c>
      <c r="C286" s="99">
        <v>0</v>
      </c>
      <c r="D286" s="99">
        <f t="shared" si="13"/>
        <v>208</v>
      </c>
      <c r="E286" s="99">
        <f t="shared" si="14"/>
        <v>0</v>
      </c>
      <c r="F286" s="99">
        <f t="shared" si="9"/>
        <v>195520000</v>
      </c>
      <c r="G286" s="99"/>
    </row>
    <row r="287" spans="1:11">
      <c r="A287" s="99" t="s">
        <v>4945</v>
      </c>
      <c r="B287" s="113">
        <v>-201000</v>
      </c>
      <c r="C287" s="99">
        <v>1</v>
      </c>
      <c r="D287" s="99">
        <f t="shared" si="13"/>
        <v>208</v>
      </c>
      <c r="E287" s="99">
        <f t="shared" si="14"/>
        <v>0</v>
      </c>
      <c r="F287" s="99">
        <f t="shared" si="9"/>
        <v>-41808000</v>
      </c>
      <c r="G287" s="99"/>
    </row>
    <row r="288" spans="1:11">
      <c r="A288" s="99" t="s">
        <v>4950</v>
      </c>
      <c r="B288" s="113">
        <v>-320930</v>
      </c>
      <c r="C288" s="99">
        <v>3</v>
      </c>
      <c r="D288" s="99">
        <f t="shared" si="13"/>
        <v>207</v>
      </c>
      <c r="E288" s="99">
        <f t="shared" si="14"/>
        <v>0</v>
      </c>
      <c r="F288" s="99">
        <f t="shared" si="9"/>
        <v>-66432510</v>
      </c>
      <c r="G288" s="99"/>
    </row>
    <row r="289" spans="1:10">
      <c r="A289" s="99" t="s">
        <v>4951</v>
      </c>
      <c r="B289" s="113">
        <v>-400000</v>
      </c>
      <c r="C289" s="99">
        <v>1</v>
      </c>
      <c r="D289" s="99">
        <f t="shared" ref="D289:D306" si="15">D290+C289</f>
        <v>204</v>
      </c>
      <c r="E289" s="99">
        <f t="shared" ref="E289:E306" si="16">IF(B290&gt;0,1,0)</f>
        <v>0</v>
      </c>
      <c r="F289" s="99">
        <f t="shared" si="9"/>
        <v>-81600000</v>
      </c>
      <c r="G289" s="99"/>
    </row>
    <row r="290" spans="1:10">
      <c r="A290" s="99" t="s">
        <v>4958</v>
      </c>
      <c r="B290" s="113">
        <v>-16500</v>
      </c>
      <c r="C290" s="99">
        <v>11</v>
      </c>
      <c r="D290" s="99">
        <f t="shared" si="15"/>
        <v>203</v>
      </c>
      <c r="E290" s="99">
        <f t="shared" si="16"/>
        <v>1</v>
      </c>
      <c r="F290" s="99">
        <f t="shared" si="9"/>
        <v>-3333000</v>
      </c>
      <c r="G290" s="99"/>
    </row>
    <row r="291" spans="1:10">
      <c r="A291" s="99" t="s">
        <v>4980</v>
      </c>
      <c r="B291" s="113">
        <v>2600000</v>
      </c>
      <c r="C291" s="99">
        <v>2</v>
      </c>
      <c r="D291" s="99">
        <f t="shared" si="15"/>
        <v>192</v>
      </c>
      <c r="E291" s="99">
        <f t="shared" si="16"/>
        <v>0</v>
      </c>
      <c r="F291" s="99">
        <f t="shared" si="9"/>
        <v>499200000</v>
      </c>
      <c r="G291" s="99"/>
      <c r="I291" t="s">
        <v>25</v>
      </c>
    </row>
    <row r="292" spans="1:10">
      <c r="A292" s="99" t="s">
        <v>4981</v>
      </c>
      <c r="B292" s="113">
        <v>-1170000</v>
      </c>
      <c r="C292" s="99">
        <v>0</v>
      </c>
      <c r="D292" s="99">
        <f t="shared" si="15"/>
        <v>190</v>
      </c>
      <c r="E292" s="99">
        <f t="shared" si="16"/>
        <v>0</v>
      </c>
      <c r="F292" s="99">
        <f t="shared" si="9"/>
        <v>-222300000</v>
      </c>
      <c r="G292" s="99" t="s">
        <v>4982</v>
      </c>
      <c r="J292" t="s">
        <v>25</v>
      </c>
    </row>
    <row r="293" spans="1:10">
      <c r="A293" s="99" t="s">
        <v>4981</v>
      </c>
      <c r="B293" s="113">
        <v>-9000</v>
      </c>
      <c r="C293" s="99">
        <v>1</v>
      </c>
      <c r="D293" s="99">
        <f t="shared" si="15"/>
        <v>190</v>
      </c>
      <c r="E293" s="99">
        <f t="shared" si="16"/>
        <v>0</v>
      </c>
      <c r="F293" s="99">
        <f t="shared" si="9"/>
        <v>-1710000</v>
      </c>
      <c r="G293" s="99"/>
    </row>
    <row r="294" spans="1:10">
      <c r="A294" s="99" t="s">
        <v>4983</v>
      </c>
      <c r="B294" s="113">
        <v>-1145000</v>
      </c>
      <c r="C294" s="99">
        <v>0</v>
      </c>
      <c r="D294" s="99">
        <f t="shared" si="15"/>
        <v>189</v>
      </c>
      <c r="E294" s="99">
        <f t="shared" si="16"/>
        <v>0</v>
      </c>
      <c r="F294" s="99">
        <f t="shared" si="9"/>
        <v>-216405000</v>
      </c>
      <c r="G294" s="99" t="s">
        <v>4984</v>
      </c>
    </row>
    <row r="295" spans="1:10">
      <c r="A295" s="99" t="s">
        <v>4983</v>
      </c>
      <c r="B295" s="113">
        <v>-94549</v>
      </c>
      <c r="C295" s="99">
        <v>2</v>
      </c>
      <c r="D295" s="99">
        <f t="shared" si="15"/>
        <v>189</v>
      </c>
      <c r="E295" s="99">
        <f t="shared" si="16"/>
        <v>0</v>
      </c>
      <c r="F295" s="99">
        <f t="shared" si="9"/>
        <v>-17869761</v>
      </c>
      <c r="G295" s="99" t="s">
        <v>506</v>
      </c>
      <c r="J295" t="s">
        <v>25</v>
      </c>
    </row>
    <row r="296" spans="1:10">
      <c r="A296" s="99" t="s">
        <v>5181</v>
      </c>
      <c r="B296" s="113">
        <v>-3500</v>
      </c>
      <c r="C296" s="99">
        <v>1</v>
      </c>
      <c r="D296" s="99">
        <f t="shared" si="15"/>
        <v>187</v>
      </c>
      <c r="E296" s="99">
        <f t="shared" si="16"/>
        <v>0</v>
      </c>
      <c r="F296" s="99">
        <f t="shared" si="9"/>
        <v>-654500</v>
      </c>
      <c r="G296" s="99"/>
      <c r="I296" s="114">
        <f>B359-735892</f>
        <v>-534514</v>
      </c>
    </row>
    <row r="297" spans="1:10">
      <c r="A297" s="99" t="s">
        <v>4992</v>
      </c>
      <c r="B297" s="113">
        <v>-44900</v>
      </c>
      <c r="C297" s="99">
        <v>0</v>
      </c>
      <c r="D297" s="99">
        <f t="shared" si="15"/>
        <v>186</v>
      </c>
      <c r="E297" s="99">
        <f t="shared" si="16"/>
        <v>0</v>
      </c>
      <c r="F297" s="99">
        <f t="shared" si="9"/>
        <v>-8351400</v>
      </c>
      <c r="G297" s="99"/>
    </row>
    <row r="298" spans="1:10">
      <c r="A298" s="99" t="s">
        <v>4992</v>
      </c>
      <c r="B298" s="113">
        <v>-50000</v>
      </c>
      <c r="C298" s="99">
        <v>10</v>
      </c>
      <c r="D298" s="99">
        <f t="shared" si="15"/>
        <v>186</v>
      </c>
      <c r="E298" s="99">
        <f t="shared" si="16"/>
        <v>0</v>
      </c>
      <c r="F298" s="99">
        <f t="shared" si="9"/>
        <v>-9300000</v>
      </c>
      <c r="G298" s="99" t="s">
        <v>506</v>
      </c>
    </row>
    <row r="299" spans="1:10">
      <c r="A299" s="99" t="s">
        <v>5012</v>
      </c>
      <c r="B299" s="113">
        <v>-19850</v>
      </c>
      <c r="C299" s="99">
        <v>1</v>
      </c>
      <c r="D299" s="99">
        <f t="shared" si="15"/>
        <v>176</v>
      </c>
      <c r="E299" s="99">
        <f t="shared" si="16"/>
        <v>0</v>
      </c>
      <c r="F299" s="99">
        <f t="shared" si="9"/>
        <v>-3493600</v>
      </c>
      <c r="G299" s="99"/>
    </row>
    <row r="300" spans="1:10">
      <c r="A300" s="99" t="s">
        <v>5013</v>
      </c>
      <c r="B300" s="113">
        <v>-39770</v>
      </c>
      <c r="C300" s="99">
        <v>6</v>
      </c>
      <c r="D300" s="99">
        <f t="shared" si="15"/>
        <v>175</v>
      </c>
      <c r="E300" s="99">
        <f t="shared" si="16"/>
        <v>0</v>
      </c>
      <c r="F300" s="99">
        <f t="shared" si="9"/>
        <v>-6959750</v>
      </c>
      <c r="G300" s="99"/>
    </row>
    <row r="301" spans="1:10">
      <c r="A301" s="99" t="s">
        <v>5037</v>
      </c>
      <c r="B301" s="113">
        <v>-40000</v>
      </c>
      <c r="C301" s="99">
        <v>71</v>
      </c>
      <c r="D301" s="99">
        <f t="shared" si="15"/>
        <v>169</v>
      </c>
      <c r="E301" s="99">
        <f t="shared" si="16"/>
        <v>1</v>
      </c>
      <c r="F301" s="99">
        <f t="shared" si="9"/>
        <v>-6720000</v>
      </c>
      <c r="G301" s="99"/>
    </row>
    <row r="302" spans="1:10">
      <c r="A302" s="99" t="s">
        <v>5167</v>
      </c>
      <c r="B302" s="113">
        <v>4000000</v>
      </c>
      <c r="C302" s="99">
        <v>1</v>
      </c>
      <c r="D302" s="99">
        <f t="shared" si="15"/>
        <v>98</v>
      </c>
      <c r="E302" s="99">
        <f t="shared" si="16"/>
        <v>0</v>
      </c>
      <c r="F302" s="99">
        <f t="shared" si="9"/>
        <v>392000000</v>
      </c>
      <c r="G302" s="99"/>
    </row>
    <row r="303" spans="1:10">
      <c r="A303" s="99" t="s">
        <v>5172</v>
      </c>
      <c r="B303" s="113">
        <v>-123860</v>
      </c>
      <c r="C303" s="99">
        <v>1</v>
      </c>
      <c r="D303" s="99">
        <f t="shared" si="15"/>
        <v>97</v>
      </c>
      <c r="E303" s="99">
        <f t="shared" si="16"/>
        <v>0</v>
      </c>
      <c r="F303" s="99">
        <f t="shared" si="9"/>
        <v>-12014420</v>
      </c>
      <c r="G303" s="99"/>
    </row>
    <row r="304" spans="1:10">
      <c r="A304" s="99" t="s">
        <v>5129</v>
      </c>
      <c r="B304" s="113">
        <v>-1660000</v>
      </c>
      <c r="C304" s="99">
        <v>1</v>
      </c>
      <c r="D304" s="99">
        <f t="shared" si="15"/>
        <v>96</v>
      </c>
      <c r="E304" s="99">
        <f t="shared" si="16"/>
        <v>0</v>
      </c>
      <c r="F304" s="99">
        <f t="shared" si="9"/>
        <v>-159360000</v>
      </c>
      <c r="G304" s="99"/>
    </row>
    <row r="305" spans="1:11">
      <c r="A305" s="99" t="s">
        <v>5179</v>
      </c>
      <c r="B305" s="113">
        <v>-63857</v>
      </c>
      <c r="C305" s="99">
        <v>0</v>
      </c>
      <c r="D305" s="99">
        <f t="shared" si="15"/>
        <v>95</v>
      </c>
      <c r="E305" s="99">
        <f t="shared" si="16"/>
        <v>0</v>
      </c>
      <c r="F305" s="99">
        <f t="shared" si="9"/>
        <v>-6066415</v>
      </c>
      <c r="G305" s="99"/>
    </row>
    <row r="306" spans="1:11">
      <c r="A306" s="99" t="s">
        <v>5182</v>
      </c>
      <c r="B306" s="113">
        <v>-631</v>
      </c>
      <c r="C306" s="99">
        <v>2</v>
      </c>
      <c r="D306" s="99">
        <f t="shared" si="15"/>
        <v>95</v>
      </c>
      <c r="E306" s="99">
        <f t="shared" si="16"/>
        <v>0</v>
      </c>
      <c r="F306" s="99">
        <f t="shared" si="9"/>
        <v>-59945</v>
      </c>
      <c r="G306" s="99" t="s">
        <v>506</v>
      </c>
      <c r="J306" t="s">
        <v>25</v>
      </c>
    </row>
    <row r="307" spans="1:11">
      <c r="A307" s="99" t="s">
        <v>5187</v>
      </c>
      <c r="B307" s="113">
        <v>-248905</v>
      </c>
      <c r="C307" s="99">
        <v>2</v>
      </c>
      <c r="D307" s="99">
        <f t="shared" ref="D307:D318" si="17">D308+C307</f>
        <v>93</v>
      </c>
      <c r="E307" s="99">
        <f t="shared" ref="E307:E318" si="18">IF(B308&gt;0,1,0)</f>
        <v>0</v>
      </c>
      <c r="F307" s="99">
        <f t="shared" si="9"/>
        <v>-23148165</v>
      </c>
      <c r="G307" s="99"/>
    </row>
    <row r="308" spans="1:11">
      <c r="A308" s="99" t="s">
        <v>5185</v>
      </c>
      <c r="B308" s="113">
        <v>-200000</v>
      </c>
      <c r="C308" s="99">
        <v>0</v>
      </c>
      <c r="D308" s="99">
        <f t="shared" si="17"/>
        <v>91</v>
      </c>
      <c r="E308" s="99">
        <f t="shared" si="18"/>
        <v>0</v>
      </c>
      <c r="F308" s="99">
        <f t="shared" si="9"/>
        <v>-18200000</v>
      </c>
      <c r="G308" s="99"/>
    </row>
    <row r="309" spans="1:11">
      <c r="A309" s="99" t="s">
        <v>5185</v>
      </c>
      <c r="B309" s="113">
        <v>-200000</v>
      </c>
      <c r="C309" s="99">
        <v>3</v>
      </c>
      <c r="D309" s="99">
        <f t="shared" si="17"/>
        <v>91</v>
      </c>
      <c r="E309" s="99">
        <f t="shared" si="18"/>
        <v>0</v>
      </c>
      <c r="F309" s="99">
        <f t="shared" si="9"/>
        <v>-18200000</v>
      </c>
      <c r="G309" s="99"/>
    </row>
    <row r="310" spans="1:11">
      <c r="A310" s="99" t="s">
        <v>5194</v>
      </c>
      <c r="B310" s="113">
        <v>-832590</v>
      </c>
      <c r="C310" s="99">
        <v>0</v>
      </c>
      <c r="D310" s="99">
        <f t="shared" si="17"/>
        <v>88</v>
      </c>
      <c r="E310" s="99">
        <f t="shared" si="18"/>
        <v>0</v>
      </c>
      <c r="F310" s="99">
        <f t="shared" si="9"/>
        <v>-73267920</v>
      </c>
      <c r="G310" s="99"/>
    </row>
    <row r="311" spans="1:11">
      <c r="A311" s="99" t="s">
        <v>5194</v>
      </c>
      <c r="B311" s="113">
        <v>-29950</v>
      </c>
      <c r="C311" s="99">
        <v>1</v>
      </c>
      <c r="D311" s="99">
        <f t="shared" si="17"/>
        <v>88</v>
      </c>
      <c r="E311" s="99">
        <f t="shared" si="18"/>
        <v>0</v>
      </c>
      <c r="F311" s="99">
        <f t="shared" si="9"/>
        <v>-2635600</v>
      </c>
      <c r="G311" s="99"/>
      <c r="K311" t="s">
        <v>25</v>
      </c>
    </row>
    <row r="312" spans="1:11">
      <c r="A312" s="99" t="s">
        <v>5252</v>
      </c>
      <c r="B312" s="113">
        <v>-8500</v>
      </c>
      <c r="C312" s="99">
        <v>1</v>
      </c>
      <c r="D312" s="99">
        <f t="shared" si="17"/>
        <v>87</v>
      </c>
      <c r="E312" s="99">
        <f t="shared" si="18"/>
        <v>0</v>
      </c>
      <c r="F312" s="99">
        <f t="shared" si="9"/>
        <v>-739500</v>
      </c>
      <c r="G312" s="99"/>
    </row>
    <row r="313" spans="1:11">
      <c r="A313" s="99" t="s">
        <v>5216</v>
      </c>
      <c r="B313" s="113">
        <v>-116300</v>
      </c>
      <c r="C313" s="99">
        <v>1</v>
      </c>
      <c r="D313" s="99">
        <f t="shared" si="17"/>
        <v>86</v>
      </c>
      <c r="E313" s="99">
        <f t="shared" si="18"/>
        <v>0</v>
      </c>
      <c r="F313" s="99">
        <f t="shared" si="9"/>
        <v>-10001800</v>
      </c>
      <c r="G313" s="99"/>
    </row>
    <row r="314" spans="1:11">
      <c r="A314" s="99" t="s">
        <v>5199</v>
      </c>
      <c r="B314" s="113">
        <v>-75500</v>
      </c>
      <c r="C314" s="99">
        <v>1</v>
      </c>
      <c r="D314" s="99">
        <f t="shared" si="17"/>
        <v>85</v>
      </c>
      <c r="E314" s="99">
        <f t="shared" si="18"/>
        <v>0</v>
      </c>
      <c r="F314" s="99">
        <f t="shared" ref="F314:F331" si="19">B314*(D314-E314)</f>
        <v>-6417500</v>
      </c>
      <c r="G314" s="99"/>
    </row>
    <row r="315" spans="1:11">
      <c r="A315" s="99" t="s">
        <v>5210</v>
      </c>
      <c r="B315" s="113">
        <v>-331250</v>
      </c>
      <c r="C315" s="99">
        <v>2</v>
      </c>
      <c r="D315" s="99">
        <f t="shared" si="17"/>
        <v>84</v>
      </c>
      <c r="E315" s="99">
        <f t="shared" si="18"/>
        <v>0</v>
      </c>
      <c r="F315" s="99">
        <f t="shared" si="19"/>
        <v>-27825000</v>
      </c>
      <c r="G315" s="99"/>
    </row>
    <row r="316" spans="1:11">
      <c r="A316" s="99" t="s">
        <v>5253</v>
      </c>
      <c r="B316" s="113">
        <v>-39000</v>
      </c>
      <c r="C316" s="99">
        <v>1</v>
      </c>
      <c r="D316" s="99">
        <f t="shared" si="17"/>
        <v>82</v>
      </c>
      <c r="E316" s="99">
        <f t="shared" si="18"/>
        <v>0</v>
      </c>
      <c r="F316" s="99">
        <f t="shared" si="19"/>
        <v>-3198000</v>
      </c>
      <c r="G316" s="99"/>
      <c r="I316" s="114"/>
    </row>
    <row r="317" spans="1:11">
      <c r="A317" s="99" t="s">
        <v>5212</v>
      </c>
      <c r="B317" s="113">
        <v>-44000</v>
      </c>
      <c r="C317" s="99">
        <v>3</v>
      </c>
      <c r="D317" s="99">
        <f t="shared" si="17"/>
        <v>81</v>
      </c>
      <c r="E317" s="99">
        <f t="shared" si="18"/>
        <v>0</v>
      </c>
      <c r="F317" s="99">
        <f t="shared" si="19"/>
        <v>-3564000</v>
      </c>
      <c r="G317" s="99"/>
      <c r="J317" t="s">
        <v>25</v>
      </c>
    </row>
    <row r="318" spans="1:11">
      <c r="A318" s="99" t="s">
        <v>5147</v>
      </c>
      <c r="B318" s="113">
        <v>-30476</v>
      </c>
      <c r="C318" s="99">
        <v>1</v>
      </c>
      <c r="D318" s="99">
        <f t="shared" si="17"/>
        <v>78</v>
      </c>
      <c r="E318" s="99">
        <f t="shared" si="18"/>
        <v>0</v>
      </c>
      <c r="F318" s="99">
        <f t="shared" si="19"/>
        <v>-2377128</v>
      </c>
      <c r="G318" s="99"/>
    </row>
    <row r="319" spans="1:11">
      <c r="A319" s="99" t="s">
        <v>5221</v>
      </c>
      <c r="B319" s="113">
        <v>-4000</v>
      </c>
      <c r="C319" s="99">
        <v>11</v>
      </c>
      <c r="D319" s="99">
        <f t="shared" ref="D319:D326" si="20">D320+C319</f>
        <v>77</v>
      </c>
      <c r="E319" s="99">
        <f t="shared" ref="E319:E326" si="21">IF(B320&gt;0,1,0)</f>
        <v>1</v>
      </c>
      <c r="F319" s="99">
        <f t="shared" si="19"/>
        <v>-304000</v>
      </c>
      <c r="G319" s="99"/>
    </row>
    <row r="320" spans="1:11">
      <c r="A320" s="99" t="s">
        <v>5254</v>
      </c>
      <c r="B320" s="113">
        <v>6300000</v>
      </c>
      <c r="C320" s="99">
        <v>1</v>
      </c>
      <c r="D320" s="99">
        <f t="shared" si="20"/>
        <v>66</v>
      </c>
      <c r="E320" s="99">
        <f t="shared" si="21"/>
        <v>0</v>
      </c>
      <c r="F320" s="99">
        <f t="shared" si="19"/>
        <v>415800000</v>
      </c>
      <c r="G320" s="99"/>
    </row>
    <row r="321" spans="1:9">
      <c r="A321" s="99" t="s">
        <v>5283</v>
      </c>
      <c r="B321" s="113">
        <v>-6000000</v>
      </c>
      <c r="C321" s="99">
        <v>2</v>
      </c>
      <c r="D321" s="99">
        <f t="shared" si="20"/>
        <v>65</v>
      </c>
      <c r="E321" s="99">
        <f t="shared" si="21"/>
        <v>0</v>
      </c>
      <c r="F321" s="99">
        <f t="shared" si="19"/>
        <v>-390000000</v>
      </c>
      <c r="G321" s="99"/>
    </row>
    <row r="322" spans="1:9">
      <c r="A322" s="99" t="s">
        <v>5279</v>
      </c>
      <c r="B322" s="113">
        <v>-295000</v>
      </c>
      <c r="C322" s="99">
        <v>0</v>
      </c>
      <c r="D322" s="99">
        <f t="shared" si="20"/>
        <v>63</v>
      </c>
      <c r="E322" s="99">
        <f t="shared" si="21"/>
        <v>1</v>
      </c>
      <c r="F322" s="99">
        <f t="shared" si="19"/>
        <v>-18290000</v>
      </c>
      <c r="G322" s="99"/>
    </row>
    <row r="323" spans="1:9">
      <c r="A323" s="99" t="s">
        <v>5279</v>
      </c>
      <c r="B323" s="113">
        <v>483</v>
      </c>
      <c r="C323" s="99">
        <v>8</v>
      </c>
      <c r="D323" s="99">
        <f t="shared" si="20"/>
        <v>63</v>
      </c>
      <c r="E323" s="99">
        <f t="shared" si="21"/>
        <v>1</v>
      </c>
      <c r="F323" s="99">
        <f t="shared" si="19"/>
        <v>29946</v>
      </c>
      <c r="G323" s="99" t="s">
        <v>694</v>
      </c>
      <c r="I323" t="s">
        <v>25</v>
      </c>
    </row>
    <row r="324" spans="1:9">
      <c r="A324" s="99" t="s">
        <v>5309</v>
      </c>
      <c r="B324" s="113">
        <v>1700000</v>
      </c>
      <c r="C324" s="99">
        <v>0</v>
      </c>
      <c r="D324" s="99">
        <f t="shared" si="20"/>
        <v>55</v>
      </c>
      <c r="E324" s="99">
        <f t="shared" si="21"/>
        <v>0</v>
      </c>
      <c r="F324" s="99">
        <f t="shared" si="19"/>
        <v>93500000</v>
      </c>
      <c r="G324" s="99"/>
    </row>
    <row r="325" spans="1:9">
      <c r="A325" s="99" t="s">
        <v>5309</v>
      </c>
      <c r="B325" s="113">
        <v>-53000</v>
      </c>
      <c r="C325" s="99">
        <v>1</v>
      </c>
      <c r="D325" s="99">
        <f t="shared" si="20"/>
        <v>55</v>
      </c>
      <c r="E325" s="99">
        <f t="shared" si="21"/>
        <v>0</v>
      </c>
      <c r="F325" s="99">
        <f t="shared" si="19"/>
        <v>-2915000</v>
      </c>
      <c r="G325" s="99"/>
    </row>
    <row r="326" spans="1:9">
      <c r="A326" s="99" t="s">
        <v>5310</v>
      </c>
      <c r="B326" s="113">
        <v>-1300000</v>
      </c>
      <c r="C326" s="99">
        <v>0</v>
      </c>
      <c r="D326" s="99">
        <f t="shared" si="20"/>
        <v>54</v>
      </c>
      <c r="E326" s="99">
        <f t="shared" si="21"/>
        <v>0</v>
      </c>
      <c r="F326" s="99">
        <f t="shared" si="19"/>
        <v>-70200000</v>
      </c>
      <c r="G326" s="99"/>
      <c r="I326" t="s">
        <v>25</v>
      </c>
    </row>
    <row r="327" spans="1:9">
      <c r="A327" s="99" t="s">
        <v>5310</v>
      </c>
      <c r="B327" s="113">
        <v>-41500</v>
      </c>
      <c r="C327" s="99">
        <v>1</v>
      </c>
      <c r="D327" s="99">
        <f t="shared" ref="D327:D331" si="22">D328+C327</f>
        <v>54</v>
      </c>
      <c r="E327" s="99">
        <f t="shared" ref="E327:E331" si="23">IF(B328&gt;0,1,0)</f>
        <v>0</v>
      </c>
      <c r="F327" s="99">
        <f t="shared" si="19"/>
        <v>-2241000</v>
      </c>
      <c r="G327" s="99"/>
    </row>
    <row r="328" spans="1:9">
      <c r="A328" s="99" t="s">
        <v>5316</v>
      </c>
      <c r="B328" s="113">
        <v>-57700</v>
      </c>
      <c r="C328" s="99">
        <v>3</v>
      </c>
      <c r="D328" s="99">
        <f t="shared" si="22"/>
        <v>53</v>
      </c>
      <c r="E328" s="99">
        <f t="shared" si="23"/>
        <v>0</v>
      </c>
      <c r="F328" s="99">
        <f t="shared" si="19"/>
        <v>-3058100</v>
      </c>
      <c r="G328" s="99"/>
    </row>
    <row r="329" spans="1:9">
      <c r="A329" s="99" t="s">
        <v>5319</v>
      </c>
      <c r="B329" s="113">
        <v>-5600</v>
      </c>
      <c r="C329" s="99">
        <v>1</v>
      </c>
      <c r="D329" s="99">
        <f t="shared" si="22"/>
        <v>50</v>
      </c>
      <c r="E329" s="99">
        <f t="shared" si="23"/>
        <v>0</v>
      </c>
      <c r="F329" s="99">
        <f t="shared" si="19"/>
        <v>-280000</v>
      </c>
      <c r="G329" s="99"/>
    </row>
    <row r="330" spans="1:9">
      <c r="A330" s="99" t="s">
        <v>5321</v>
      </c>
      <c r="B330" s="113">
        <v>-5600</v>
      </c>
      <c r="C330" s="99">
        <v>1</v>
      </c>
      <c r="D330" s="99">
        <f t="shared" si="22"/>
        <v>49</v>
      </c>
      <c r="E330" s="99">
        <f t="shared" si="23"/>
        <v>0</v>
      </c>
      <c r="F330" s="99">
        <f t="shared" si="19"/>
        <v>-274400</v>
      </c>
      <c r="G330" s="99"/>
    </row>
    <row r="331" spans="1:9">
      <c r="A331" s="99" t="s">
        <v>990</v>
      </c>
      <c r="B331" s="113">
        <v>-68100</v>
      </c>
      <c r="C331" s="99">
        <v>1</v>
      </c>
      <c r="D331" s="99">
        <f t="shared" si="22"/>
        <v>48</v>
      </c>
      <c r="E331" s="99">
        <f t="shared" si="23"/>
        <v>0</v>
      </c>
      <c r="F331" s="99">
        <f t="shared" si="19"/>
        <v>-3268800</v>
      </c>
      <c r="G331" s="99"/>
      <c r="I331" t="s">
        <v>25</v>
      </c>
    </row>
    <row r="332" spans="1:9">
      <c r="A332" s="99" t="s">
        <v>4272</v>
      </c>
      <c r="B332" s="113">
        <v>-25390</v>
      </c>
      <c r="C332" s="99">
        <v>2</v>
      </c>
      <c r="D332" s="99">
        <f t="shared" ref="D332:D333" si="24">D333+C332</f>
        <v>47</v>
      </c>
      <c r="E332" s="99">
        <f t="shared" ref="E332:E333" si="25">IF(B333&gt;0,1,0)</f>
        <v>0</v>
      </c>
      <c r="F332" s="99">
        <f t="shared" ref="F332:F333" si="26">B332*(D332-E332)</f>
        <v>-1193330</v>
      </c>
      <c r="G332" s="99"/>
    </row>
    <row r="333" spans="1:9">
      <c r="A333" s="99" t="s">
        <v>5341</v>
      </c>
      <c r="B333" s="113">
        <v>-78508</v>
      </c>
      <c r="C333" s="99">
        <v>2</v>
      </c>
      <c r="D333" s="99">
        <f t="shared" si="24"/>
        <v>45</v>
      </c>
      <c r="E333" s="99">
        <f t="shared" si="25"/>
        <v>0</v>
      </c>
      <c r="F333" s="99">
        <f t="shared" si="26"/>
        <v>-3532860</v>
      </c>
      <c r="G333" s="99"/>
    </row>
    <row r="334" spans="1:9">
      <c r="A334" s="99" t="s">
        <v>5342</v>
      </c>
      <c r="B334" s="113">
        <v>-2000</v>
      </c>
      <c r="C334" s="99">
        <v>4</v>
      </c>
      <c r="D334" s="99">
        <f t="shared" ref="D334:D357" si="27">D335+C334</f>
        <v>43</v>
      </c>
      <c r="E334" s="99">
        <f t="shared" ref="E334:E357" si="28">IF(B335&gt;0,1,0)</f>
        <v>1</v>
      </c>
      <c r="F334" s="99">
        <f t="shared" ref="F334:F357" si="29">B334*(D334-E334)</f>
        <v>-84000</v>
      </c>
      <c r="G334" s="99"/>
    </row>
    <row r="335" spans="1:9">
      <c r="A335" s="99" t="s">
        <v>5348</v>
      </c>
      <c r="B335" s="113">
        <v>2200472</v>
      </c>
      <c r="C335" s="99">
        <v>1</v>
      </c>
      <c r="D335" s="99">
        <f t="shared" si="27"/>
        <v>39</v>
      </c>
      <c r="E335" s="99">
        <f t="shared" si="28"/>
        <v>0</v>
      </c>
      <c r="F335" s="99">
        <f t="shared" si="29"/>
        <v>85818408</v>
      </c>
      <c r="G335" s="99"/>
      <c r="H335" t="s">
        <v>25</v>
      </c>
    </row>
    <row r="336" spans="1:9">
      <c r="A336" s="99" t="s">
        <v>5357</v>
      </c>
      <c r="B336" s="113">
        <v>-28000</v>
      </c>
      <c r="C336" s="99">
        <v>2</v>
      </c>
      <c r="D336" s="99">
        <f t="shared" si="27"/>
        <v>38</v>
      </c>
      <c r="E336" s="99">
        <f t="shared" si="28"/>
        <v>1</v>
      </c>
      <c r="F336" s="99">
        <f t="shared" si="29"/>
        <v>-1036000</v>
      </c>
      <c r="G336" s="99"/>
    </row>
    <row r="337" spans="1:13">
      <c r="A337" s="99" t="s">
        <v>5354</v>
      </c>
      <c r="B337" s="113">
        <v>2500000</v>
      </c>
      <c r="C337" s="99">
        <v>0</v>
      </c>
      <c r="D337" s="99">
        <f t="shared" si="27"/>
        <v>36</v>
      </c>
      <c r="E337" s="99">
        <f t="shared" si="28"/>
        <v>0</v>
      </c>
      <c r="F337" s="99">
        <f t="shared" si="29"/>
        <v>90000000</v>
      </c>
      <c r="G337" s="99"/>
    </row>
    <row r="338" spans="1:13">
      <c r="A338" s="99" t="s">
        <v>5354</v>
      </c>
      <c r="B338" s="113">
        <v>-407500</v>
      </c>
      <c r="C338" s="99">
        <v>2</v>
      </c>
      <c r="D338" s="99">
        <f t="shared" si="27"/>
        <v>36</v>
      </c>
      <c r="E338" s="99">
        <f t="shared" si="28"/>
        <v>0</v>
      </c>
      <c r="F338" s="99">
        <f t="shared" si="29"/>
        <v>-14670000</v>
      </c>
      <c r="G338" s="99"/>
    </row>
    <row r="339" spans="1:13">
      <c r="A339" s="99" t="s">
        <v>5358</v>
      </c>
      <c r="B339" s="113">
        <v>-3600</v>
      </c>
      <c r="C339" s="99">
        <v>1</v>
      </c>
      <c r="D339" s="99">
        <f t="shared" si="27"/>
        <v>34</v>
      </c>
      <c r="E339" s="99">
        <f t="shared" si="28"/>
        <v>0</v>
      </c>
      <c r="F339" s="99">
        <f t="shared" si="29"/>
        <v>-122400</v>
      </c>
      <c r="G339" s="99"/>
    </row>
    <row r="340" spans="1:13">
      <c r="A340" s="99" t="s">
        <v>5367</v>
      </c>
      <c r="B340" s="113">
        <v>-170094</v>
      </c>
      <c r="C340" s="99">
        <v>1</v>
      </c>
      <c r="D340" s="99">
        <f t="shared" si="27"/>
        <v>33</v>
      </c>
      <c r="E340" s="99">
        <f t="shared" si="28"/>
        <v>0</v>
      </c>
      <c r="F340" s="99">
        <f t="shared" si="29"/>
        <v>-5613102</v>
      </c>
      <c r="G340" s="99"/>
      <c r="J340" t="s">
        <v>25</v>
      </c>
    </row>
    <row r="341" spans="1:13">
      <c r="A341" s="99" t="s">
        <v>5360</v>
      </c>
      <c r="B341" s="113">
        <v>-51730</v>
      </c>
      <c r="C341" s="99">
        <v>1</v>
      </c>
      <c r="D341" s="99">
        <f t="shared" si="27"/>
        <v>32</v>
      </c>
      <c r="E341" s="99">
        <f t="shared" si="28"/>
        <v>0</v>
      </c>
      <c r="F341" s="99">
        <f t="shared" si="29"/>
        <v>-1655360</v>
      </c>
      <c r="G341" s="99"/>
    </row>
    <row r="342" spans="1:13">
      <c r="A342" s="99" t="s">
        <v>5368</v>
      </c>
      <c r="B342" s="113">
        <v>-200000</v>
      </c>
      <c r="C342" s="99">
        <v>2</v>
      </c>
      <c r="D342" s="99">
        <f t="shared" si="27"/>
        <v>31</v>
      </c>
      <c r="E342" s="99">
        <f t="shared" si="28"/>
        <v>0</v>
      </c>
      <c r="F342" s="99">
        <f t="shared" si="29"/>
        <v>-6200000</v>
      </c>
      <c r="G342" s="99"/>
    </row>
    <row r="343" spans="1:13">
      <c r="A343" s="99" t="s">
        <v>5308</v>
      </c>
      <c r="B343" s="113">
        <v>-3000000</v>
      </c>
      <c r="C343" s="99">
        <v>0</v>
      </c>
      <c r="D343" s="99">
        <f t="shared" si="27"/>
        <v>29</v>
      </c>
      <c r="E343" s="99">
        <f t="shared" si="28"/>
        <v>0</v>
      </c>
      <c r="F343" s="99">
        <f t="shared" si="29"/>
        <v>-87000000</v>
      </c>
      <c r="G343" s="99"/>
    </row>
    <row r="344" spans="1:13">
      <c r="A344" s="99" t="s">
        <v>5308</v>
      </c>
      <c r="B344" s="113">
        <v>-39726</v>
      </c>
      <c r="C344" s="99">
        <v>1</v>
      </c>
      <c r="D344" s="99">
        <f t="shared" si="27"/>
        <v>29</v>
      </c>
      <c r="E344" s="99">
        <f t="shared" si="28"/>
        <v>0</v>
      </c>
      <c r="F344" s="99">
        <f t="shared" si="29"/>
        <v>-1152054</v>
      </c>
      <c r="G344" s="99"/>
      <c r="M344" t="s">
        <v>25</v>
      </c>
    </row>
    <row r="345" spans="1:13">
      <c r="A345" s="99" t="s">
        <v>5371</v>
      </c>
      <c r="B345" s="113">
        <v>-566500</v>
      </c>
      <c r="C345" s="99">
        <v>1</v>
      </c>
      <c r="D345" s="99">
        <f t="shared" si="27"/>
        <v>28</v>
      </c>
      <c r="E345" s="99">
        <f t="shared" si="28"/>
        <v>0</v>
      </c>
      <c r="F345" s="99">
        <f t="shared" si="29"/>
        <v>-15862000</v>
      </c>
      <c r="G345" s="99"/>
      <c r="K345" t="s">
        <v>25</v>
      </c>
    </row>
    <row r="346" spans="1:13">
      <c r="A346" s="99" t="s">
        <v>5373</v>
      </c>
      <c r="B346" s="113">
        <v>-300000</v>
      </c>
      <c r="C346" s="99">
        <v>22</v>
      </c>
      <c r="D346" s="99">
        <f t="shared" si="27"/>
        <v>27</v>
      </c>
      <c r="E346" s="99">
        <f t="shared" si="28"/>
        <v>1</v>
      </c>
      <c r="F346" s="99">
        <f t="shared" si="29"/>
        <v>-7800000</v>
      </c>
      <c r="G346" s="99"/>
      <c r="J346" t="s">
        <v>25</v>
      </c>
    </row>
    <row r="347" spans="1:13">
      <c r="A347" s="99" t="s">
        <v>5399</v>
      </c>
      <c r="B347" s="113">
        <v>700000</v>
      </c>
      <c r="C347" s="99">
        <v>1</v>
      </c>
      <c r="D347" s="99">
        <f t="shared" si="27"/>
        <v>5</v>
      </c>
      <c r="E347" s="99">
        <f t="shared" si="28"/>
        <v>0</v>
      </c>
      <c r="F347" s="99">
        <f t="shared" si="29"/>
        <v>3500000</v>
      </c>
      <c r="G347" s="99"/>
    </row>
    <row r="348" spans="1:13">
      <c r="A348" s="99" t="s">
        <v>5402</v>
      </c>
      <c r="B348" s="113">
        <v>-101000</v>
      </c>
      <c r="C348" s="99">
        <v>1</v>
      </c>
      <c r="D348" s="99">
        <f t="shared" si="27"/>
        <v>4</v>
      </c>
      <c r="E348" s="99">
        <f t="shared" si="28"/>
        <v>0</v>
      </c>
      <c r="F348" s="99">
        <f t="shared" si="29"/>
        <v>-404000</v>
      </c>
      <c r="G348" s="99"/>
    </row>
    <row r="349" spans="1:13">
      <c r="A349" s="99" t="s">
        <v>5402</v>
      </c>
      <c r="B349" s="113">
        <v>-57245</v>
      </c>
      <c r="C349" s="99">
        <v>1</v>
      </c>
      <c r="D349" s="99">
        <f t="shared" si="27"/>
        <v>3</v>
      </c>
      <c r="E349" s="99">
        <f t="shared" si="28"/>
        <v>0</v>
      </c>
      <c r="F349" s="99">
        <f t="shared" si="29"/>
        <v>-171735</v>
      </c>
      <c r="G349" s="99"/>
    </row>
    <row r="350" spans="1:13">
      <c r="A350" s="99" t="s">
        <v>5408</v>
      </c>
      <c r="B350" s="113">
        <v>-398700</v>
      </c>
      <c r="C350" s="99">
        <v>2</v>
      </c>
      <c r="D350" s="99">
        <f t="shared" si="27"/>
        <v>2</v>
      </c>
      <c r="E350" s="99">
        <f t="shared" si="28"/>
        <v>0</v>
      </c>
      <c r="F350" s="99">
        <f t="shared" si="29"/>
        <v>-797400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201378</v>
      </c>
      <c r="C359" s="11"/>
      <c r="D359" s="11"/>
      <c r="E359" s="11"/>
      <c r="F359" s="29">
        <f>SUM(F2:F357)</f>
        <v>18997630323</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14876766.110415036</v>
      </c>
      <c r="G362" s="11"/>
    </row>
    <row r="363" spans="1:7">
      <c r="A363" s="11"/>
      <c r="B363" s="11"/>
      <c r="C363" s="11"/>
      <c r="D363" s="11"/>
      <c r="E363" s="11"/>
      <c r="F363" s="11" t="s">
        <v>286</v>
      </c>
      <c r="G363" s="11"/>
    </row>
    <row r="366" spans="1:7">
      <c r="B366" s="114">
        <f>B359-201378</f>
        <v>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L27" zoomScale="85" zoomScaleNormal="85" workbookViewId="0">
      <selection activeCell="P50" sqref="P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201378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765104831.16284025</v>
      </c>
      <c r="M21" s="168" t="s">
        <v>4292</v>
      </c>
      <c r="N21" s="113">
        <f t="shared" ref="N21:N25" si="9">O21*P21</f>
        <v>487219402.20000005</v>
      </c>
      <c r="O21" s="99">
        <v>1638814</v>
      </c>
      <c r="P21" s="185">
        <f>P47</f>
        <v>297.3</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3554161</v>
      </c>
      <c r="O22" s="99">
        <v>655</v>
      </c>
      <c r="P22" s="185">
        <f>P44</f>
        <v>5426.2</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4984486.5</v>
      </c>
      <c r="O23" s="99">
        <v>791</v>
      </c>
      <c r="P23" s="185">
        <f>P46</f>
        <v>6301.5</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656737615.9628402</v>
      </c>
      <c r="G24" s="95">
        <f t="shared" si="0"/>
        <v>-376431270.58090156</v>
      </c>
      <c r="H24" s="11"/>
      <c r="I24" s="96"/>
      <c r="J24" s="96"/>
      <c r="K24" s="213"/>
      <c r="L24" s="117"/>
      <c r="M24" s="213" t="s">
        <v>5214</v>
      </c>
      <c r="N24" s="113">
        <f t="shared" si="9"/>
        <v>0</v>
      </c>
      <c r="O24" s="99">
        <v>0</v>
      </c>
      <c r="P24" s="185">
        <f>P48</f>
        <v>3500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-27611459</v>
      </c>
      <c r="M25" s="213" t="s">
        <v>4398</v>
      </c>
      <c r="N25" s="113">
        <f t="shared" si="9"/>
        <v>126951756.8</v>
      </c>
      <c r="O25" s="99">
        <v>156808</v>
      </c>
      <c r="P25" s="185">
        <f>P45</f>
        <v>809.6</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1625676.8</v>
      </c>
      <c r="O28" s="69">
        <v>2008</v>
      </c>
      <c r="P28" s="99">
        <f>P45</f>
        <v>809.6</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336424.39999999997</v>
      </c>
      <c r="O29" s="69">
        <v>62</v>
      </c>
      <c r="P29" s="99">
        <f>P44</f>
        <v>5426.2</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7946191.5</v>
      </c>
      <c r="O30" s="69">
        <v>1261</v>
      </c>
      <c r="P30" s="99">
        <f>P46</f>
        <v>6301.5</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115513239.3</v>
      </c>
      <c r="O31" s="69">
        <v>388541</v>
      </c>
      <c r="P31" s="99">
        <f>P47</f>
        <v>297.3</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-765104831.16284025</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5405</v>
      </c>
      <c r="L44" s="117">
        <f>-15664*P47</f>
        <v>-4656907.2</v>
      </c>
      <c r="M44" s="21" t="s">
        <v>4380</v>
      </c>
      <c r="N44" s="117">
        <f t="shared" ref="N44:N50" si="16">O44*P44</f>
        <v>0</v>
      </c>
      <c r="O44" s="69">
        <v>0</v>
      </c>
      <c r="P44" s="69">
        <v>5426.2</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-15120000</v>
      </c>
      <c r="M45" s="19" t="s">
        <v>4398</v>
      </c>
      <c r="N45" s="117">
        <f t="shared" si="16"/>
        <v>75078256</v>
      </c>
      <c r="O45" s="69">
        <v>92735</v>
      </c>
      <c r="P45" s="69">
        <v>809.6</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20114388</v>
      </c>
      <c r="O46" s="69">
        <v>3192</v>
      </c>
      <c r="P46" s="69">
        <v>6301.5</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5406</v>
      </c>
      <c r="L47" s="117">
        <f>122945*P47</f>
        <v>36551548.5</v>
      </c>
      <c r="M47" s="19" t="s">
        <v>4174</v>
      </c>
      <c r="N47" s="113">
        <f t="shared" si="16"/>
        <v>889347976.80000007</v>
      </c>
      <c r="O47" s="99">
        <v>2991416</v>
      </c>
      <c r="P47" s="99">
        <v>297.3</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3500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440000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12600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-23915324.818399895</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656737615.9628402</v>
      </c>
      <c r="M60" s="168"/>
      <c r="N60" s="113">
        <f>SUM(N16:N59)</f>
        <v>883658231.3187598</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516151</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756737615.9628402</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5388</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5366</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1492080618.3</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5373</v>
      </c>
      <c r="S76" s="197">
        <f>S75-5</f>
        <v>22</v>
      </c>
      <c r="T76" s="213" t="s">
        <v>5375</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193412012.5</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5386</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5393</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14799.865455768584</v>
      </c>
      <c r="G102" s="199">
        <f>P47</f>
        <v>297.3</v>
      </c>
      <c r="H102" s="199" t="s">
        <v>4773</v>
      </c>
      <c r="I102" s="199" t="s">
        <v>4772</v>
      </c>
      <c r="J102" s="214" t="s">
        <v>4234</v>
      </c>
      <c r="K102" s="199">
        <v>175</v>
      </c>
      <c r="L102" s="215">
        <f t="shared" ref="L102:L107" si="28">K102*$L$110</f>
        <v>770000000</v>
      </c>
      <c r="M102" s="215">
        <f>N21+N31+N47</f>
        <v>1492080618.3000002</v>
      </c>
      <c r="N102" s="183">
        <f t="shared" ref="N102:N106" si="29">L102-M102</f>
        <v>-722080618.30000019</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5434.782608695652</v>
      </c>
      <c r="G105" s="213">
        <f>P45</f>
        <v>809.6</v>
      </c>
      <c r="H105" s="213" t="s">
        <v>4665</v>
      </c>
      <c r="I105" s="213" t="s">
        <v>4664</v>
      </c>
      <c r="J105" s="32" t="s">
        <v>4398</v>
      </c>
      <c r="K105" s="213">
        <v>43</v>
      </c>
      <c r="L105" s="1">
        <f t="shared" si="28"/>
        <v>189200000</v>
      </c>
      <c r="M105" s="1">
        <f>N45+N25</f>
        <v>202030012.80000001</v>
      </c>
      <c r="N105" s="113">
        <f t="shared" si="29"/>
        <v>-12830012.800000012</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4400000</v>
      </c>
      <c r="M106" s="215">
        <f>0</f>
        <v>0</v>
      </c>
      <c r="N106" s="183">
        <f t="shared" si="29"/>
        <v>4400000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5369</v>
      </c>
      <c r="K107" s="191">
        <v>169</v>
      </c>
      <c r="L107" s="258">
        <f t="shared" si="28"/>
        <v>743600000</v>
      </c>
      <c r="M107" s="258">
        <v>0</v>
      </c>
      <c r="N107" s="86">
        <f>L107-M107</f>
        <v>743600000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388</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4400000</v>
      </c>
      <c r="M110" s="1">
        <f>K110*L110</f>
        <v>0</v>
      </c>
      <c r="N110" s="113">
        <f>SUM(N102:N108)-M110</f>
        <v>43089368.899999857</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33603712</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297.3</v>
      </c>
      <c r="H119" s="213" t="s">
        <v>4234</v>
      </c>
      <c r="I119" s="213">
        <v>129827</v>
      </c>
      <c r="J119" s="1">
        <f>I119*G119</f>
        <v>38597567.100000001</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809.6</v>
      </c>
      <c r="H120" s="213" t="s">
        <v>4398</v>
      </c>
      <c r="I120" s="213">
        <v>1205</v>
      </c>
      <c r="J120" s="1">
        <f t="shared" ref="J120:J121" si="33">I120*G120</f>
        <v>975568</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6301.5</v>
      </c>
      <c r="H121" s="213" t="s">
        <v>4384</v>
      </c>
      <c r="I121" s="213">
        <v>1399</v>
      </c>
      <c r="J121" s="1">
        <f t="shared" si="33"/>
        <v>8815798.5</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28466518.600000001</v>
      </c>
      <c r="J123" s="1">
        <f>SUM(J119:J122)</f>
        <v>48388933.600000001</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297.3</v>
      </c>
      <c r="H127" s="213" t="s">
        <v>4234</v>
      </c>
      <c r="I127" s="213">
        <v>50896</v>
      </c>
      <c r="J127" s="1">
        <f>G127*I127</f>
        <v>15131380.800000001</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809.6</v>
      </c>
      <c r="H128" s="213" t="s">
        <v>4398</v>
      </c>
      <c r="I128" s="213">
        <v>2304</v>
      </c>
      <c r="J128" s="1">
        <f t="shared" ref="J128:J129" si="40">G128*I128</f>
        <v>1865318.4000000001</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5426.2</v>
      </c>
      <c r="H129" s="213" t="s">
        <v>4380</v>
      </c>
      <c r="I129" s="213">
        <v>715</v>
      </c>
      <c r="J129" s="1">
        <f t="shared" si="40"/>
        <v>3879733</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4557289.1999999993</v>
      </c>
      <c r="J131" s="1">
        <f>SUM(J127:J130)</f>
        <v>20876432.199999999</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297.3</v>
      </c>
      <c r="H135" s="213" t="s">
        <v>4234</v>
      </c>
      <c r="I135" s="213">
        <v>46582</v>
      </c>
      <c r="J135" s="1">
        <f>G135*I135</f>
        <v>13848828.6</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4053828.6000000015</v>
      </c>
      <c r="J137" s="1">
        <f>SUM(J135:J136)</f>
        <v>23848828.600000001</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297.3</v>
      </c>
      <c r="H141" s="99" t="s">
        <v>4234</v>
      </c>
      <c r="I141" s="99">
        <v>39042</v>
      </c>
      <c r="J141" s="1">
        <f>G141*I141</f>
        <v>11607186.6</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6301.5</v>
      </c>
      <c r="H142" s="99" t="s">
        <v>4384</v>
      </c>
      <c r="I142" s="99">
        <v>1150</v>
      </c>
      <c r="J142" s="1">
        <f>G142*I142</f>
        <v>7246725</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-1146088.3999999985</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5372</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5387</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5397</v>
      </c>
      <c r="S181" s="213">
        <f>S180-36</f>
        <v>1</v>
      </c>
      <c r="T181" s="213" t="s">
        <v>5398</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5399</v>
      </c>
      <c r="S182" s="213">
        <f>S181-1</f>
        <v>0</v>
      </c>
      <c r="T182" s="213" t="s">
        <v>5404</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5402</v>
      </c>
      <c r="S183" s="213">
        <f>S182-1</f>
        <v>-1</v>
      </c>
      <c r="T183" s="213" t="s">
        <v>5403</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319161775.80000007</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831991996.7695961</v>
      </c>
      <c r="T195" s="168"/>
      <c r="U195" s="168">
        <f>$Q$193*$T$193*S195/$R$222</f>
        <v>359.85771476006482</v>
      </c>
      <c r="V195" s="95">
        <f>S195+U195</f>
        <v>831992356.62731087</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765104831.16284025</v>
      </c>
      <c r="T196" s="168"/>
      <c r="U196" s="213">
        <f>$Q$193*$T$193*S196/$R$222</f>
        <v>330.92731319913389</v>
      </c>
      <c r="V196" s="95">
        <f t="shared" ref="V196:V197" si="63">S196+U196</f>
        <v>765105162.09015346</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23915324.818399895</v>
      </c>
      <c r="T197" s="168"/>
      <c r="U197" s="213">
        <f>$Q$193*$T$193*S197/$R$222</f>
        <v>10.343986685339889</v>
      </c>
      <c r="V197" s="95">
        <f t="shared" si="63"/>
        <v>23915335.162386581</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112989848.54916386</v>
      </c>
      <c r="T198" s="168"/>
      <c r="U198" s="213">
        <f>$Q$193*$T$193*S198/$R$222</f>
        <v>48.870985355461301</v>
      </c>
      <c r="V198" s="95">
        <f>S198+U198</f>
        <v>112989897.42014922</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209282190.2695961</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11483641.367563754</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5371</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5399</v>
      </c>
      <c r="AJ208" s="113">
        <v>101268</v>
      </c>
      <c r="AK208" s="99">
        <v>1</v>
      </c>
      <c r="AL208" s="20">
        <f t="shared" si="64"/>
        <v>2</v>
      </c>
      <c r="AM208" s="117">
        <f t="shared" si="65"/>
        <v>202536</v>
      </c>
      <c r="AN208" s="20"/>
      <c r="AR208" t="s">
        <v>25</v>
      </c>
    </row>
    <row r="209" spans="16:45">
      <c r="Q209" s="36" t="s">
        <v>4556</v>
      </c>
      <c r="R209" s="95">
        <f>SUM(N44:N49)</f>
        <v>984540620.80000007</v>
      </c>
      <c r="T209" s="113" t="s">
        <v>4447</v>
      </c>
      <c r="U209" s="56">
        <v>1000000</v>
      </c>
      <c r="V209" s="113">
        <v>239.024</v>
      </c>
      <c r="W209" s="113">
        <f t="shared" ref="W209:W310" si="66">U209*V209</f>
        <v>239024000</v>
      </c>
      <c r="X209" s="99"/>
      <c r="AH209" s="99">
        <v>189</v>
      </c>
      <c r="AI209" s="113" t="s">
        <v>5402</v>
      </c>
      <c r="AJ209" s="113">
        <v>101000</v>
      </c>
      <c r="AK209" s="99">
        <v>1</v>
      </c>
      <c r="AL209" s="20">
        <f t="shared" si="64"/>
        <v>1</v>
      </c>
      <c r="AM209" s="117">
        <f t="shared" si="65"/>
        <v>101000</v>
      </c>
      <c r="AN209" s="20"/>
      <c r="AP209" t="s">
        <v>25</v>
      </c>
    </row>
    <row r="210" spans="16:45">
      <c r="P210" s="114"/>
      <c r="Q210" s="99" t="s">
        <v>4438</v>
      </c>
      <c r="R210" s="95">
        <f>SUM(N21:N25)</f>
        <v>622709806.5</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125421532</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1734002001.3000002</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984540679.80000007</v>
      </c>
      <c r="AM223" t="s">
        <v>25</v>
      </c>
    </row>
    <row r="224" spans="16:45">
      <c r="T224" s="168" t="s">
        <v>4615</v>
      </c>
      <c r="U224" s="168">
        <v>79720</v>
      </c>
      <c r="V224" s="113">
        <v>246.6568</v>
      </c>
      <c r="W224" s="113">
        <f t="shared" si="66"/>
        <v>19663480.096000001</v>
      </c>
      <c r="X224" s="99" t="s">
        <v>452</v>
      </c>
      <c r="Z224" t="s">
        <v>25</v>
      </c>
      <c r="AI224" t="s">
        <v>4133</v>
      </c>
      <c r="AJ224" s="114">
        <f>AJ223-AJ217</f>
        <v>493508352.80000007</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391385605.87408185</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5377</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5377</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5373</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5377</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5377</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5377</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474.58574413398742</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126.42604785671881</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1734002001.3000002</v>
      </c>
      <c r="V365" s="95">
        <f>U365-T365</f>
        <v>805442635.30000019</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748240769.49999988</v>
      </c>
    </row>
    <row r="369" spans="17:40">
      <c r="Q369" s="99" t="s">
        <v>5290</v>
      </c>
      <c r="R369" s="95">
        <v>10000000</v>
      </c>
      <c r="AI369" t="s">
        <v>4133</v>
      </c>
      <c r="AJ369" s="114">
        <f>AJ368-AJ364</f>
        <v>296152917.49999988</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240969235.49843287</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5373</v>
      </c>
      <c r="R378" s="95">
        <v>-618906</v>
      </c>
      <c r="T378" t="s">
        <v>25</v>
      </c>
    </row>
    <row r="379" spans="17:40">
      <c r="Q379" s="99" t="s">
        <v>5377</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I222" zoomScale="90" zoomScaleNormal="90" workbookViewId="0">
      <selection activeCell="Q241" sqref="Q24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5370</v>
      </c>
      <c r="J222" s="280">
        <f>L222-L221+7000000</f>
        <v>4431891</v>
      </c>
      <c r="K222" s="279" t="s">
        <v>5371</v>
      </c>
      <c r="L222" s="281">
        <v>1011364540</v>
      </c>
      <c r="M222" s="281">
        <v>634014280</v>
      </c>
      <c r="N222" s="280">
        <f t="shared" si="55"/>
        <v>1645378820</v>
      </c>
      <c r="O222" s="280">
        <f t="shared" si="56"/>
        <v>-1137902</v>
      </c>
      <c r="P222" s="280">
        <f>N222-N221+7000000</f>
        <v>3293989</v>
      </c>
      <c r="Q222" s="229">
        <v>-7000000</v>
      </c>
    </row>
    <row r="223" spans="9:19">
      <c r="I223" s="216" t="s">
        <v>5374</v>
      </c>
      <c r="J223" s="248">
        <f t="shared" si="51"/>
        <v>-12364540</v>
      </c>
      <c r="K223" s="216" t="s">
        <v>5373</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5378</v>
      </c>
      <c r="L226" s="84">
        <v>995000000</v>
      </c>
      <c r="M226" s="84">
        <v>625000000</v>
      </c>
      <c r="N226" s="113">
        <f t="shared" si="55"/>
        <v>1620000000</v>
      </c>
      <c r="O226" s="113">
        <f t="shared" si="56"/>
        <v>-2621912</v>
      </c>
      <c r="P226" s="113">
        <f t="shared" si="57"/>
        <v>-8262288</v>
      </c>
      <c r="Q226" s="229">
        <v>0</v>
      </c>
    </row>
    <row r="227" spans="9:19">
      <c r="I227" s="189" t="s">
        <v>5379</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5383</v>
      </c>
      <c r="L230" s="84">
        <v>981346829</v>
      </c>
      <c r="M230" s="84">
        <v>616768631</v>
      </c>
      <c r="N230" s="113">
        <f>L230+M230</f>
        <v>1598115460</v>
      </c>
      <c r="O230" s="113">
        <f t="shared" si="56"/>
        <v>-231369</v>
      </c>
      <c r="P230" s="113">
        <f t="shared" si="57"/>
        <v>-2584540</v>
      </c>
      <c r="Q230" s="229">
        <v>0</v>
      </c>
    </row>
    <row r="231" spans="9:19">
      <c r="I231" s="189" t="s">
        <v>5385</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5384</v>
      </c>
      <c r="L232" s="84">
        <v>982764273</v>
      </c>
      <c r="M232" s="84">
        <v>618232370</v>
      </c>
      <c r="N232" s="113">
        <f t="shared" si="55"/>
        <v>1600996643</v>
      </c>
      <c r="O232" s="113">
        <f t="shared" si="56"/>
        <v>9817180</v>
      </c>
      <c r="P232" s="113">
        <f t="shared" si="57"/>
        <v>27833689</v>
      </c>
      <c r="Q232" s="229">
        <v>0</v>
      </c>
    </row>
    <row r="233" spans="9:19">
      <c r="I233" s="189" t="s">
        <v>5390</v>
      </c>
      <c r="J233" s="188">
        <f>L233-L232+990760</f>
        <v>270597</v>
      </c>
      <c r="K233" s="189" t="s">
        <v>5389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5397</v>
      </c>
      <c r="L237" s="84">
        <v>973935836</v>
      </c>
      <c r="M237" s="84">
        <v>612781866</v>
      </c>
      <c r="N237" s="113">
        <f t="shared" si="55"/>
        <v>1586717702</v>
      </c>
      <c r="O237" s="113">
        <f t="shared" si="56"/>
        <v>-4703074</v>
      </c>
      <c r="P237" s="113">
        <f t="shared" si="57"/>
        <v>-14274043</v>
      </c>
      <c r="Q237" s="229">
        <v>0</v>
      </c>
    </row>
    <row r="238" spans="9:19">
      <c r="I238" s="216" t="s">
        <v>5400</v>
      </c>
      <c r="J238" s="248">
        <f>L238-L237-101268</f>
        <v>10034013</v>
      </c>
      <c r="K238" s="216" t="s">
        <v>5399</v>
      </c>
      <c r="L238" s="249">
        <v>984071117</v>
      </c>
      <c r="M238" s="249">
        <v>619527192</v>
      </c>
      <c r="N238" s="248">
        <f t="shared" si="55"/>
        <v>1603598309</v>
      </c>
      <c r="O238" s="248">
        <f t="shared" si="56"/>
        <v>6745326</v>
      </c>
      <c r="P238" s="248">
        <f>N238-N237-101268</f>
        <v>16779339</v>
      </c>
      <c r="Q238" s="229">
        <v>101268</v>
      </c>
    </row>
    <row r="239" spans="9:19">
      <c r="I239" s="282" t="s">
        <v>5401</v>
      </c>
      <c r="J239" s="94">
        <f>L239-L238-101000</f>
        <v>-5512506</v>
      </c>
      <c r="K239" s="282" t="s">
        <v>5402</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5407</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-975121534</v>
      </c>
      <c r="K241" s="213"/>
      <c r="L241" s="84"/>
      <c r="M241" s="84"/>
      <c r="N241" s="113">
        <f t="shared" si="59"/>
        <v>0</v>
      </c>
      <c r="O241" s="113">
        <f t="shared" si="60"/>
        <v>-616980448</v>
      </c>
      <c r="P241" s="113">
        <f t="shared" si="61"/>
        <v>-1592101982</v>
      </c>
    </row>
    <row r="242" spans="9:19">
      <c r="I242" s="213"/>
      <c r="J242" s="113">
        <f t="shared" si="58"/>
        <v>0</v>
      </c>
      <c r="K242" s="213"/>
      <c r="L242" s="84"/>
      <c r="M242" s="84"/>
      <c r="N242" s="113">
        <f t="shared" si="59"/>
        <v>0</v>
      </c>
      <c r="O242" s="113">
        <f t="shared" si="60"/>
        <v>0</v>
      </c>
      <c r="P242" s="113">
        <f t="shared" si="61"/>
        <v>0</v>
      </c>
    </row>
    <row r="243" spans="9:19">
      <c r="I243" s="213"/>
      <c r="J243" s="113">
        <f t="shared" si="58"/>
        <v>0</v>
      </c>
      <c r="K243" s="213"/>
      <c r="L243" s="84"/>
      <c r="M243" s="84"/>
      <c r="N243" s="113">
        <f t="shared" si="59"/>
        <v>0</v>
      </c>
      <c r="O243" s="113">
        <f t="shared" si="60"/>
        <v>0</v>
      </c>
      <c r="P243" s="113">
        <f t="shared" si="61"/>
        <v>0</v>
      </c>
    </row>
    <row r="244" spans="9:19">
      <c r="I244" s="213"/>
      <c r="J244" s="113">
        <f t="shared" si="58"/>
        <v>0</v>
      </c>
      <c r="K244" s="213"/>
      <c r="L244" s="84"/>
      <c r="M244" s="84"/>
      <c r="N244" s="113">
        <f t="shared" si="59"/>
        <v>0</v>
      </c>
      <c r="O244" s="113">
        <f t="shared" si="60"/>
        <v>0</v>
      </c>
      <c r="P244" s="113">
        <f t="shared" si="61"/>
        <v>0</v>
      </c>
    </row>
    <row r="245" spans="9:19">
      <c r="I245" s="213"/>
      <c r="J245" s="113">
        <f t="shared" si="58"/>
        <v>0</v>
      </c>
      <c r="K245" s="213"/>
      <c r="L245" s="84"/>
      <c r="M245" s="84"/>
      <c r="N245" s="113">
        <f t="shared" si="59"/>
        <v>0</v>
      </c>
      <c r="O245" s="113">
        <f t="shared" si="60"/>
        <v>0</v>
      </c>
      <c r="P245" s="113">
        <f t="shared" si="61"/>
        <v>0</v>
      </c>
    </row>
    <row r="246" spans="9:19">
      <c r="I246" s="213"/>
      <c r="J246" s="113">
        <f t="shared" si="58"/>
        <v>0</v>
      </c>
      <c r="K246" s="213"/>
      <c r="L246" s="84"/>
      <c r="M246" s="84"/>
      <c r="N246" s="113">
        <f t="shared" si="59"/>
        <v>0</v>
      </c>
      <c r="O246" s="113">
        <f t="shared" si="60"/>
        <v>0</v>
      </c>
      <c r="P246" s="113">
        <f t="shared" si="61"/>
        <v>0</v>
      </c>
    </row>
    <row r="247" spans="9:19">
      <c r="I247" s="213"/>
      <c r="J247" s="113">
        <f t="shared" si="58"/>
        <v>0</v>
      </c>
      <c r="K247" s="213"/>
      <c r="L247" s="84"/>
      <c r="M247" s="84"/>
      <c r="N247" s="113">
        <f t="shared" si="59"/>
        <v>0</v>
      </c>
      <c r="O247" s="113">
        <f t="shared" si="60"/>
        <v>0</v>
      </c>
      <c r="P247" s="113">
        <f t="shared" si="61"/>
        <v>0</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5188</v>
      </c>
      <c r="X22" s="41">
        <v>9909620343</v>
      </c>
      <c r="Y22" s="41">
        <v>100</v>
      </c>
      <c r="Z22" s="41"/>
    </row>
    <row r="23" spans="5:35" ht="15.75">
      <c r="O23" s="178"/>
      <c r="P23" s="99" t="s">
        <v>4083</v>
      </c>
      <c r="Q23" s="285" t="s">
        <v>1087</v>
      </c>
      <c r="R23" s="286" t="s">
        <v>1088</v>
      </c>
      <c r="S23" s="285" t="s">
        <v>1089</v>
      </c>
      <c r="T23" s="287" t="s">
        <v>1090</v>
      </c>
      <c r="W23" s="41" t="s">
        <v>5189</v>
      </c>
      <c r="X23" s="41">
        <v>9378807702</v>
      </c>
      <c r="Y23" s="41">
        <v>0</v>
      </c>
      <c r="Z23" s="41"/>
      <c r="AD23" t="s">
        <v>25</v>
      </c>
    </row>
    <row r="24" spans="5:35">
      <c r="O24" s="99"/>
      <c r="P24" s="99"/>
      <c r="Q24" s="285"/>
      <c r="R24" s="286"/>
      <c r="S24" s="285"/>
      <c r="T24" s="287"/>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2019-11-30T10:06:32Z</dcterms:modified>
</cp:coreProperties>
</file>