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user\Desktop\"/>
    </mc:Choice>
  </mc:AlternateContent>
  <xr:revisionPtr revIDLastSave="0" documentId="13_ncr:1_{4816C3B3-0FE1-429A-AC26-9B09D0EDD330}" xr6:coauthVersionLast="47" xr6:coauthVersionMax="47" xr10:uidLastSave="{00000000-0000-0000-0000-000000000000}"/>
  <bookViews>
    <workbookView xWindow="-110" yWindow="-110" windowWidth="19420" windowHeight="10420" activeTab="9" xr2:uid="{2F20F80D-EDD6-4405-B069-E6B48B8EB637}"/>
  </bookViews>
  <sheets>
    <sheet name="Rb" sheetId="1" r:id="rId1"/>
    <sheet name="R SEI" sheetId="3" r:id="rId2"/>
    <sheet name="CPE SEI" sheetId="2" r:id="rId3"/>
    <sheet name="SEI" sheetId="4" r:id="rId4"/>
    <sheet name="Rct" sheetId="7" r:id="rId5"/>
    <sheet name="Warburg" sheetId="8" r:id="rId6"/>
    <sheet name="Rct + Warburg" sheetId="10" r:id="rId7"/>
    <sheet name="CPE electrode" sheetId="9" r:id="rId8"/>
    <sheet name="electrode" sheetId="6" r:id="rId9"/>
    <sheet name="total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0" l="1"/>
  <c r="B1" i="8"/>
  <c r="F6" i="8" s="1"/>
  <c r="G6" i="8" s="1"/>
  <c r="E6" i="8"/>
  <c r="D6" i="8"/>
  <c r="F6" i="2"/>
  <c r="D6" i="1"/>
  <c r="D6" i="5"/>
  <c r="C6" i="2"/>
  <c r="D6" i="2" s="1"/>
  <c r="E6" i="2" s="1"/>
  <c r="B7" i="2"/>
  <c r="C7" i="2" s="1"/>
  <c r="B6" i="2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" i="5"/>
  <c r="G6" i="2" l="1"/>
  <c r="D6" i="4" s="1"/>
  <c r="M7" i="2"/>
  <c r="M6" i="2"/>
  <c r="K7" i="2"/>
  <c r="K6" i="2"/>
  <c r="B66" i="6" l="1"/>
  <c r="C66" i="6" s="1"/>
  <c r="B65" i="6"/>
  <c r="C65" i="6" s="1"/>
  <c r="B64" i="6"/>
  <c r="C64" i="6" s="1"/>
  <c r="B63" i="6"/>
  <c r="C63" i="6" s="1"/>
  <c r="B62" i="6"/>
  <c r="C62" i="6" s="1"/>
  <c r="B61" i="6"/>
  <c r="C61" i="6" s="1"/>
  <c r="B60" i="6"/>
  <c r="C60" i="6" s="1"/>
  <c r="B59" i="6"/>
  <c r="C59" i="6" s="1"/>
  <c r="B58" i="6"/>
  <c r="C58" i="6" s="1"/>
  <c r="B57" i="6"/>
  <c r="C57" i="6" s="1"/>
  <c r="B56" i="6"/>
  <c r="C56" i="6" s="1"/>
  <c r="B55" i="6"/>
  <c r="C55" i="6" s="1"/>
  <c r="B54" i="6"/>
  <c r="C54" i="6" s="1"/>
  <c r="B53" i="6"/>
  <c r="C53" i="6" s="1"/>
  <c r="B52" i="6"/>
  <c r="C52" i="6" s="1"/>
  <c r="B51" i="6"/>
  <c r="C51" i="6" s="1"/>
  <c r="B50" i="6"/>
  <c r="C50" i="6" s="1"/>
  <c r="B49" i="6"/>
  <c r="C49" i="6" s="1"/>
  <c r="B48" i="6"/>
  <c r="C48" i="6" s="1"/>
  <c r="B47" i="6"/>
  <c r="C47" i="6" s="1"/>
  <c r="B46" i="6"/>
  <c r="C46" i="6" s="1"/>
  <c r="B45" i="6"/>
  <c r="C45" i="6" s="1"/>
  <c r="B44" i="6"/>
  <c r="C44" i="6" s="1"/>
  <c r="B43" i="6"/>
  <c r="C43" i="6" s="1"/>
  <c r="B42" i="6"/>
  <c r="C42" i="6" s="1"/>
  <c r="B41" i="6"/>
  <c r="C41" i="6" s="1"/>
  <c r="B40" i="6"/>
  <c r="C40" i="6" s="1"/>
  <c r="B39" i="6"/>
  <c r="C39" i="6" s="1"/>
  <c r="B38" i="6"/>
  <c r="C38" i="6" s="1"/>
  <c r="B37" i="6"/>
  <c r="C37" i="6" s="1"/>
  <c r="B36" i="6"/>
  <c r="C36" i="6" s="1"/>
  <c r="B35" i="6"/>
  <c r="C35" i="6" s="1"/>
  <c r="B34" i="6"/>
  <c r="C34" i="6" s="1"/>
  <c r="B33" i="6"/>
  <c r="C33" i="6" s="1"/>
  <c r="B32" i="6"/>
  <c r="C32" i="6" s="1"/>
  <c r="B31" i="6"/>
  <c r="C31" i="6" s="1"/>
  <c r="B30" i="6"/>
  <c r="C30" i="6" s="1"/>
  <c r="B29" i="6"/>
  <c r="C29" i="6" s="1"/>
  <c r="B28" i="6"/>
  <c r="C28" i="6" s="1"/>
  <c r="B27" i="6"/>
  <c r="C27" i="6" s="1"/>
  <c r="B26" i="6"/>
  <c r="C26" i="6" s="1"/>
  <c r="B25" i="6"/>
  <c r="C25" i="6" s="1"/>
  <c r="B24" i="6"/>
  <c r="C24" i="6" s="1"/>
  <c r="B23" i="6"/>
  <c r="C23" i="6" s="1"/>
  <c r="B22" i="6"/>
  <c r="C22" i="6" s="1"/>
  <c r="B21" i="6"/>
  <c r="C21" i="6" s="1"/>
  <c r="B20" i="6"/>
  <c r="C20" i="6" s="1"/>
  <c r="B19" i="6"/>
  <c r="C19" i="6" s="1"/>
  <c r="B18" i="6"/>
  <c r="C18" i="6" s="1"/>
  <c r="B17" i="6"/>
  <c r="C17" i="6" s="1"/>
  <c r="B16" i="6"/>
  <c r="C16" i="6" s="1"/>
  <c r="B15" i="6"/>
  <c r="C15" i="6" s="1"/>
  <c r="B14" i="6"/>
  <c r="C14" i="6" s="1"/>
  <c r="B13" i="6"/>
  <c r="C13" i="6" s="1"/>
  <c r="B12" i="6"/>
  <c r="C12" i="6" s="1"/>
  <c r="B11" i="6"/>
  <c r="C11" i="6" s="1"/>
  <c r="B10" i="6"/>
  <c r="C10" i="6" s="1"/>
  <c r="B9" i="6"/>
  <c r="C9" i="6" s="1"/>
  <c r="B8" i="6"/>
  <c r="C8" i="6" s="1"/>
  <c r="B7" i="6"/>
  <c r="C7" i="6" s="1"/>
  <c r="B6" i="6"/>
  <c r="C6" i="6" s="1"/>
  <c r="J7" i="7"/>
  <c r="J13" i="7"/>
  <c r="J14" i="7"/>
  <c r="J22" i="7"/>
  <c r="J28" i="7"/>
  <c r="J30" i="7"/>
  <c r="J38" i="7"/>
  <c r="J44" i="7"/>
  <c r="J45" i="7"/>
  <c r="J54" i="7"/>
  <c r="J61" i="7"/>
  <c r="J62" i="7"/>
  <c r="H9" i="7"/>
  <c r="H10" i="7"/>
  <c r="H15" i="7"/>
  <c r="H16" i="7"/>
  <c r="H17" i="7"/>
  <c r="H25" i="7"/>
  <c r="H31" i="7"/>
  <c r="H33" i="7"/>
  <c r="H41" i="7"/>
  <c r="H42" i="7"/>
  <c r="H47" i="7"/>
  <c r="H50" i="7"/>
  <c r="H57" i="7"/>
  <c r="H58" i="7"/>
  <c r="H64" i="7"/>
  <c r="H65" i="7"/>
  <c r="M65" i="8"/>
  <c r="K65" i="8"/>
  <c r="M64" i="8"/>
  <c r="K64" i="8"/>
  <c r="M61" i="8"/>
  <c r="K61" i="8"/>
  <c r="M60" i="8"/>
  <c r="M57" i="8"/>
  <c r="K57" i="8"/>
  <c r="M56" i="8"/>
  <c r="K56" i="8"/>
  <c r="M53" i="8"/>
  <c r="K53" i="8"/>
  <c r="M52" i="8"/>
  <c r="M49" i="8"/>
  <c r="K49" i="8"/>
  <c r="M48" i="8"/>
  <c r="K48" i="8"/>
  <c r="M45" i="8"/>
  <c r="K45" i="8"/>
  <c r="M44" i="8"/>
  <c r="K44" i="8"/>
  <c r="K40" i="8"/>
  <c r="M37" i="8"/>
  <c r="K37" i="8"/>
  <c r="M36" i="8"/>
  <c r="M33" i="8"/>
  <c r="K33" i="8"/>
  <c r="M32" i="8"/>
  <c r="K32" i="8"/>
  <c r="M28" i="8"/>
  <c r="K28" i="8"/>
  <c r="M24" i="8"/>
  <c r="K24" i="8"/>
  <c r="M20" i="8"/>
  <c r="K8" i="8"/>
  <c r="B66" i="9"/>
  <c r="C66" i="9" s="1"/>
  <c r="B65" i="9"/>
  <c r="C65" i="9" s="1"/>
  <c r="B64" i="9"/>
  <c r="C64" i="9" s="1"/>
  <c r="B63" i="9"/>
  <c r="C63" i="9" s="1"/>
  <c r="B62" i="9"/>
  <c r="C62" i="9" s="1"/>
  <c r="B61" i="9"/>
  <c r="C61" i="9" s="1"/>
  <c r="B60" i="9"/>
  <c r="C60" i="9" s="1"/>
  <c r="B59" i="9"/>
  <c r="C59" i="9" s="1"/>
  <c r="B58" i="9"/>
  <c r="C58" i="9" s="1"/>
  <c r="B57" i="9"/>
  <c r="C57" i="9" s="1"/>
  <c r="B56" i="9"/>
  <c r="C56" i="9" s="1"/>
  <c r="B55" i="9"/>
  <c r="C55" i="9" s="1"/>
  <c r="B54" i="9"/>
  <c r="C54" i="9" s="1"/>
  <c r="B53" i="9"/>
  <c r="C53" i="9" s="1"/>
  <c r="B52" i="9"/>
  <c r="C52" i="9" s="1"/>
  <c r="B51" i="9"/>
  <c r="C51" i="9" s="1"/>
  <c r="B50" i="9"/>
  <c r="C50" i="9" s="1"/>
  <c r="B49" i="9"/>
  <c r="C49" i="9" s="1"/>
  <c r="B48" i="9"/>
  <c r="C48" i="9" s="1"/>
  <c r="B47" i="9"/>
  <c r="C47" i="9" s="1"/>
  <c r="D46" i="9"/>
  <c r="E46" i="9" s="1"/>
  <c r="F46" i="9" s="1"/>
  <c r="G46" i="9" s="1"/>
  <c r="B46" i="9"/>
  <c r="C46" i="9" s="1"/>
  <c r="B45" i="9"/>
  <c r="C45" i="9" s="1"/>
  <c r="B44" i="9"/>
  <c r="C44" i="9" s="1"/>
  <c r="B43" i="9"/>
  <c r="C43" i="9" s="1"/>
  <c r="B42" i="9"/>
  <c r="C42" i="9" s="1"/>
  <c r="D42" i="9" s="1"/>
  <c r="E42" i="9" s="1"/>
  <c r="F42" i="9" s="1"/>
  <c r="G42" i="9" s="1"/>
  <c r="B41" i="9"/>
  <c r="C41" i="9" s="1"/>
  <c r="B40" i="9"/>
  <c r="C40" i="9" s="1"/>
  <c r="B39" i="9"/>
  <c r="C39" i="9" s="1"/>
  <c r="B38" i="9"/>
  <c r="C38" i="9" s="1"/>
  <c r="B37" i="9"/>
  <c r="C37" i="9" s="1"/>
  <c r="B36" i="9"/>
  <c r="C36" i="9" s="1"/>
  <c r="B35" i="9"/>
  <c r="C35" i="9" s="1"/>
  <c r="D34" i="9"/>
  <c r="E34" i="9" s="1"/>
  <c r="F34" i="9" s="1"/>
  <c r="G34" i="9" s="1"/>
  <c r="B34" i="9"/>
  <c r="C34" i="9" s="1"/>
  <c r="B33" i="9"/>
  <c r="C33" i="9" s="1"/>
  <c r="B32" i="9"/>
  <c r="C32" i="9" s="1"/>
  <c r="B31" i="9"/>
  <c r="C31" i="9" s="1"/>
  <c r="B30" i="9"/>
  <c r="C30" i="9" s="1"/>
  <c r="B29" i="9"/>
  <c r="C29" i="9" s="1"/>
  <c r="C28" i="9"/>
  <c r="B28" i="9"/>
  <c r="B27" i="9"/>
  <c r="C27" i="9" s="1"/>
  <c r="B26" i="9"/>
  <c r="C26" i="9" s="1"/>
  <c r="B25" i="9"/>
  <c r="C25" i="9" s="1"/>
  <c r="D24" i="9"/>
  <c r="E24" i="9" s="1"/>
  <c r="F24" i="9" s="1"/>
  <c r="G24" i="9" s="1"/>
  <c r="C24" i="9"/>
  <c r="B24" i="9"/>
  <c r="B23" i="9"/>
  <c r="C23" i="9" s="1"/>
  <c r="B22" i="9"/>
  <c r="C22" i="9" s="1"/>
  <c r="B21" i="9"/>
  <c r="C21" i="9" s="1"/>
  <c r="B20" i="9"/>
  <c r="C20" i="9" s="1"/>
  <c r="B19" i="9"/>
  <c r="C19" i="9" s="1"/>
  <c r="B18" i="9"/>
  <c r="C18" i="9" s="1"/>
  <c r="B17" i="9"/>
  <c r="C17" i="9" s="1"/>
  <c r="C16" i="9"/>
  <c r="B16" i="9"/>
  <c r="B15" i="9"/>
  <c r="C15" i="9" s="1"/>
  <c r="B14" i="9"/>
  <c r="C14" i="9" s="1"/>
  <c r="B13" i="9"/>
  <c r="C13" i="9" s="1"/>
  <c r="B12" i="9"/>
  <c r="C12" i="9" s="1"/>
  <c r="B11" i="9"/>
  <c r="C11" i="9" s="1"/>
  <c r="D10" i="9"/>
  <c r="E10" i="9" s="1"/>
  <c r="F10" i="9" s="1"/>
  <c r="G10" i="9" s="1"/>
  <c r="C10" i="9"/>
  <c r="B10" i="9"/>
  <c r="B9" i="9"/>
  <c r="C9" i="9" s="1"/>
  <c r="B8" i="9"/>
  <c r="C8" i="9" s="1"/>
  <c r="B7" i="9"/>
  <c r="C7" i="9" s="1"/>
  <c r="B6" i="9"/>
  <c r="C6" i="9" s="1"/>
  <c r="J11" i="10"/>
  <c r="J12" i="10"/>
  <c r="J13" i="10"/>
  <c r="J14" i="10"/>
  <c r="J19" i="10"/>
  <c r="J20" i="10"/>
  <c r="J27" i="10"/>
  <c r="J28" i="10"/>
  <c r="J29" i="10"/>
  <c r="J30" i="10"/>
  <c r="J35" i="10"/>
  <c r="J36" i="10"/>
  <c r="J43" i="10"/>
  <c r="J44" i="10"/>
  <c r="J45" i="10"/>
  <c r="J46" i="10"/>
  <c r="J51" i="10"/>
  <c r="J52" i="10"/>
  <c r="J59" i="10"/>
  <c r="J60" i="10"/>
  <c r="J61" i="10"/>
  <c r="J62" i="10"/>
  <c r="J6" i="10"/>
  <c r="H7" i="10"/>
  <c r="H9" i="10"/>
  <c r="H10" i="10"/>
  <c r="H15" i="10"/>
  <c r="H16" i="10"/>
  <c r="H17" i="10"/>
  <c r="H18" i="10"/>
  <c r="H24" i="10"/>
  <c r="H25" i="10"/>
  <c r="H26" i="10"/>
  <c r="H30" i="10"/>
  <c r="H31" i="10"/>
  <c r="H32" i="10"/>
  <c r="H33" i="10"/>
  <c r="H34" i="10"/>
  <c r="H40" i="10"/>
  <c r="H41" i="10"/>
  <c r="H42" i="10"/>
  <c r="H46" i="10"/>
  <c r="H48" i="10"/>
  <c r="H49" i="10"/>
  <c r="H50" i="10"/>
  <c r="H54" i="10"/>
  <c r="H55" i="10"/>
  <c r="H56" i="10"/>
  <c r="H57" i="10"/>
  <c r="H58" i="10"/>
  <c r="H63" i="10"/>
  <c r="H64" i="10"/>
  <c r="H65" i="10"/>
  <c r="H66" i="10"/>
  <c r="B66" i="10"/>
  <c r="C66" i="10" s="1"/>
  <c r="J66" i="10" s="1"/>
  <c r="B65" i="10"/>
  <c r="C65" i="10" s="1"/>
  <c r="J65" i="10" s="1"/>
  <c r="B64" i="10"/>
  <c r="C64" i="10" s="1"/>
  <c r="J64" i="10" s="1"/>
  <c r="B63" i="10"/>
  <c r="C63" i="10" s="1"/>
  <c r="J63" i="10" s="1"/>
  <c r="B62" i="10"/>
  <c r="C62" i="10" s="1"/>
  <c r="H62" i="10" s="1"/>
  <c r="B61" i="10"/>
  <c r="C61" i="10" s="1"/>
  <c r="H61" i="10" s="1"/>
  <c r="B60" i="10"/>
  <c r="C60" i="10" s="1"/>
  <c r="H60" i="10" s="1"/>
  <c r="B59" i="10"/>
  <c r="C59" i="10" s="1"/>
  <c r="H59" i="10" s="1"/>
  <c r="B58" i="10"/>
  <c r="C58" i="10" s="1"/>
  <c r="J58" i="10" s="1"/>
  <c r="B57" i="10"/>
  <c r="C57" i="10" s="1"/>
  <c r="J57" i="10" s="1"/>
  <c r="B56" i="10"/>
  <c r="C56" i="10" s="1"/>
  <c r="J56" i="10" s="1"/>
  <c r="B55" i="10"/>
  <c r="C55" i="10" s="1"/>
  <c r="J55" i="10" s="1"/>
  <c r="B54" i="10"/>
  <c r="C54" i="10" s="1"/>
  <c r="J54" i="10" s="1"/>
  <c r="B53" i="10"/>
  <c r="C53" i="10" s="1"/>
  <c r="H53" i="10" s="1"/>
  <c r="B52" i="10"/>
  <c r="C52" i="10" s="1"/>
  <c r="H52" i="10" s="1"/>
  <c r="B51" i="10"/>
  <c r="C51" i="10" s="1"/>
  <c r="H51" i="10" s="1"/>
  <c r="B50" i="10"/>
  <c r="C50" i="10" s="1"/>
  <c r="J50" i="10" s="1"/>
  <c r="B49" i="10"/>
  <c r="C49" i="10" s="1"/>
  <c r="J49" i="10" s="1"/>
  <c r="B48" i="10"/>
  <c r="C48" i="10" s="1"/>
  <c r="J48" i="10" s="1"/>
  <c r="B47" i="10"/>
  <c r="C47" i="10" s="1"/>
  <c r="J47" i="10" s="1"/>
  <c r="B46" i="10"/>
  <c r="C46" i="10" s="1"/>
  <c r="B45" i="10"/>
  <c r="C45" i="10" s="1"/>
  <c r="H45" i="10" s="1"/>
  <c r="B44" i="10"/>
  <c r="C44" i="10" s="1"/>
  <c r="H44" i="10" s="1"/>
  <c r="B43" i="10"/>
  <c r="C43" i="10" s="1"/>
  <c r="H43" i="10" s="1"/>
  <c r="B42" i="10"/>
  <c r="C42" i="10" s="1"/>
  <c r="J42" i="10" s="1"/>
  <c r="B41" i="10"/>
  <c r="C41" i="10" s="1"/>
  <c r="J41" i="10" s="1"/>
  <c r="B40" i="10"/>
  <c r="C40" i="10" s="1"/>
  <c r="J40" i="10" s="1"/>
  <c r="B39" i="10"/>
  <c r="C39" i="10" s="1"/>
  <c r="J39" i="10" s="1"/>
  <c r="B38" i="10"/>
  <c r="C38" i="10" s="1"/>
  <c r="J38" i="10" s="1"/>
  <c r="B37" i="10"/>
  <c r="C37" i="10" s="1"/>
  <c r="H37" i="10" s="1"/>
  <c r="B36" i="10"/>
  <c r="C36" i="10" s="1"/>
  <c r="H36" i="10" s="1"/>
  <c r="B35" i="10"/>
  <c r="C35" i="10" s="1"/>
  <c r="H35" i="10" s="1"/>
  <c r="B34" i="10"/>
  <c r="C34" i="10" s="1"/>
  <c r="J34" i="10" s="1"/>
  <c r="B33" i="10"/>
  <c r="C33" i="10" s="1"/>
  <c r="J33" i="10" s="1"/>
  <c r="B32" i="10"/>
  <c r="C32" i="10" s="1"/>
  <c r="J32" i="10" s="1"/>
  <c r="B31" i="10"/>
  <c r="C31" i="10" s="1"/>
  <c r="J31" i="10" s="1"/>
  <c r="B30" i="10"/>
  <c r="C30" i="10" s="1"/>
  <c r="B29" i="10"/>
  <c r="C29" i="10" s="1"/>
  <c r="H29" i="10" s="1"/>
  <c r="B28" i="10"/>
  <c r="C28" i="10" s="1"/>
  <c r="H28" i="10" s="1"/>
  <c r="B27" i="10"/>
  <c r="C27" i="10" s="1"/>
  <c r="H27" i="10" s="1"/>
  <c r="B26" i="10"/>
  <c r="C26" i="10" s="1"/>
  <c r="J26" i="10" s="1"/>
  <c r="B25" i="10"/>
  <c r="C25" i="10" s="1"/>
  <c r="J25" i="10" s="1"/>
  <c r="B24" i="10"/>
  <c r="C24" i="10" s="1"/>
  <c r="J24" i="10" s="1"/>
  <c r="B23" i="10"/>
  <c r="C23" i="10" s="1"/>
  <c r="J23" i="10" s="1"/>
  <c r="B22" i="10"/>
  <c r="C22" i="10" s="1"/>
  <c r="H22" i="10" s="1"/>
  <c r="B21" i="10"/>
  <c r="C21" i="10" s="1"/>
  <c r="H21" i="10" s="1"/>
  <c r="B20" i="10"/>
  <c r="C20" i="10" s="1"/>
  <c r="H20" i="10" s="1"/>
  <c r="B19" i="10"/>
  <c r="C19" i="10" s="1"/>
  <c r="H19" i="10" s="1"/>
  <c r="B18" i="10"/>
  <c r="C18" i="10" s="1"/>
  <c r="J18" i="10" s="1"/>
  <c r="B17" i="10"/>
  <c r="C17" i="10" s="1"/>
  <c r="J17" i="10" s="1"/>
  <c r="B16" i="10"/>
  <c r="C16" i="10" s="1"/>
  <c r="J16" i="10" s="1"/>
  <c r="B15" i="10"/>
  <c r="C15" i="10" s="1"/>
  <c r="J15" i="10" s="1"/>
  <c r="B14" i="10"/>
  <c r="C14" i="10" s="1"/>
  <c r="H14" i="10" s="1"/>
  <c r="B13" i="10"/>
  <c r="C13" i="10" s="1"/>
  <c r="H13" i="10" s="1"/>
  <c r="B12" i="10"/>
  <c r="C12" i="10" s="1"/>
  <c r="H12" i="10" s="1"/>
  <c r="B11" i="10"/>
  <c r="C11" i="10" s="1"/>
  <c r="H11" i="10" s="1"/>
  <c r="B10" i="10"/>
  <c r="C10" i="10" s="1"/>
  <c r="J10" i="10" s="1"/>
  <c r="B9" i="10"/>
  <c r="C9" i="10" s="1"/>
  <c r="J9" i="10" s="1"/>
  <c r="B8" i="10"/>
  <c r="C8" i="10" s="1"/>
  <c r="J8" i="10" s="1"/>
  <c r="B7" i="10"/>
  <c r="C7" i="10" s="1"/>
  <c r="J7" i="10" s="1"/>
  <c r="B6" i="10"/>
  <c r="C6" i="10" s="1"/>
  <c r="H6" i="10" s="1"/>
  <c r="B66" i="8"/>
  <c r="C66" i="8" s="1"/>
  <c r="B65" i="8"/>
  <c r="C65" i="8" s="1"/>
  <c r="B64" i="8"/>
  <c r="C64" i="8" s="1"/>
  <c r="B63" i="8"/>
  <c r="C63" i="8" s="1"/>
  <c r="M63" i="8" s="1"/>
  <c r="B62" i="8"/>
  <c r="C62" i="8" s="1"/>
  <c r="M62" i="8" s="1"/>
  <c r="B61" i="8"/>
  <c r="C61" i="8" s="1"/>
  <c r="B60" i="8"/>
  <c r="C60" i="8" s="1"/>
  <c r="K60" i="8" s="1"/>
  <c r="B59" i="8"/>
  <c r="C59" i="8" s="1"/>
  <c r="B58" i="8"/>
  <c r="C58" i="8" s="1"/>
  <c r="B57" i="8"/>
  <c r="C57" i="8" s="1"/>
  <c r="B56" i="8"/>
  <c r="C56" i="8" s="1"/>
  <c r="B55" i="8"/>
  <c r="C55" i="8" s="1"/>
  <c r="M55" i="8" s="1"/>
  <c r="B54" i="8"/>
  <c r="C54" i="8" s="1"/>
  <c r="M54" i="8" s="1"/>
  <c r="B53" i="8"/>
  <c r="C53" i="8" s="1"/>
  <c r="D53" i="8" s="1"/>
  <c r="E53" i="8" s="1"/>
  <c r="B52" i="8"/>
  <c r="C52" i="8" s="1"/>
  <c r="K52" i="8" s="1"/>
  <c r="B51" i="8"/>
  <c r="C51" i="8" s="1"/>
  <c r="B50" i="8"/>
  <c r="C50" i="8" s="1"/>
  <c r="M50" i="8" s="1"/>
  <c r="D49" i="8"/>
  <c r="E49" i="8" s="1"/>
  <c r="B49" i="8"/>
  <c r="C49" i="8" s="1"/>
  <c r="B48" i="8"/>
  <c r="C48" i="8" s="1"/>
  <c r="B47" i="8"/>
  <c r="C47" i="8" s="1"/>
  <c r="B46" i="8"/>
  <c r="C46" i="8" s="1"/>
  <c r="D45" i="8"/>
  <c r="E45" i="8" s="1"/>
  <c r="B45" i="8"/>
  <c r="C45" i="8" s="1"/>
  <c r="B44" i="8"/>
  <c r="C44" i="8" s="1"/>
  <c r="B43" i="8"/>
  <c r="C43" i="8" s="1"/>
  <c r="M43" i="8" s="1"/>
  <c r="B42" i="8"/>
  <c r="C42" i="8" s="1"/>
  <c r="M42" i="8" s="1"/>
  <c r="B41" i="8"/>
  <c r="C41" i="8" s="1"/>
  <c r="D41" i="8" s="1"/>
  <c r="E41" i="8" s="1"/>
  <c r="B40" i="8"/>
  <c r="C40" i="8" s="1"/>
  <c r="D40" i="8" s="1"/>
  <c r="E40" i="8" s="1"/>
  <c r="B39" i="8"/>
  <c r="C39" i="8" s="1"/>
  <c r="B38" i="8"/>
  <c r="C38" i="8" s="1"/>
  <c r="M38" i="8" s="1"/>
  <c r="D37" i="8"/>
  <c r="E37" i="8" s="1"/>
  <c r="B37" i="8"/>
  <c r="C37" i="8" s="1"/>
  <c r="B36" i="8"/>
  <c r="C36" i="8" s="1"/>
  <c r="D36" i="8" s="1"/>
  <c r="E36" i="8" s="1"/>
  <c r="B35" i="8"/>
  <c r="C35" i="8" s="1"/>
  <c r="B34" i="8"/>
  <c r="C34" i="8" s="1"/>
  <c r="D33" i="8"/>
  <c r="E33" i="8" s="1"/>
  <c r="C33" i="8"/>
  <c r="B33" i="8"/>
  <c r="B32" i="8"/>
  <c r="C32" i="8" s="1"/>
  <c r="B31" i="8"/>
  <c r="C31" i="8" s="1"/>
  <c r="B30" i="8"/>
  <c r="C30" i="8" s="1"/>
  <c r="C29" i="8"/>
  <c r="D29" i="8" s="1"/>
  <c r="E29" i="8" s="1"/>
  <c r="B29" i="8"/>
  <c r="B28" i="8"/>
  <c r="C28" i="8" s="1"/>
  <c r="B27" i="8"/>
  <c r="C27" i="8" s="1"/>
  <c r="B26" i="8"/>
  <c r="C26" i="8" s="1"/>
  <c r="B25" i="8"/>
  <c r="C25" i="8" s="1"/>
  <c r="B24" i="8"/>
  <c r="C24" i="8" s="1"/>
  <c r="C23" i="8"/>
  <c r="M23" i="8" s="1"/>
  <c r="B23" i="8"/>
  <c r="B22" i="8"/>
  <c r="C22" i="8" s="1"/>
  <c r="M22" i="8" s="1"/>
  <c r="B21" i="8"/>
  <c r="C21" i="8" s="1"/>
  <c r="B20" i="8"/>
  <c r="C20" i="8" s="1"/>
  <c r="K20" i="8" s="1"/>
  <c r="D19" i="8"/>
  <c r="E19" i="8" s="1"/>
  <c r="C19" i="8"/>
  <c r="M19" i="8" s="1"/>
  <c r="B19" i="8"/>
  <c r="B18" i="8"/>
  <c r="C18" i="8" s="1"/>
  <c r="M18" i="8" s="1"/>
  <c r="C17" i="8"/>
  <c r="D17" i="8" s="1"/>
  <c r="E17" i="8" s="1"/>
  <c r="B17" i="8"/>
  <c r="B16" i="8"/>
  <c r="C16" i="8" s="1"/>
  <c r="C15" i="8"/>
  <c r="B15" i="8"/>
  <c r="B14" i="8"/>
  <c r="C14" i="8" s="1"/>
  <c r="B13" i="8"/>
  <c r="C13" i="8" s="1"/>
  <c r="B12" i="8"/>
  <c r="C12" i="8" s="1"/>
  <c r="C11" i="8"/>
  <c r="B11" i="8"/>
  <c r="B10" i="8"/>
  <c r="C10" i="8" s="1"/>
  <c r="B9" i="8"/>
  <c r="C9" i="8" s="1"/>
  <c r="C8" i="8"/>
  <c r="M8" i="8" s="1"/>
  <c r="B8" i="8"/>
  <c r="C7" i="8"/>
  <c r="B7" i="8"/>
  <c r="B6" i="8"/>
  <c r="C6" i="8" s="1"/>
  <c r="D66" i="7"/>
  <c r="E66" i="7" s="1"/>
  <c r="B66" i="7"/>
  <c r="C66" i="7" s="1"/>
  <c r="J66" i="7" s="1"/>
  <c r="D65" i="7"/>
  <c r="E65" i="7" s="1"/>
  <c r="B65" i="7"/>
  <c r="C65" i="7" s="1"/>
  <c r="J65" i="7" s="1"/>
  <c r="D64" i="7"/>
  <c r="E64" i="7" s="1"/>
  <c r="C64" i="7"/>
  <c r="J64" i="7" s="1"/>
  <c r="B64" i="7"/>
  <c r="D63" i="7"/>
  <c r="E63" i="7" s="1"/>
  <c r="C63" i="7"/>
  <c r="J63" i="7" s="1"/>
  <c r="B63" i="7"/>
  <c r="D62" i="7"/>
  <c r="E62" i="7" s="1"/>
  <c r="B62" i="7"/>
  <c r="C62" i="7" s="1"/>
  <c r="H62" i="7" s="1"/>
  <c r="D61" i="7"/>
  <c r="E61" i="7" s="1"/>
  <c r="B61" i="7"/>
  <c r="C61" i="7" s="1"/>
  <c r="H61" i="7" s="1"/>
  <c r="D60" i="7"/>
  <c r="E60" i="7" s="1"/>
  <c r="B60" i="7"/>
  <c r="C60" i="7" s="1"/>
  <c r="H60" i="7" s="1"/>
  <c r="D59" i="7"/>
  <c r="E59" i="7" s="1"/>
  <c r="B59" i="7"/>
  <c r="C59" i="7" s="1"/>
  <c r="D58" i="7"/>
  <c r="E58" i="7" s="1"/>
  <c r="B58" i="7"/>
  <c r="C58" i="7" s="1"/>
  <c r="J58" i="7" s="1"/>
  <c r="D57" i="7"/>
  <c r="E57" i="7" s="1"/>
  <c r="B57" i="7"/>
  <c r="C57" i="7" s="1"/>
  <c r="J57" i="7" s="1"/>
  <c r="D56" i="7"/>
  <c r="E56" i="7" s="1"/>
  <c r="B56" i="7"/>
  <c r="C56" i="7" s="1"/>
  <c r="D55" i="7"/>
  <c r="E55" i="7" s="1"/>
  <c r="B55" i="7"/>
  <c r="C55" i="7" s="1"/>
  <c r="D54" i="7"/>
  <c r="E54" i="7" s="1"/>
  <c r="B54" i="7"/>
  <c r="C54" i="7" s="1"/>
  <c r="H54" i="7" s="1"/>
  <c r="D53" i="7"/>
  <c r="E53" i="7" s="1"/>
  <c r="B53" i="7"/>
  <c r="C53" i="7" s="1"/>
  <c r="H53" i="7" s="1"/>
  <c r="D52" i="7"/>
  <c r="E52" i="7" s="1"/>
  <c r="B52" i="7"/>
  <c r="C52" i="7" s="1"/>
  <c r="D51" i="7"/>
  <c r="E51" i="7" s="1"/>
  <c r="B51" i="7"/>
  <c r="C51" i="7" s="1"/>
  <c r="H51" i="7" s="1"/>
  <c r="D50" i="7"/>
  <c r="E50" i="7" s="1"/>
  <c r="B50" i="7"/>
  <c r="C50" i="7" s="1"/>
  <c r="J50" i="7" s="1"/>
  <c r="D49" i="7"/>
  <c r="E49" i="7" s="1"/>
  <c r="B49" i="7"/>
  <c r="C49" i="7" s="1"/>
  <c r="J49" i="7" s="1"/>
  <c r="D48" i="7"/>
  <c r="E48" i="7" s="1"/>
  <c r="B48" i="7"/>
  <c r="C48" i="7" s="1"/>
  <c r="D47" i="7"/>
  <c r="E47" i="7" s="1"/>
  <c r="B47" i="7"/>
  <c r="C47" i="7" s="1"/>
  <c r="J47" i="7" s="1"/>
  <c r="D46" i="7"/>
  <c r="E46" i="7" s="1"/>
  <c r="B46" i="7"/>
  <c r="C46" i="7" s="1"/>
  <c r="D45" i="7"/>
  <c r="E45" i="7" s="1"/>
  <c r="B45" i="7"/>
  <c r="C45" i="7" s="1"/>
  <c r="H45" i="7" s="1"/>
  <c r="D44" i="7"/>
  <c r="E44" i="7" s="1"/>
  <c r="B44" i="7"/>
  <c r="C44" i="7" s="1"/>
  <c r="H44" i="7" s="1"/>
  <c r="D43" i="7"/>
  <c r="E43" i="7" s="1"/>
  <c r="B43" i="7"/>
  <c r="C43" i="7" s="1"/>
  <c r="D42" i="7"/>
  <c r="E42" i="7" s="1"/>
  <c r="B42" i="7"/>
  <c r="C42" i="7" s="1"/>
  <c r="J42" i="7" s="1"/>
  <c r="D41" i="7"/>
  <c r="E41" i="7" s="1"/>
  <c r="B41" i="7"/>
  <c r="C41" i="7" s="1"/>
  <c r="J41" i="7" s="1"/>
  <c r="D40" i="7"/>
  <c r="E40" i="7" s="1"/>
  <c r="B40" i="7"/>
  <c r="C40" i="7" s="1"/>
  <c r="D39" i="7"/>
  <c r="E39" i="7" s="1"/>
  <c r="B39" i="7"/>
  <c r="C39" i="7" s="1"/>
  <c r="H39" i="7" s="1"/>
  <c r="D38" i="7"/>
  <c r="E38" i="7" s="1"/>
  <c r="C38" i="7"/>
  <c r="H38" i="7" s="1"/>
  <c r="B38" i="7"/>
  <c r="D37" i="7"/>
  <c r="E37" i="7" s="1"/>
  <c r="B37" i="7"/>
  <c r="C37" i="7" s="1"/>
  <c r="H37" i="7" s="1"/>
  <c r="D36" i="7"/>
  <c r="E36" i="7" s="1"/>
  <c r="B36" i="7"/>
  <c r="C36" i="7" s="1"/>
  <c r="D35" i="7"/>
  <c r="E35" i="7" s="1"/>
  <c r="B35" i="7"/>
  <c r="C35" i="7" s="1"/>
  <c r="H35" i="7" s="1"/>
  <c r="D34" i="7"/>
  <c r="E34" i="7" s="1"/>
  <c r="B34" i="7"/>
  <c r="C34" i="7" s="1"/>
  <c r="J34" i="7" s="1"/>
  <c r="D33" i="7"/>
  <c r="E33" i="7" s="1"/>
  <c r="B33" i="7"/>
  <c r="C33" i="7" s="1"/>
  <c r="J33" i="7" s="1"/>
  <c r="D32" i="7"/>
  <c r="E32" i="7" s="1"/>
  <c r="C32" i="7"/>
  <c r="J32" i="7" s="1"/>
  <c r="B32" i="7"/>
  <c r="D31" i="7"/>
  <c r="E31" i="7" s="1"/>
  <c r="B31" i="7"/>
  <c r="C31" i="7" s="1"/>
  <c r="J31" i="7" s="1"/>
  <c r="D30" i="7"/>
  <c r="E30" i="7" s="1"/>
  <c r="B30" i="7"/>
  <c r="C30" i="7" s="1"/>
  <c r="H30" i="7" s="1"/>
  <c r="D29" i="7"/>
  <c r="E29" i="7" s="1"/>
  <c r="B29" i="7"/>
  <c r="C29" i="7" s="1"/>
  <c r="H29" i="7" s="1"/>
  <c r="D28" i="7"/>
  <c r="E28" i="7" s="1"/>
  <c r="C28" i="7"/>
  <c r="H28" i="7" s="1"/>
  <c r="B28" i="7"/>
  <c r="D27" i="7"/>
  <c r="E27" i="7" s="1"/>
  <c r="B27" i="7"/>
  <c r="C27" i="7" s="1"/>
  <c r="D26" i="7"/>
  <c r="E26" i="7" s="1"/>
  <c r="B26" i="7"/>
  <c r="C26" i="7" s="1"/>
  <c r="J26" i="7" s="1"/>
  <c r="D25" i="7"/>
  <c r="E25" i="7" s="1"/>
  <c r="B25" i="7"/>
  <c r="C25" i="7" s="1"/>
  <c r="J25" i="7" s="1"/>
  <c r="D24" i="7"/>
  <c r="E24" i="7" s="1"/>
  <c r="C24" i="7"/>
  <c r="J24" i="7" s="1"/>
  <c r="B24" i="7"/>
  <c r="D23" i="7"/>
  <c r="E23" i="7" s="1"/>
  <c r="B23" i="7"/>
  <c r="C23" i="7" s="1"/>
  <c r="H23" i="7" s="1"/>
  <c r="D22" i="7"/>
  <c r="E22" i="7" s="1"/>
  <c r="C22" i="7"/>
  <c r="H22" i="7" s="1"/>
  <c r="B22" i="7"/>
  <c r="D21" i="7"/>
  <c r="E21" i="7" s="1"/>
  <c r="B21" i="7"/>
  <c r="C21" i="7" s="1"/>
  <c r="H21" i="7" s="1"/>
  <c r="D20" i="7"/>
  <c r="E20" i="7" s="1"/>
  <c r="B20" i="7"/>
  <c r="C20" i="7" s="1"/>
  <c r="D19" i="7"/>
  <c r="E19" i="7" s="1"/>
  <c r="B19" i="7"/>
  <c r="C19" i="7" s="1"/>
  <c r="H19" i="7" s="1"/>
  <c r="D18" i="7"/>
  <c r="E18" i="7" s="1"/>
  <c r="B18" i="7"/>
  <c r="C18" i="7" s="1"/>
  <c r="J18" i="7" s="1"/>
  <c r="D17" i="7"/>
  <c r="E17" i="7" s="1"/>
  <c r="B17" i="7"/>
  <c r="C17" i="7" s="1"/>
  <c r="J17" i="7" s="1"/>
  <c r="D16" i="7"/>
  <c r="E16" i="7" s="1"/>
  <c r="C16" i="7"/>
  <c r="J16" i="7" s="1"/>
  <c r="B16" i="7"/>
  <c r="D15" i="7"/>
  <c r="E15" i="7" s="1"/>
  <c r="B15" i="7"/>
  <c r="C15" i="7" s="1"/>
  <c r="J15" i="7" s="1"/>
  <c r="D14" i="7"/>
  <c r="E14" i="7" s="1"/>
  <c r="B14" i="7"/>
  <c r="C14" i="7" s="1"/>
  <c r="H14" i="7" s="1"/>
  <c r="D13" i="7"/>
  <c r="E13" i="7" s="1"/>
  <c r="B13" i="7"/>
  <c r="C13" i="7" s="1"/>
  <c r="H13" i="7" s="1"/>
  <c r="D12" i="7"/>
  <c r="E12" i="7" s="1"/>
  <c r="B12" i="7"/>
  <c r="C12" i="7" s="1"/>
  <c r="D11" i="7"/>
  <c r="E11" i="7" s="1"/>
  <c r="B11" i="7"/>
  <c r="C11" i="7" s="1"/>
  <c r="D10" i="7"/>
  <c r="E10" i="7" s="1"/>
  <c r="B10" i="7"/>
  <c r="C10" i="7" s="1"/>
  <c r="J10" i="7" s="1"/>
  <c r="D9" i="7"/>
  <c r="E9" i="7" s="1"/>
  <c r="B9" i="7"/>
  <c r="C9" i="7" s="1"/>
  <c r="J9" i="7" s="1"/>
  <c r="D8" i="7"/>
  <c r="E8" i="7" s="1"/>
  <c r="C8" i="7"/>
  <c r="J8" i="7" s="1"/>
  <c r="B8" i="7"/>
  <c r="D7" i="7"/>
  <c r="E7" i="7" s="1"/>
  <c r="B7" i="7"/>
  <c r="C7" i="7" s="1"/>
  <c r="H7" i="7" s="1"/>
  <c r="D6" i="7"/>
  <c r="E6" i="7" s="1"/>
  <c r="C6" i="7"/>
  <c r="H6" i="7" s="1"/>
  <c r="B6" i="7"/>
  <c r="H11" i="7" l="1"/>
  <c r="J11" i="7"/>
  <c r="J40" i="7"/>
  <c r="H40" i="7"/>
  <c r="H52" i="7"/>
  <c r="J52" i="7"/>
  <c r="H27" i="7"/>
  <c r="J27" i="7"/>
  <c r="M25" i="8"/>
  <c r="K25" i="8"/>
  <c r="D25" i="8"/>
  <c r="E25" i="8" s="1"/>
  <c r="H46" i="7"/>
  <c r="J46" i="7"/>
  <c r="D30" i="9"/>
  <c r="E30" i="9" s="1"/>
  <c r="F30" i="9" s="1"/>
  <c r="G30" i="9" s="1"/>
  <c r="E30" i="6" s="1"/>
  <c r="M30" i="9"/>
  <c r="K30" i="9"/>
  <c r="M9" i="8"/>
  <c r="K9" i="8"/>
  <c r="J48" i="7"/>
  <c r="H48" i="7"/>
  <c r="J56" i="7"/>
  <c r="H56" i="7"/>
  <c r="K12" i="8"/>
  <c r="M12" i="8"/>
  <c r="M13" i="8"/>
  <c r="K13" i="8"/>
  <c r="H20" i="7"/>
  <c r="J20" i="7"/>
  <c r="H43" i="7"/>
  <c r="J43" i="7"/>
  <c r="H55" i="7"/>
  <c r="J55" i="7"/>
  <c r="K16" i="8"/>
  <c r="M16" i="8"/>
  <c r="D21" i="8"/>
  <c r="E21" i="8" s="1"/>
  <c r="M21" i="8"/>
  <c r="K21" i="8"/>
  <c r="K6" i="9"/>
  <c r="M6" i="9"/>
  <c r="H36" i="7"/>
  <c r="J36" i="7"/>
  <c r="D20" i="9"/>
  <c r="E20" i="9" s="1"/>
  <c r="F20" i="9" s="1"/>
  <c r="G20" i="9" s="1"/>
  <c r="K20" i="9"/>
  <c r="M20" i="9"/>
  <c r="K26" i="9"/>
  <c r="M26" i="9"/>
  <c r="D26" i="9"/>
  <c r="E26" i="9" s="1"/>
  <c r="F26" i="9" s="1"/>
  <c r="G26" i="9" s="1"/>
  <c r="E26" i="6" s="1"/>
  <c r="M64" i="9"/>
  <c r="K64" i="9"/>
  <c r="J19" i="6"/>
  <c r="L19" i="6"/>
  <c r="K18" i="9"/>
  <c r="M18" i="9"/>
  <c r="D18" i="9"/>
  <c r="E18" i="9" s="1"/>
  <c r="F18" i="9" s="1"/>
  <c r="G18" i="9" s="1"/>
  <c r="L18" i="9" s="1"/>
  <c r="J29" i="7"/>
  <c r="J28" i="6"/>
  <c r="L28" i="6"/>
  <c r="L36" i="6"/>
  <c r="J36" i="6"/>
  <c r="L44" i="6"/>
  <c r="J44" i="6"/>
  <c r="K36" i="9"/>
  <c r="M36" i="9"/>
  <c r="M29" i="8"/>
  <c r="L29" i="6"/>
  <c r="J29" i="6"/>
  <c r="L37" i="6"/>
  <c r="J37" i="6"/>
  <c r="K37" i="9"/>
  <c r="M37" i="9"/>
  <c r="J39" i="7"/>
  <c r="J23" i="7"/>
  <c r="M26" i="8"/>
  <c r="K26" i="8"/>
  <c r="M51" i="8"/>
  <c r="K51" i="8"/>
  <c r="M58" i="8"/>
  <c r="K58" i="8"/>
  <c r="M66" i="8"/>
  <c r="K66" i="8"/>
  <c r="H39" i="10"/>
  <c r="M31" i="9"/>
  <c r="K31" i="9"/>
  <c r="M40" i="8"/>
  <c r="M10" i="8"/>
  <c r="K10" i="8"/>
  <c r="M35" i="8"/>
  <c r="K35" i="8"/>
  <c r="M48" i="9"/>
  <c r="K48" i="9"/>
  <c r="J11" i="6"/>
  <c r="L11" i="6"/>
  <c r="J35" i="6"/>
  <c r="L35" i="6"/>
  <c r="J51" i="6"/>
  <c r="L51" i="6"/>
  <c r="M15" i="8"/>
  <c r="K15" i="8"/>
  <c r="M30" i="8"/>
  <c r="K30" i="8"/>
  <c r="D8" i="9"/>
  <c r="E8" i="9" s="1"/>
  <c r="F8" i="9" s="1"/>
  <c r="G8" i="9" s="1"/>
  <c r="J8" i="9" s="1"/>
  <c r="M8" i="9"/>
  <c r="K8" i="9"/>
  <c r="K29" i="9"/>
  <c r="M29" i="9"/>
  <c r="M49" i="9"/>
  <c r="K49" i="9"/>
  <c r="L20" i="6"/>
  <c r="J20" i="6"/>
  <c r="J60" i="6"/>
  <c r="L60" i="6"/>
  <c r="M11" i="8"/>
  <c r="K11" i="8"/>
  <c r="M31" i="8"/>
  <c r="K31" i="8"/>
  <c r="K43" i="9"/>
  <c r="M43" i="9"/>
  <c r="H63" i="7"/>
  <c r="J60" i="7"/>
  <c r="L21" i="6"/>
  <c r="J21" i="6"/>
  <c r="L53" i="6"/>
  <c r="J53" i="6"/>
  <c r="M7" i="8"/>
  <c r="K7" i="8"/>
  <c r="M25" i="9"/>
  <c r="K25" i="9"/>
  <c r="H26" i="7"/>
  <c r="M27" i="8"/>
  <c r="K27" i="8"/>
  <c r="D27" i="8"/>
  <c r="E27" i="8" s="1"/>
  <c r="H38" i="10"/>
  <c r="K21" i="9"/>
  <c r="M21" i="9"/>
  <c r="D32" i="9"/>
  <c r="E32" i="9" s="1"/>
  <c r="F32" i="9" s="1"/>
  <c r="G32" i="9" s="1"/>
  <c r="I32" i="9" s="1"/>
  <c r="M32" i="9"/>
  <c r="K32" i="9"/>
  <c r="K17" i="8"/>
  <c r="K41" i="8"/>
  <c r="H24" i="7"/>
  <c r="H8" i="7"/>
  <c r="J53" i="7"/>
  <c r="J37" i="7"/>
  <c r="J21" i="7"/>
  <c r="M17" i="9"/>
  <c r="K17" i="9"/>
  <c r="M56" i="9"/>
  <c r="K56" i="9"/>
  <c r="J27" i="6"/>
  <c r="L27" i="6"/>
  <c r="J59" i="6"/>
  <c r="L59" i="6"/>
  <c r="H12" i="7"/>
  <c r="J12" i="7"/>
  <c r="M6" i="8"/>
  <c r="K6" i="8"/>
  <c r="M65" i="9"/>
  <c r="K65" i="9"/>
  <c r="K50" i="9"/>
  <c r="M50" i="9"/>
  <c r="D50" i="9"/>
  <c r="E50" i="9" s="1"/>
  <c r="F50" i="9" s="1"/>
  <c r="G50" i="9" s="1"/>
  <c r="L13" i="6"/>
  <c r="J13" i="6"/>
  <c r="L45" i="6"/>
  <c r="J45" i="6"/>
  <c r="M46" i="8"/>
  <c r="K46" i="8"/>
  <c r="H23" i="10"/>
  <c r="J22" i="10"/>
  <c r="K11" i="9"/>
  <c r="M11" i="9"/>
  <c r="M16" i="9"/>
  <c r="K16" i="9"/>
  <c r="D22" i="9"/>
  <c r="E22" i="9" s="1"/>
  <c r="F22" i="9" s="1"/>
  <c r="G22" i="9" s="1"/>
  <c r="E22" i="6" s="1"/>
  <c r="M22" i="9"/>
  <c r="K22" i="9"/>
  <c r="K54" i="9"/>
  <c r="M54" i="9"/>
  <c r="M62" i="9"/>
  <c r="K62" i="9"/>
  <c r="M17" i="8"/>
  <c r="M41" i="8"/>
  <c r="M7" i="9"/>
  <c r="K7" i="9"/>
  <c r="K42" i="9"/>
  <c r="M42" i="9"/>
  <c r="H49" i="7"/>
  <c r="J43" i="6"/>
  <c r="L43" i="6"/>
  <c r="K35" i="9"/>
  <c r="M35" i="9"/>
  <c r="M57" i="9"/>
  <c r="K57" i="9"/>
  <c r="K29" i="8"/>
  <c r="H32" i="7"/>
  <c r="L12" i="6"/>
  <c r="J12" i="6"/>
  <c r="L52" i="6"/>
  <c r="J52" i="6"/>
  <c r="L61" i="6"/>
  <c r="J61" i="6"/>
  <c r="M39" i="8"/>
  <c r="K39" i="8"/>
  <c r="M59" i="8"/>
  <c r="K59" i="8"/>
  <c r="H59" i="7"/>
  <c r="J59" i="7"/>
  <c r="M14" i="8"/>
  <c r="K14" i="8"/>
  <c r="M34" i="8"/>
  <c r="K34" i="8"/>
  <c r="M47" i="8"/>
  <c r="K47" i="8"/>
  <c r="H47" i="10"/>
  <c r="H8" i="10"/>
  <c r="J53" i="10"/>
  <c r="J37" i="10"/>
  <c r="J21" i="10"/>
  <c r="D11" i="9"/>
  <c r="E11" i="9" s="1"/>
  <c r="F11" i="9" s="1"/>
  <c r="G11" i="9" s="1"/>
  <c r="D16" i="9"/>
  <c r="E16" i="9" s="1"/>
  <c r="F16" i="9" s="1"/>
  <c r="G16" i="9" s="1"/>
  <c r="I16" i="9" s="1"/>
  <c r="M41" i="9"/>
  <c r="K41" i="9"/>
  <c r="M47" i="9"/>
  <c r="K47" i="9"/>
  <c r="M55" i="9"/>
  <c r="K55" i="9"/>
  <c r="M63" i="9"/>
  <c r="K63" i="9"/>
  <c r="K36" i="8"/>
  <c r="H66" i="7"/>
  <c r="H34" i="7"/>
  <c r="H18" i="7"/>
  <c r="J6" i="6"/>
  <c r="L6" i="6"/>
  <c r="L22" i="6"/>
  <c r="J22" i="6"/>
  <c r="L38" i="6"/>
  <c r="J38" i="6"/>
  <c r="L46" i="6"/>
  <c r="J46" i="6"/>
  <c r="L62" i="6"/>
  <c r="J62" i="6"/>
  <c r="K12" i="9"/>
  <c r="M12" i="9"/>
  <c r="K38" i="9"/>
  <c r="M38" i="9"/>
  <c r="K44" i="9"/>
  <c r="M44" i="9"/>
  <c r="K58" i="9"/>
  <c r="M58" i="9"/>
  <c r="K66" i="9"/>
  <c r="M66" i="9"/>
  <c r="K18" i="8"/>
  <c r="K22" i="8"/>
  <c r="K38" i="8"/>
  <c r="K42" i="8"/>
  <c r="K50" i="8"/>
  <c r="K54" i="8"/>
  <c r="K62" i="8"/>
  <c r="J6" i="7"/>
  <c r="J51" i="7"/>
  <c r="J35" i="7"/>
  <c r="J19" i="7"/>
  <c r="L7" i="6"/>
  <c r="J7" i="6"/>
  <c r="L15" i="6"/>
  <c r="J15" i="6"/>
  <c r="L23" i="6"/>
  <c r="J23" i="6"/>
  <c r="L31" i="6"/>
  <c r="J31" i="6"/>
  <c r="L39" i="6"/>
  <c r="J39" i="6"/>
  <c r="L47" i="6"/>
  <c r="J47" i="6"/>
  <c r="L55" i="6"/>
  <c r="J55" i="6"/>
  <c r="L63" i="6"/>
  <c r="J63" i="6"/>
  <c r="L14" i="6"/>
  <c r="J14" i="6"/>
  <c r="L30" i="6"/>
  <c r="J30" i="6"/>
  <c r="L54" i="6"/>
  <c r="J54" i="6"/>
  <c r="M9" i="9"/>
  <c r="K9" i="9"/>
  <c r="K13" i="9"/>
  <c r="M13" i="9"/>
  <c r="M23" i="9"/>
  <c r="K23" i="9"/>
  <c r="K27" i="9"/>
  <c r="M27" i="9"/>
  <c r="D38" i="9"/>
  <c r="E38" i="9" s="1"/>
  <c r="F38" i="9" s="1"/>
  <c r="G38" i="9" s="1"/>
  <c r="J38" i="9" s="1"/>
  <c r="K45" i="9"/>
  <c r="M45" i="9"/>
  <c r="K51" i="9"/>
  <c r="M51" i="9"/>
  <c r="K59" i="9"/>
  <c r="M59" i="9"/>
  <c r="J8" i="6"/>
  <c r="L8" i="6"/>
  <c r="J16" i="6"/>
  <c r="L16" i="6"/>
  <c r="J24" i="6"/>
  <c r="L24" i="6"/>
  <c r="J32" i="6"/>
  <c r="L32" i="6"/>
  <c r="J40" i="6"/>
  <c r="L40" i="6"/>
  <c r="J48" i="6"/>
  <c r="L48" i="6"/>
  <c r="J56" i="6"/>
  <c r="L56" i="6"/>
  <c r="J64" i="6"/>
  <c r="L64" i="6"/>
  <c r="M14" i="9"/>
  <c r="K14" i="9"/>
  <c r="M33" i="9"/>
  <c r="K33" i="9"/>
  <c r="M39" i="9"/>
  <c r="K39" i="9"/>
  <c r="M46" i="9"/>
  <c r="K46" i="9"/>
  <c r="K52" i="9"/>
  <c r="M52" i="9"/>
  <c r="K60" i="9"/>
  <c r="M60" i="9"/>
  <c r="K19" i="8"/>
  <c r="K23" i="8"/>
  <c r="K43" i="8"/>
  <c r="K55" i="8"/>
  <c r="K63" i="8"/>
  <c r="J9" i="6"/>
  <c r="L9" i="6"/>
  <c r="J17" i="6"/>
  <c r="L17" i="6"/>
  <c r="J25" i="6"/>
  <c r="L25" i="6"/>
  <c r="J33" i="6"/>
  <c r="L33" i="6"/>
  <c r="J41" i="6"/>
  <c r="L41" i="6"/>
  <c r="J49" i="6"/>
  <c r="L49" i="6"/>
  <c r="J57" i="6"/>
  <c r="L57" i="6"/>
  <c r="J65" i="6"/>
  <c r="L65" i="6"/>
  <c r="K10" i="9"/>
  <c r="M10" i="9"/>
  <c r="M15" i="9"/>
  <c r="K15" i="9"/>
  <c r="K19" i="9"/>
  <c r="M19" i="9"/>
  <c r="M24" i="9"/>
  <c r="K24" i="9"/>
  <c r="D28" i="9"/>
  <c r="E28" i="9" s="1"/>
  <c r="F28" i="9" s="1"/>
  <c r="G28" i="9" s="1"/>
  <c r="E28" i="6" s="1"/>
  <c r="K28" i="9"/>
  <c r="M28" i="9"/>
  <c r="K34" i="9"/>
  <c r="M34" i="9"/>
  <c r="M40" i="9"/>
  <c r="K40" i="9"/>
  <c r="K53" i="9"/>
  <c r="M53" i="9"/>
  <c r="K61" i="9"/>
  <c r="M61" i="9"/>
  <c r="J10" i="6"/>
  <c r="L10" i="6"/>
  <c r="J18" i="6"/>
  <c r="L18" i="6"/>
  <c r="J26" i="6"/>
  <c r="L26" i="6"/>
  <c r="J34" i="6"/>
  <c r="L34" i="6"/>
  <c r="J42" i="6"/>
  <c r="L42" i="6"/>
  <c r="J50" i="6"/>
  <c r="L50" i="6"/>
  <c r="J58" i="6"/>
  <c r="L58" i="6"/>
  <c r="J66" i="6"/>
  <c r="L66" i="6"/>
  <c r="I10" i="9"/>
  <c r="H10" i="9"/>
  <c r="J10" i="9"/>
  <c r="L10" i="9"/>
  <c r="J26" i="9"/>
  <c r="I34" i="9"/>
  <c r="H34" i="9"/>
  <c r="J34" i="9"/>
  <c r="L34" i="9"/>
  <c r="I20" i="9"/>
  <c r="H20" i="9"/>
  <c r="L20" i="9"/>
  <c r="J20" i="9"/>
  <c r="E32" i="6"/>
  <c r="L38" i="9"/>
  <c r="I11" i="9"/>
  <c r="H11" i="9"/>
  <c r="L11" i="9"/>
  <c r="J11" i="9"/>
  <c r="I8" i="9"/>
  <c r="H8" i="9"/>
  <c r="L8" i="9"/>
  <c r="E24" i="6"/>
  <c r="I24" i="9"/>
  <c r="J24" i="9"/>
  <c r="H24" i="9"/>
  <c r="L24" i="9"/>
  <c r="I50" i="9"/>
  <c r="H50" i="9"/>
  <c r="L50" i="9"/>
  <c r="J50" i="9"/>
  <c r="E16" i="6"/>
  <c r="I18" i="9"/>
  <c r="J18" i="9"/>
  <c r="H18" i="9"/>
  <c r="E42" i="6"/>
  <c r="I42" i="9"/>
  <c r="H42" i="9"/>
  <c r="L42" i="9"/>
  <c r="J42" i="9"/>
  <c r="E46" i="6"/>
  <c r="I46" i="9"/>
  <c r="H46" i="9"/>
  <c r="J46" i="9"/>
  <c r="L46" i="9"/>
  <c r="F26" i="7"/>
  <c r="F7" i="7"/>
  <c r="F31" i="7"/>
  <c r="F16" i="7"/>
  <c r="F53" i="7"/>
  <c r="F21" i="7"/>
  <c r="F62" i="7"/>
  <c r="F36" i="7"/>
  <c r="F57" i="7"/>
  <c r="F8" i="7"/>
  <c r="F13" i="7"/>
  <c r="F17" i="7"/>
  <c r="F23" i="7"/>
  <c r="F28" i="7"/>
  <c r="F32" i="7"/>
  <c r="F37" i="7"/>
  <c r="F42" i="7"/>
  <c r="F48" i="7"/>
  <c r="F54" i="7"/>
  <c r="F58" i="7"/>
  <c r="F63" i="7"/>
  <c r="F41" i="7"/>
  <c r="F9" i="7"/>
  <c r="F14" i="7"/>
  <c r="F18" i="7"/>
  <c r="F24" i="7"/>
  <c r="F29" i="7"/>
  <c r="F33" i="7"/>
  <c r="F39" i="7"/>
  <c r="F44" i="7"/>
  <c r="F50" i="7"/>
  <c r="F55" i="7"/>
  <c r="F59" i="7"/>
  <c r="F65" i="7"/>
  <c r="F12" i="7"/>
  <c r="F47" i="7"/>
  <c r="F10" i="7"/>
  <c r="F15" i="7"/>
  <c r="F20" i="7"/>
  <c r="F25" i="7"/>
  <c r="F30" i="7"/>
  <c r="F34" i="7"/>
  <c r="F40" i="7"/>
  <c r="F45" i="7"/>
  <c r="F52" i="7"/>
  <c r="F56" i="7"/>
  <c r="F60" i="7"/>
  <c r="F40" i="8"/>
  <c r="G40" i="8" s="1"/>
  <c r="I40" i="8" s="1"/>
  <c r="F36" i="8"/>
  <c r="G36" i="8" s="1"/>
  <c r="D36" i="10" s="1"/>
  <c r="F36" i="10" s="1"/>
  <c r="F35" i="7"/>
  <c r="F38" i="7"/>
  <c r="F46" i="7"/>
  <c r="F49" i="7"/>
  <c r="F51" i="7"/>
  <c r="F66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F27" i="7"/>
  <c r="F43" i="7"/>
  <c r="F64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F6" i="7"/>
  <c r="F11" i="7"/>
  <c r="F19" i="7"/>
  <c r="F22" i="7"/>
  <c r="F61" i="7"/>
  <c r="E34" i="6"/>
  <c r="E50" i="6"/>
  <c r="E10" i="6"/>
  <c r="E20" i="6"/>
  <c r="E8" i="6"/>
  <c r="E11" i="6"/>
  <c r="D14" i="9"/>
  <c r="E14" i="9" s="1"/>
  <c r="F14" i="9" s="1"/>
  <c r="G14" i="9" s="1"/>
  <c r="D9" i="9"/>
  <c r="E9" i="9" s="1"/>
  <c r="F9" i="9" s="1"/>
  <c r="G9" i="9" s="1"/>
  <c r="D12" i="9"/>
  <c r="E12" i="9" s="1"/>
  <c r="F12" i="9" s="1"/>
  <c r="G12" i="9" s="1"/>
  <c r="D7" i="9"/>
  <c r="E7" i="9" s="1"/>
  <c r="F7" i="9" s="1"/>
  <c r="G7" i="9" s="1"/>
  <c r="D17" i="9"/>
  <c r="E17" i="9" s="1"/>
  <c r="F17" i="9" s="1"/>
  <c r="G17" i="9" s="1"/>
  <c r="D6" i="9"/>
  <c r="E6" i="9" s="1"/>
  <c r="F6" i="9" s="1"/>
  <c r="G6" i="9" s="1"/>
  <c r="D15" i="9"/>
  <c r="E15" i="9" s="1"/>
  <c r="F15" i="9" s="1"/>
  <c r="G15" i="9" s="1"/>
  <c r="D23" i="9"/>
  <c r="E23" i="9" s="1"/>
  <c r="F23" i="9" s="1"/>
  <c r="G23" i="9" s="1"/>
  <c r="D33" i="9"/>
  <c r="E33" i="9" s="1"/>
  <c r="F33" i="9" s="1"/>
  <c r="G33" i="9" s="1"/>
  <c r="D35" i="9"/>
  <c r="E35" i="9" s="1"/>
  <c r="F35" i="9" s="1"/>
  <c r="G35" i="9" s="1"/>
  <c r="D39" i="9"/>
  <c r="E39" i="9" s="1"/>
  <c r="F39" i="9" s="1"/>
  <c r="G39" i="9" s="1"/>
  <c r="D43" i="9"/>
  <c r="E43" i="9" s="1"/>
  <c r="F43" i="9" s="1"/>
  <c r="G43" i="9" s="1"/>
  <c r="D47" i="9"/>
  <c r="E47" i="9" s="1"/>
  <c r="F47" i="9" s="1"/>
  <c r="G47" i="9" s="1"/>
  <c r="D51" i="9"/>
  <c r="E51" i="9" s="1"/>
  <c r="F51" i="9" s="1"/>
  <c r="G51" i="9" s="1"/>
  <c r="D59" i="9"/>
  <c r="E59" i="9" s="1"/>
  <c r="F59" i="9" s="1"/>
  <c r="G59" i="9" s="1"/>
  <c r="D13" i="9"/>
  <c r="E13" i="9" s="1"/>
  <c r="F13" i="9" s="1"/>
  <c r="G13" i="9" s="1"/>
  <c r="D21" i="9"/>
  <c r="E21" i="9" s="1"/>
  <c r="F21" i="9" s="1"/>
  <c r="G21" i="9" s="1"/>
  <c r="D31" i="9"/>
  <c r="E31" i="9" s="1"/>
  <c r="F31" i="9" s="1"/>
  <c r="G31" i="9" s="1"/>
  <c r="D25" i="9"/>
  <c r="E25" i="9" s="1"/>
  <c r="F25" i="9" s="1"/>
  <c r="G25" i="9" s="1"/>
  <c r="D19" i="9"/>
  <c r="E19" i="9" s="1"/>
  <c r="F19" i="9" s="1"/>
  <c r="G19" i="9" s="1"/>
  <c r="D27" i="9"/>
  <c r="E27" i="9" s="1"/>
  <c r="F27" i="9" s="1"/>
  <c r="G27" i="9" s="1"/>
  <c r="D29" i="9"/>
  <c r="E29" i="9" s="1"/>
  <c r="F29" i="9" s="1"/>
  <c r="G29" i="9" s="1"/>
  <c r="D55" i="9"/>
  <c r="E55" i="9" s="1"/>
  <c r="F55" i="9" s="1"/>
  <c r="G55" i="9" s="1"/>
  <c r="D63" i="9"/>
  <c r="E63" i="9" s="1"/>
  <c r="F63" i="9" s="1"/>
  <c r="G63" i="9" s="1"/>
  <c r="D54" i="9"/>
  <c r="E54" i="9" s="1"/>
  <c r="F54" i="9" s="1"/>
  <c r="G54" i="9" s="1"/>
  <c r="D58" i="9"/>
  <c r="E58" i="9" s="1"/>
  <c r="F58" i="9" s="1"/>
  <c r="G58" i="9" s="1"/>
  <c r="D62" i="9"/>
  <c r="E62" i="9" s="1"/>
  <c r="F62" i="9" s="1"/>
  <c r="G62" i="9" s="1"/>
  <c r="D66" i="9"/>
  <c r="E66" i="9" s="1"/>
  <c r="F66" i="9" s="1"/>
  <c r="G66" i="9" s="1"/>
  <c r="D36" i="9"/>
  <c r="E36" i="9" s="1"/>
  <c r="F36" i="9" s="1"/>
  <c r="G36" i="9" s="1"/>
  <c r="D40" i="9"/>
  <c r="E40" i="9" s="1"/>
  <c r="F40" i="9" s="1"/>
  <c r="G40" i="9" s="1"/>
  <c r="D44" i="9"/>
  <c r="E44" i="9" s="1"/>
  <c r="F44" i="9" s="1"/>
  <c r="G44" i="9" s="1"/>
  <c r="D48" i="9"/>
  <c r="E48" i="9" s="1"/>
  <c r="F48" i="9" s="1"/>
  <c r="G48" i="9" s="1"/>
  <c r="D37" i="9"/>
  <c r="E37" i="9" s="1"/>
  <c r="F37" i="9" s="1"/>
  <c r="G37" i="9" s="1"/>
  <c r="D41" i="9"/>
  <c r="E41" i="9" s="1"/>
  <c r="F41" i="9" s="1"/>
  <c r="G41" i="9" s="1"/>
  <c r="D45" i="9"/>
  <c r="E45" i="9" s="1"/>
  <c r="F45" i="9" s="1"/>
  <c r="G45" i="9" s="1"/>
  <c r="D49" i="9"/>
  <c r="E49" i="9" s="1"/>
  <c r="F49" i="9" s="1"/>
  <c r="G49" i="9" s="1"/>
  <c r="D52" i="9"/>
  <c r="E52" i="9" s="1"/>
  <c r="F52" i="9" s="1"/>
  <c r="G52" i="9" s="1"/>
  <c r="D53" i="9"/>
  <c r="E53" i="9" s="1"/>
  <c r="F53" i="9" s="1"/>
  <c r="G53" i="9" s="1"/>
  <c r="D56" i="9"/>
  <c r="E56" i="9" s="1"/>
  <c r="F56" i="9" s="1"/>
  <c r="G56" i="9" s="1"/>
  <c r="D57" i="9"/>
  <c r="E57" i="9" s="1"/>
  <c r="F57" i="9" s="1"/>
  <c r="G57" i="9" s="1"/>
  <c r="D60" i="9"/>
  <c r="E60" i="9" s="1"/>
  <c r="F60" i="9" s="1"/>
  <c r="G60" i="9" s="1"/>
  <c r="D61" i="9"/>
  <c r="E61" i="9" s="1"/>
  <c r="F61" i="9" s="1"/>
  <c r="G61" i="9" s="1"/>
  <c r="D64" i="9"/>
  <c r="E64" i="9" s="1"/>
  <c r="F64" i="9" s="1"/>
  <c r="G64" i="9" s="1"/>
  <c r="D65" i="9"/>
  <c r="E65" i="9" s="1"/>
  <c r="F65" i="9" s="1"/>
  <c r="G65" i="9" s="1"/>
  <c r="D8" i="8"/>
  <c r="E8" i="8" s="1"/>
  <c r="F8" i="8" s="1"/>
  <c r="G8" i="8" s="1"/>
  <c r="D12" i="8"/>
  <c r="E12" i="8" s="1"/>
  <c r="F12" i="8" s="1"/>
  <c r="G12" i="8" s="1"/>
  <c r="D9" i="8"/>
  <c r="E9" i="8" s="1"/>
  <c r="F9" i="8" s="1"/>
  <c r="G9" i="8" s="1"/>
  <c r="D13" i="8"/>
  <c r="E13" i="8" s="1"/>
  <c r="D7" i="8"/>
  <c r="E7" i="8" s="1"/>
  <c r="F7" i="8" s="1"/>
  <c r="G7" i="8" s="1"/>
  <c r="D11" i="8"/>
  <c r="E11" i="8" s="1"/>
  <c r="D15" i="8"/>
  <c r="E15" i="8" s="1"/>
  <c r="F15" i="8" s="1"/>
  <c r="G15" i="8" s="1"/>
  <c r="D10" i="8"/>
  <c r="E10" i="8" s="1"/>
  <c r="F10" i="8" s="1"/>
  <c r="G10" i="8" s="1"/>
  <c r="D14" i="8"/>
  <c r="E14" i="8" s="1"/>
  <c r="F14" i="8" s="1"/>
  <c r="G14" i="8" s="1"/>
  <c r="D52" i="8"/>
  <c r="E52" i="8" s="1"/>
  <c r="F52" i="8" s="1"/>
  <c r="G52" i="8" s="1"/>
  <c r="D42" i="8"/>
  <c r="E42" i="8" s="1"/>
  <c r="F42" i="8" s="1"/>
  <c r="G42" i="8" s="1"/>
  <c r="D16" i="8"/>
  <c r="E16" i="8" s="1"/>
  <c r="F16" i="8" s="1"/>
  <c r="G16" i="8" s="1"/>
  <c r="D23" i="8"/>
  <c r="E23" i="8" s="1"/>
  <c r="F23" i="8" s="1"/>
  <c r="G23" i="8" s="1"/>
  <c r="D24" i="8"/>
  <c r="E24" i="8" s="1"/>
  <c r="F24" i="8" s="1"/>
  <c r="G24" i="8" s="1"/>
  <c r="D31" i="8"/>
  <c r="E31" i="8" s="1"/>
  <c r="F31" i="8" s="1"/>
  <c r="G31" i="8" s="1"/>
  <c r="D32" i="8"/>
  <c r="E32" i="8" s="1"/>
  <c r="F32" i="8" s="1"/>
  <c r="G32" i="8" s="1"/>
  <c r="D22" i="8"/>
  <c r="E22" i="8" s="1"/>
  <c r="F22" i="8" s="1"/>
  <c r="G22" i="8" s="1"/>
  <c r="D30" i="8"/>
  <c r="E30" i="8" s="1"/>
  <c r="F30" i="8" s="1"/>
  <c r="G30" i="8" s="1"/>
  <c r="D34" i="8"/>
  <c r="E34" i="8" s="1"/>
  <c r="F34" i="8" s="1"/>
  <c r="G34" i="8" s="1"/>
  <c r="D38" i="8"/>
  <c r="E38" i="8" s="1"/>
  <c r="F38" i="8" s="1"/>
  <c r="G38" i="8" s="1"/>
  <c r="D48" i="8"/>
  <c r="E48" i="8" s="1"/>
  <c r="F48" i="8" s="1"/>
  <c r="G48" i="8" s="1"/>
  <c r="D18" i="8"/>
  <c r="E18" i="8" s="1"/>
  <c r="F18" i="8" s="1"/>
  <c r="G18" i="8" s="1"/>
  <c r="D26" i="8"/>
  <c r="E26" i="8" s="1"/>
  <c r="F26" i="8" s="1"/>
  <c r="G26" i="8" s="1"/>
  <c r="D44" i="8"/>
  <c r="E44" i="8" s="1"/>
  <c r="F44" i="8" s="1"/>
  <c r="G44" i="8" s="1"/>
  <c r="D20" i="8"/>
  <c r="E20" i="8" s="1"/>
  <c r="F20" i="8" s="1"/>
  <c r="G20" i="8" s="1"/>
  <c r="D28" i="8"/>
  <c r="E28" i="8" s="1"/>
  <c r="F28" i="8" s="1"/>
  <c r="G28" i="8" s="1"/>
  <c r="F33" i="8"/>
  <c r="G33" i="8" s="1"/>
  <c r="F37" i="8"/>
  <c r="G37" i="8" s="1"/>
  <c r="F41" i="8"/>
  <c r="G41" i="8" s="1"/>
  <c r="F53" i="8"/>
  <c r="G53" i="8" s="1"/>
  <c r="F49" i="8"/>
  <c r="G49" i="8" s="1"/>
  <c r="F45" i="8"/>
  <c r="G45" i="8" s="1"/>
  <c r="F11" i="8"/>
  <c r="G11" i="8" s="1"/>
  <c r="F13" i="8"/>
  <c r="G13" i="8" s="1"/>
  <c r="F17" i="8"/>
  <c r="G17" i="8" s="1"/>
  <c r="F19" i="8"/>
  <c r="G19" i="8" s="1"/>
  <c r="F21" i="8"/>
  <c r="G21" i="8" s="1"/>
  <c r="F25" i="8"/>
  <c r="G25" i="8" s="1"/>
  <c r="F27" i="8"/>
  <c r="G27" i="8" s="1"/>
  <c r="F29" i="8"/>
  <c r="G29" i="8" s="1"/>
  <c r="D35" i="8"/>
  <c r="E35" i="8" s="1"/>
  <c r="F35" i="8" s="1"/>
  <c r="G35" i="8" s="1"/>
  <c r="D39" i="8"/>
  <c r="E39" i="8" s="1"/>
  <c r="F39" i="8" s="1"/>
  <c r="G39" i="8" s="1"/>
  <c r="D43" i="8"/>
  <c r="E43" i="8" s="1"/>
  <c r="F43" i="8" s="1"/>
  <c r="G43" i="8" s="1"/>
  <c r="D46" i="8"/>
  <c r="E46" i="8" s="1"/>
  <c r="F46" i="8" s="1"/>
  <c r="G46" i="8" s="1"/>
  <c r="D47" i="8"/>
  <c r="E47" i="8" s="1"/>
  <c r="F47" i="8" s="1"/>
  <c r="G47" i="8" s="1"/>
  <c r="D50" i="8"/>
  <c r="E50" i="8" s="1"/>
  <c r="F50" i="8" s="1"/>
  <c r="G50" i="8" s="1"/>
  <c r="D51" i="8"/>
  <c r="E51" i="8" s="1"/>
  <c r="F51" i="8" s="1"/>
  <c r="G51" i="8" s="1"/>
  <c r="D54" i="8"/>
  <c r="E54" i="8" s="1"/>
  <c r="F54" i="8" s="1"/>
  <c r="G54" i="8" s="1"/>
  <c r="D55" i="8"/>
  <c r="E55" i="8" s="1"/>
  <c r="F55" i="8" s="1"/>
  <c r="G55" i="8" s="1"/>
  <c r="D58" i="8"/>
  <c r="E58" i="8" s="1"/>
  <c r="F58" i="8" s="1"/>
  <c r="G58" i="8" s="1"/>
  <c r="D59" i="8"/>
  <c r="E59" i="8" s="1"/>
  <c r="F59" i="8" s="1"/>
  <c r="G59" i="8" s="1"/>
  <c r="D62" i="8"/>
  <c r="E62" i="8" s="1"/>
  <c r="F62" i="8" s="1"/>
  <c r="G62" i="8" s="1"/>
  <c r="D63" i="8"/>
  <c r="E63" i="8" s="1"/>
  <c r="F63" i="8" s="1"/>
  <c r="G63" i="8" s="1"/>
  <c r="D66" i="8"/>
  <c r="E66" i="8" s="1"/>
  <c r="F66" i="8" s="1"/>
  <c r="G66" i="8" s="1"/>
  <c r="D56" i="8"/>
  <c r="E56" i="8" s="1"/>
  <c r="F56" i="8" s="1"/>
  <c r="G56" i="8" s="1"/>
  <c r="D57" i="8"/>
  <c r="E57" i="8" s="1"/>
  <c r="F57" i="8" s="1"/>
  <c r="G57" i="8" s="1"/>
  <c r="D60" i="8"/>
  <c r="E60" i="8" s="1"/>
  <c r="F60" i="8" s="1"/>
  <c r="G60" i="8" s="1"/>
  <c r="D61" i="8"/>
  <c r="E61" i="8" s="1"/>
  <c r="F61" i="8" s="1"/>
  <c r="G61" i="8" s="1"/>
  <c r="D64" i="8"/>
  <c r="E64" i="8" s="1"/>
  <c r="F64" i="8" s="1"/>
  <c r="G64" i="8" s="1"/>
  <c r="D65" i="8"/>
  <c r="E65" i="8" s="1"/>
  <c r="F65" i="8" s="1"/>
  <c r="G65" i="8" s="1"/>
  <c r="H30" i="9" l="1"/>
  <c r="E18" i="6"/>
  <c r="J22" i="9"/>
  <c r="E38" i="6"/>
  <c r="H26" i="9"/>
  <c r="J28" i="9"/>
  <c r="L22" i="9"/>
  <c r="J30" i="9"/>
  <c r="L16" i="9"/>
  <c r="H22" i="9"/>
  <c r="J32" i="9"/>
  <c r="I26" i="9"/>
  <c r="H28" i="9"/>
  <c r="H38" i="9"/>
  <c r="L30" i="9"/>
  <c r="L26" i="9"/>
  <c r="I30" i="9"/>
  <c r="J16" i="9"/>
  <c r="I22" i="9"/>
  <c r="L32" i="9"/>
  <c r="I28" i="9"/>
  <c r="I38" i="9"/>
  <c r="L28" i="9"/>
  <c r="H16" i="9"/>
  <c r="H32" i="9"/>
  <c r="E58" i="6"/>
  <c r="I58" i="9"/>
  <c r="H58" i="9"/>
  <c r="J58" i="9"/>
  <c r="L58" i="9"/>
  <c r="E31" i="6"/>
  <c r="I31" i="9"/>
  <c r="H31" i="9"/>
  <c r="J31" i="9"/>
  <c r="L31" i="9"/>
  <c r="E51" i="6"/>
  <c r="I51" i="9"/>
  <c r="J51" i="9"/>
  <c r="H51" i="9"/>
  <c r="L51" i="9"/>
  <c r="E35" i="6"/>
  <c r="I35" i="9"/>
  <c r="H35" i="9"/>
  <c r="L35" i="9"/>
  <c r="J35" i="9"/>
  <c r="E6" i="6"/>
  <c r="I6" i="9"/>
  <c r="J6" i="9"/>
  <c r="L6" i="9"/>
  <c r="H6" i="9"/>
  <c r="E9" i="6"/>
  <c r="I9" i="9"/>
  <c r="J9" i="9"/>
  <c r="H9" i="9"/>
  <c r="L9" i="9"/>
  <c r="E53" i="6"/>
  <c r="I53" i="9"/>
  <c r="H53" i="9"/>
  <c r="L53" i="9"/>
  <c r="J53" i="9"/>
  <c r="E29" i="6"/>
  <c r="I29" i="9"/>
  <c r="H29" i="9"/>
  <c r="L29" i="9"/>
  <c r="J29" i="9"/>
  <c r="E37" i="6"/>
  <c r="I37" i="9"/>
  <c r="H37" i="9"/>
  <c r="J37" i="9"/>
  <c r="L37" i="9"/>
  <c r="E36" i="6"/>
  <c r="I36" i="9"/>
  <c r="J36" i="9"/>
  <c r="H36" i="9"/>
  <c r="L36" i="9"/>
  <c r="E54" i="6"/>
  <c r="I54" i="9"/>
  <c r="J54" i="9"/>
  <c r="H54" i="9"/>
  <c r="L54" i="9"/>
  <c r="E27" i="6"/>
  <c r="I27" i="9"/>
  <c r="J27" i="9"/>
  <c r="H27" i="9"/>
  <c r="L27" i="9"/>
  <c r="E21" i="6"/>
  <c r="I21" i="9"/>
  <c r="J21" i="9"/>
  <c r="H21" i="9"/>
  <c r="L21" i="9"/>
  <c r="E47" i="6"/>
  <c r="I47" i="9"/>
  <c r="H47" i="9"/>
  <c r="L47" i="9"/>
  <c r="J47" i="9"/>
  <c r="E33" i="6"/>
  <c r="I33" i="9"/>
  <c r="J33" i="9"/>
  <c r="H33" i="9"/>
  <c r="L33" i="9"/>
  <c r="E17" i="6"/>
  <c r="I17" i="9"/>
  <c r="H17" i="9"/>
  <c r="L17" i="9"/>
  <c r="J17" i="9"/>
  <c r="E14" i="6"/>
  <c r="I14" i="9"/>
  <c r="J14" i="9"/>
  <c r="H14" i="9"/>
  <c r="L14" i="9"/>
  <c r="E61" i="6"/>
  <c r="I61" i="9"/>
  <c r="H61" i="9"/>
  <c r="J61" i="9"/>
  <c r="L61" i="9"/>
  <c r="E41" i="6"/>
  <c r="I41" i="9"/>
  <c r="J41" i="9"/>
  <c r="H41" i="9"/>
  <c r="L41" i="9"/>
  <c r="E52" i="6"/>
  <c r="I52" i="9"/>
  <c r="H52" i="9"/>
  <c r="J52" i="9"/>
  <c r="L52" i="9"/>
  <c r="E65" i="6"/>
  <c r="I65" i="9"/>
  <c r="H65" i="9"/>
  <c r="L65" i="9"/>
  <c r="J65" i="9"/>
  <c r="E57" i="6"/>
  <c r="I57" i="9"/>
  <c r="J57" i="9"/>
  <c r="H57" i="9"/>
  <c r="L57" i="9"/>
  <c r="E49" i="6"/>
  <c r="I49" i="9"/>
  <c r="H49" i="9"/>
  <c r="J49" i="9"/>
  <c r="L49" i="9"/>
  <c r="E48" i="6"/>
  <c r="I48" i="9"/>
  <c r="J48" i="9"/>
  <c r="H48" i="9"/>
  <c r="L48" i="9"/>
  <c r="E66" i="6"/>
  <c r="I66" i="9"/>
  <c r="H66" i="9"/>
  <c r="J66" i="9"/>
  <c r="L66" i="9"/>
  <c r="E63" i="6"/>
  <c r="I63" i="9"/>
  <c r="H63" i="9"/>
  <c r="J63" i="9"/>
  <c r="L63" i="9"/>
  <c r="E19" i="6"/>
  <c r="I19" i="9"/>
  <c r="H19" i="9"/>
  <c r="J19" i="9"/>
  <c r="L19" i="9"/>
  <c r="E13" i="6"/>
  <c r="I13" i="9"/>
  <c r="H13" i="9"/>
  <c r="J13" i="9"/>
  <c r="L13" i="9"/>
  <c r="E43" i="6"/>
  <c r="I43" i="9"/>
  <c r="H43" i="9"/>
  <c r="J43" i="9"/>
  <c r="L43" i="9"/>
  <c r="E23" i="6"/>
  <c r="I23" i="9"/>
  <c r="H23" i="9"/>
  <c r="L23" i="9"/>
  <c r="J23" i="9"/>
  <c r="E7" i="6"/>
  <c r="I7" i="9"/>
  <c r="H7" i="9"/>
  <c r="J7" i="9"/>
  <c r="L7" i="9"/>
  <c r="E40" i="6"/>
  <c r="I40" i="9"/>
  <c r="H40" i="9"/>
  <c r="J40" i="9"/>
  <c r="L40" i="9"/>
  <c r="E60" i="6"/>
  <c r="I60" i="9"/>
  <c r="J60" i="9"/>
  <c r="H60" i="9"/>
  <c r="L60" i="9"/>
  <c r="E64" i="6"/>
  <c r="I64" i="9"/>
  <c r="J64" i="9"/>
  <c r="H64" i="9"/>
  <c r="L64" i="9"/>
  <c r="E56" i="6"/>
  <c r="I56" i="9"/>
  <c r="H56" i="9"/>
  <c r="L56" i="9"/>
  <c r="J56" i="9"/>
  <c r="E45" i="6"/>
  <c r="I45" i="9"/>
  <c r="H45" i="9"/>
  <c r="L45" i="9"/>
  <c r="J45" i="9"/>
  <c r="E44" i="6"/>
  <c r="I44" i="9"/>
  <c r="J44" i="9"/>
  <c r="H44" i="9"/>
  <c r="L44" i="9"/>
  <c r="E62" i="6"/>
  <c r="I62" i="9"/>
  <c r="H62" i="9"/>
  <c r="L62" i="9"/>
  <c r="J62" i="9"/>
  <c r="E55" i="6"/>
  <c r="I55" i="9"/>
  <c r="H55" i="9"/>
  <c r="J55" i="9"/>
  <c r="L55" i="9"/>
  <c r="E25" i="6"/>
  <c r="I25" i="9"/>
  <c r="H25" i="9"/>
  <c r="J25" i="9"/>
  <c r="L25" i="9"/>
  <c r="E59" i="6"/>
  <c r="I59" i="9"/>
  <c r="H59" i="9"/>
  <c r="L59" i="9"/>
  <c r="J59" i="9"/>
  <c r="E39" i="6"/>
  <c r="I39" i="9"/>
  <c r="J39" i="9"/>
  <c r="H39" i="9"/>
  <c r="L39" i="9"/>
  <c r="E15" i="6"/>
  <c r="I15" i="9"/>
  <c r="H15" i="9"/>
  <c r="L15" i="9"/>
  <c r="J15" i="9"/>
  <c r="E12" i="6"/>
  <c r="I12" i="9"/>
  <c r="J12" i="9"/>
  <c r="H12" i="9"/>
  <c r="L12" i="9"/>
  <c r="I36" i="8"/>
  <c r="J40" i="8"/>
  <c r="D40" i="10"/>
  <c r="G40" i="10" s="1"/>
  <c r="H40" i="8"/>
  <c r="H36" i="8"/>
  <c r="J36" i="8"/>
  <c r="D40" i="6"/>
  <c r="D36" i="6"/>
  <c r="L36" i="8"/>
  <c r="L40" i="8"/>
  <c r="G36" i="10"/>
  <c r="I36" i="10"/>
  <c r="E36" i="10"/>
  <c r="D65" i="10"/>
  <c r="E65" i="10" s="1"/>
  <c r="J65" i="8"/>
  <c r="D65" i="6"/>
  <c r="I65" i="8"/>
  <c r="L65" i="8"/>
  <c r="H65" i="8"/>
  <c r="D66" i="10"/>
  <c r="E66" i="10" s="1"/>
  <c r="I66" i="8"/>
  <c r="D66" i="6"/>
  <c r="F66" i="6" s="1"/>
  <c r="L66" i="8"/>
  <c r="H66" i="8"/>
  <c r="J66" i="8"/>
  <c r="D61" i="10"/>
  <c r="E61" i="10" s="1"/>
  <c r="D61" i="6"/>
  <c r="F61" i="6" s="1"/>
  <c r="I61" i="8"/>
  <c r="L61" i="8"/>
  <c r="H61" i="8"/>
  <c r="J61" i="8"/>
  <c r="D63" i="10"/>
  <c r="F63" i="10" s="1"/>
  <c r="D63" i="6"/>
  <c r="I63" i="8"/>
  <c r="L63" i="8"/>
  <c r="H63" i="8"/>
  <c r="J63" i="8"/>
  <c r="D39" i="10"/>
  <c r="E39" i="10" s="1"/>
  <c r="D39" i="6"/>
  <c r="I39" i="8"/>
  <c r="H39" i="8"/>
  <c r="L39" i="8"/>
  <c r="J39" i="8"/>
  <c r="D60" i="10"/>
  <c r="F60" i="10" s="1"/>
  <c r="D60" i="6"/>
  <c r="F60" i="6" s="1"/>
  <c r="J60" i="8"/>
  <c r="I60" i="8"/>
  <c r="H60" i="8"/>
  <c r="L60" i="8"/>
  <c r="D54" i="10"/>
  <c r="G54" i="10" s="1"/>
  <c r="D54" i="6"/>
  <c r="F54" i="6" s="1"/>
  <c r="J54" i="8"/>
  <c r="I54" i="8"/>
  <c r="H54" i="8"/>
  <c r="L54" i="8"/>
  <c r="D38" i="10"/>
  <c r="F38" i="10" s="1"/>
  <c r="D38" i="6"/>
  <c r="F38" i="6" s="1"/>
  <c r="J38" i="8"/>
  <c r="I38" i="8"/>
  <c r="L38" i="8"/>
  <c r="H38" i="8"/>
  <c r="D29" i="10"/>
  <c r="E29" i="10" s="1"/>
  <c r="D29" i="6"/>
  <c r="I29" i="8"/>
  <c r="L29" i="8"/>
  <c r="J29" i="8"/>
  <c r="H29" i="8"/>
  <c r="D21" i="10"/>
  <c r="F21" i="10" s="1"/>
  <c r="D21" i="6"/>
  <c r="I21" i="8"/>
  <c r="L21" i="8"/>
  <c r="J21" i="8"/>
  <c r="H21" i="8"/>
  <c r="D13" i="10"/>
  <c r="G13" i="10" s="1"/>
  <c r="D13" i="6"/>
  <c r="I13" i="8"/>
  <c r="L13" i="8"/>
  <c r="H13" i="8"/>
  <c r="J13" i="8"/>
  <c r="D45" i="10"/>
  <c r="F45" i="10" s="1"/>
  <c r="D45" i="6"/>
  <c r="I45" i="8"/>
  <c r="L45" i="8"/>
  <c r="H45" i="8"/>
  <c r="J45" i="8"/>
  <c r="D41" i="10"/>
  <c r="E41" i="10" s="1"/>
  <c r="D41" i="6"/>
  <c r="F41" i="6" s="1"/>
  <c r="I41" i="8"/>
  <c r="L41" i="8"/>
  <c r="J41" i="8"/>
  <c r="H41" i="8"/>
  <c r="D20" i="10"/>
  <c r="F20" i="10" s="1"/>
  <c r="D20" i="6"/>
  <c r="F20" i="6" s="1"/>
  <c r="I20" i="8"/>
  <c r="L20" i="8"/>
  <c r="H20" i="8"/>
  <c r="J20" i="8"/>
  <c r="D48" i="10"/>
  <c r="G48" i="10" s="1"/>
  <c r="D48" i="6"/>
  <c r="J48" i="8"/>
  <c r="I48" i="8"/>
  <c r="H48" i="8"/>
  <c r="L48" i="8"/>
  <c r="D22" i="10"/>
  <c r="F22" i="10" s="1"/>
  <c r="D22" i="6"/>
  <c r="F22" i="6" s="1"/>
  <c r="J22" i="8"/>
  <c r="I22" i="8"/>
  <c r="L22" i="8"/>
  <c r="H22" i="8"/>
  <c r="D14" i="10"/>
  <c r="E14" i="10" s="1"/>
  <c r="D14" i="6"/>
  <c r="F14" i="6" s="1"/>
  <c r="J14" i="8"/>
  <c r="I14" i="8"/>
  <c r="L14" i="8"/>
  <c r="H14" i="8"/>
  <c r="D12" i="10"/>
  <c r="F12" i="10" s="1"/>
  <c r="D12" i="6"/>
  <c r="J12" i="8"/>
  <c r="I12" i="8"/>
  <c r="L12" i="8"/>
  <c r="H12" i="8"/>
  <c r="D57" i="10"/>
  <c r="G57" i="10" s="1"/>
  <c r="D57" i="6"/>
  <c r="F57" i="6" s="1"/>
  <c r="I57" i="8"/>
  <c r="L57" i="8"/>
  <c r="H57" i="8"/>
  <c r="J57" i="8"/>
  <c r="D46" i="10"/>
  <c r="E46" i="10" s="1"/>
  <c r="D46" i="6"/>
  <c r="F46" i="6" s="1"/>
  <c r="J46" i="8"/>
  <c r="I46" i="8"/>
  <c r="H46" i="8"/>
  <c r="L46" i="8"/>
  <c r="D59" i="10"/>
  <c r="G59" i="10" s="1"/>
  <c r="D59" i="6"/>
  <c r="F59" i="6" s="1"/>
  <c r="I59" i="8"/>
  <c r="L59" i="8"/>
  <c r="H59" i="8"/>
  <c r="J59" i="8"/>
  <c r="D51" i="10"/>
  <c r="G51" i="10" s="1"/>
  <c r="D51" i="6"/>
  <c r="F51" i="6" s="1"/>
  <c r="I51" i="8"/>
  <c r="L51" i="8"/>
  <c r="H51" i="8"/>
  <c r="J51" i="8"/>
  <c r="D43" i="10"/>
  <c r="I43" i="10" s="1"/>
  <c r="D43" i="6"/>
  <c r="F43" i="6" s="1"/>
  <c r="I43" i="8"/>
  <c r="L43" i="8"/>
  <c r="H43" i="8"/>
  <c r="J43" i="8"/>
  <c r="D35" i="10"/>
  <c r="G35" i="10" s="1"/>
  <c r="D35" i="6"/>
  <c r="I35" i="8"/>
  <c r="J35" i="8"/>
  <c r="H35" i="8"/>
  <c r="L35" i="8"/>
  <c r="D27" i="10"/>
  <c r="E27" i="10" s="1"/>
  <c r="D27" i="6"/>
  <c r="F27" i="6" s="1"/>
  <c r="I27" i="8"/>
  <c r="J27" i="8"/>
  <c r="H27" i="8"/>
  <c r="L27" i="8"/>
  <c r="D19" i="10"/>
  <c r="G19" i="10" s="1"/>
  <c r="D19" i="6"/>
  <c r="F19" i="6" s="1"/>
  <c r="I19" i="8"/>
  <c r="J19" i="8"/>
  <c r="H19" i="8"/>
  <c r="L19" i="8"/>
  <c r="D11" i="10"/>
  <c r="F11" i="10" s="1"/>
  <c r="D11" i="6"/>
  <c r="F11" i="6" s="1"/>
  <c r="I11" i="8"/>
  <c r="L11" i="8"/>
  <c r="H11" i="8"/>
  <c r="J11" i="8"/>
  <c r="D49" i="10"/>
  <c r="I49" i="10" s="1"/>
  <c r="D49" i="6"/>
  <c r="I49" i="8"/>
  <c r="L49" i="8"/>
  <c r="H49" i="8"/>
  <c r="J49" i="8"/>
  <c r="D37" i="10"/>
  <c r="F37" i="10" s="1"/>
  <c r="D37" i="6"/>
  <c r="F37" i="6" s="1"/>
  <c r="I37" i="8"/>
  <c r="L37" i="8"/>
  <c r="J37" i="8"/>
  <c r="H37" i="8"/>
  <c r="D44" i="10"/>
  <c r="G44" i="10" s="1"/>
  <c r="D44" i="6"/>
  <c r="J44" i="8"/>
  <c r="I44" i="8"/>
  <c r="H44" i="8"/>
  <c r="L44" i="8"/>
  <c r="D32" i="10"/>
  <c r="G32" i="10" s="1"/>
  <c r="D32" i="6"/>
  <c r="F32" i="6" s="1"/>
  <c r="J32" i="8"/>
  <c r="I32" i="8"/>
  <c r="L32" i="8"/>
  <c r="H32" i="8"/>
  <c r="D16" i="10"/>
  <c r="G16" i="10" s="1"/>
  <c r="D16" i="6"/>
  <c r="F16" i="6" s="1"/>
  <c r="J16" i="8"/>
  <c r="I16" i="8"/>
  <c r="L16" i="8"/>
  <c r="H16" i="8"/>
  <c r="D10" i="10"/>
  <c r="G10" i="10" s="1"/>
  <c r="D10" i="6"/>
  <c r="F10" i="6" s="1"/>
  <c r="J10" i="8"/>
  <c r="I10" i="8"/>
  <c r="L10" i="8"/>
  <c r="H10" i="8"/>
  <c r="D8" i="10"/>
  <c r="G8" i="10" s="1"/>
  <c r="D8" i="6"/>
  <c r="F8" i="6" s="1"/>
  <c r="J8" i="8"/>
  <c r="I8" i="8"/>
  <c r="L8" i="8"/>
  <c r="H8" i="8"/>
  <c r="D56" i="10"/>
  <c r="E56" i="10" s="1"/>
  <c r="D56" i="6"/>
  <c r="F56" i="6" s="1"/>
  <c r="J56" i="8"/>
  <c r="I56" i="8"/>
  <c r="H56" i="8"/>
  <c r="L56" i="8"/>
  <c r="D50" i="10"/>
  <c r="I50" i="10" s="1"/>
  <c r="D50" i="6"/>
  <c r="F50" i="6" s="1"/>
  <c r="J50" i="8"/>
  <c r="I50" i="8"/>
  <c r="H50" i="8"/>
  <c r="L50" i="8"/>
  <c r="D42" i="10"/>
  <c r="E42" i="10" s="1"/>
  <c r="D42" i="6"/>
  <c r="F42" i="6" s="1"/>
  <c r="J42" i="8"/>
  <c r="I42" i="8"/>
  <c r="H42" i="8"/>
  <c r="L42" i="8"/>
  <c r="D34" i="10"/>
  <c r="E34" i="10" s="1"/>
  <c r="D34" i="6"/>
  <c r="F34" i="6" s="1"/>
  <c r="L34" i="8"/>
  <c r="H34" i="8"/>
  <c r="J34" i="8"/>
  <c r="I34" i="8"/>
  <c r="D25" i="10"/>
  <c r="E25" i="10" s="1"/>
  <c r="D25" i="6"/>
  <c r="F25" i="6" s="1"/>
  <c r="I25" i="8"/>
  <c r="J25" i="8"/>
  <c r="H25" i="8"/>
  <c r="L25" i="8"/>
  <c r="D17" i="10"/>
  <c r="F17" i="10" s="1"/>
  <c r="D17" i="6"/>
  <c r="I17" i="8"/>
  <c r="J17" i="8"/>
  <c r="H17" i="8"/>
  <c r="L17" i="8"/>
  <c r="D9" i="10"/>
  <c r="E9" i="10" s="1"/>
  <c r="D9" i="6"/>
  <c r="F9" i="6" s="1"/>
  <c r="I9" i="8"/>
  <c r="L9" i="8"/>
  <c r="H9" i="8"/>
  <c r="J9" i="8"/>
  <c r="D53" i="10"/>
  <c r="G53" i="10" s="1"/>
  <c r="D53" i="6"/>
  <c r="I53" i="8"/>
  <c r="L53" i="8"/>
  <c r="H53" i="8"/>
  <c r="J53" i="8"/>
  <c r="D33" i="10"/>
  <c r="E33" i="10" s="1"/>
  <c r="D33" i="6"/>
  <c r="F33" i="6" s="1"/>
  <c r="I33" i="8"/>
  <c r="J33" i="8"/>
  <c r="H33" i="8"/>
  <c r="L33" i="8"/>
  <c r="D26" i="10"/>
  <c r="I26" i="10" s="1"/>
  <c r="D26" i="6"/>
  <c r="F26" i="6" s="1"/>
  <c r="H26" i="8"/>
  <c r="J26" i="8"/>
  <c r="L26" i="8"/>
  <c r="I26" i="8"/>
  <c r="E6" i="10"/>
  <c r="D6" i="6"/>
  <c r="H6" i="8"/>
  <c r="J6" i="8"/>
  <c r="I6" i="8"/>
  <c r="L6" i="8"/>
  <c r="D64" i="10"/>
  <c r="E64" i="10" s="1"/>
  <c r="I64" i="8"/>
  <c r="D64" i="6"/>
  <c r="J64" i="8"/>
  <c r="H64" i="8"/>
  <c r="L64" i="8"/>
  <c r="D58" i="10"/>
  <c r="I58" i="10" s="1"/>
  <c r="D58" i="6"/>
  <c r="F58" i="6" s="1"/>
  <c r="J58" i="8"/>
  <c r="I58" i="8"/>
  <c r="H58" i="8"/>
  <c r="L58" i="8"/>
  <c r="D62" i="10"/>
  <c r="F62" i="10" s="1"/>
  <c r="D62" i="6"/>
  <c r="F62" i="6" s="1"/>
  <c r="J62" i="8"/>
  <c r="I62" i="8"/>
  <c r="H62" i="8"/>
  <c r="L62" i="8"/>
  <c r="D55" i="10"/>
  <c r="G55" i="10" s="1"/>
  <c r="D55" i="6"/>
  <c r="I55" i="8"/>
  <c r="L55" i="8"/>
  <c r="H55" i="8"/>
  <c r="J55" i="8"/>
  <c r="D47" i="10"/>
  <c r="I47" i="10" s="1"/>
  <c r="D47" i="6"/>
  <c r="F47" i="6" s="1"/>
  <c r="I47" i="8"/>
  <c r="L47" i="8"/>
  <c r="H47" i="8"/>
  <c r="J47" i="8"/>
  <c r="D31" i="10"/>
  <c r="E31" i="10" s="1"/>
  <c r="D31" i="6"/>
  <c r="F31" i="6" s="1"/>
  <c r="I31" i="8"/>
  <c r="H31" i="8"/>
  <c r="L31" i="8"/>
  <c r="J31" i="8"/>
  <c r="D23" i="10"/>
  <c r="F23" i="10" s="1"/>
  <c r="D23" i="6"/>
  <c r="F23" i="6" s="1"/>
  <c r="I23" i="8"/>
  <c r="H23" i="8"/>
  <c r="L23" i="8"/>
  <c r="J23" i="8"/>
  <c r="D15" i="10"/>
  <c r="E15" i="10" s="1"/>
  <c r="D15" i="6"/>
  <c r="F15" i="6" s="1"/>
  <c r="I15" i="8"/>
  <c r="L15" i="8"/>
  <c r="H15" i="8"/>
  <c r="J15" i="8"/>
  <c r="D7" i="10"/>
  <c r="I7" i="10" s="1"/>
  <c r="D7" i="6"/>
  <c r="I7" i="8"/>
  <c r="L7" i="8"/>
  <c r="H7" i="8"/>
  <c r="J7" i="8"/>
  <c r="D52" i="10"/>
  <c r="G52" i="10" s="1"/>
  <c r="D52" i="6"/>
  <c r="F52" i="6" s="1"/>
  <c r="J52" i="8"/>
  <c r="I52" i="8"/>
  <c r="H52" i="8"/>
  <c r="L52" i="8"/>
  <c r="D28" i="10"/>
  <c r="F28" i="10" s="1"/>
  <c r="D28" i="6"/>
  <c r="F28" i="6" s="1"/>
  <c r="I28" i="8"/>
  <c r="L28" i="8"/>
  <c r="H28" i="8"/>
  <c r="J28" i="8"/>
  <c r="D18" i="10"/>
  <c r="E18" i="10" s="1"/>
  <c r="D18" i="6"/>
  <c r="F18" i="6" s="1"/>
  <c r="L18" i="8"/>
  <c r="H18" i="8"/>
  <c r="J18" i="8"/>
  <c r="I18" i="8"/>
  <c r="D30" i="10"/>
  <c r="I30" i="10" s="1"/>
  <c r="D30" i="6"/>
  <c r="F30" i="6" s="1"/>
  <c r="J30" i="8"/>
  <c r="I30" i="8"/>
  <c r="L30" i="8"/>
  <c r="H30" i="8"/>
  <c r="D24" i="10"/>
  <c r="E24" i="10" s="1"/>
  <c r="D24" i="6"/>
  <c r="F24" i="6" s="1"/>
  <c r="J24" i="8"/>
  <c r="I24" i="8"/>
  <c r="L24" i="8"/>
  <c r="H24" i="8"/>
  <c r="E59" i="10"/>
  <c r="I27" i="10"/>
  <c r="G27" i="10"/>
  <c r="I37" i="10"/>
  <c r="G37" i="10"/>
  <c r="F39" i="10"/>
  <c r="F65" i="10"/>
  <c r="F29" i="10"/>
  <c r="F41" i="10"/>
  <c r="F14" i="10"/>
  <c r="C66" i="5"/>
  <c r="M66" i="5" s="1"/>
  <c r="C65" i="5"/>
  <c r="M65" i="5" s="1"/>
  <c r="C64" i="5"/>
  <c r="M64" i="5" s="1"/>
  <c r="C63" i="5"/>
  <c r="M63" i="5" s="1"/>
  <c r="C62" i="5"/>
  <c r="M62" i="5" s="1"/>
  <c r="C61" i="5"/>
  <c r="M61" i="5" s="1"/>
  <c r="C60" i="5"/>
  <c r="M60" i="5" s="1"/>
  <c r="C59" i="5"/>
  <c r="M59" i="5" s="1"/>
  <c r="C58" i="5"/>
  <c r="M58" i="5" s="1"/>
  <c r="C57" i="5"/>
  <c r="M57" i="5" s="1"/>
  <c r="C56" i="5"/>
  <c r="M56" i="5" s="1"/>
  <c r="C55" i="5"/>
  <c r="M55" i="5" s="1"/>
  <c r="C54" i="5"/>
  <c r="M54" i="5" s="1"/>
  <c r="C53" i="5"/>
  <c r="M53" i="5" s="1"/>
  <c r="C52" i="5"/>
  <c r="M52" i="5" s="1"/>
  <c r="C51" i="5"/>
  <c r="M51" i="5" s="1"/>
  <c r="C50" i="5"/>
  <c r="M50" i="5" s="1"/>
  <c r="C49" i="5"/>
  <c r="M49" i="5" s="1"/>
  <c r="C48" i="5"/>
  <c r="M48" i="5" s="1"/>
  <c r="C47" i="5"/>
  <c r="M47" i="5" s="1"/>
  <c r="C46" i="5"/>
  <c r="M46" i="5" s="1"/>
  <c r="C45" i="5"/>
  <c r="M45" i="5" s="1"/>
  <c r="C44" i="5"/>
  <c r="M44" i="5" s="1"/>
  <c r="C43" i="5"/>
  <c r="M43" i="5" s="1"/>
  <c r="C42" i="5"/>
  <c r="M42" i="5" s="1"/>
  <c r="C41" i="5"/>
  <c r="M41" i="5" s="1"/>
  <c r="C40" i="5"/>
  <c r="M40" i="5" s="1"/>
  <c r="C39" i="5"/>
  <c r="M39" i="5" s="1"/>
  <c r="C38" i="5"/>
  <c r="M38" i="5" s="1"/>
  <c r="C37" i="5"/>
  <c r="M37" i="5" s="1"/>
  <c r="C36" i="5"/>
  <c r="M36" i="5" s="1"/>
  <c r="C35" i="5"/>
  <c r="M35" i="5" s="1"/>
  <c r="C34" i="5"/>
  <c r="M34" i="5" s="1"/>
  <c r="C33" i="5"/>
  <c r="M33" i="5" s="1"/>
  <c r="C32" i="5"/>
  <c r="M32" i="5" s="1"/>
  <c r="C31" i="5"/>
  <c r="M31" i="5" s="1"/>
  <c r="C30" i="5"/>
  <c r="M30" i="5" s="1"/>
  <c r="C29" i="5"/>
  <c r="M29" i="5" s="1"/>
  <c r="C28" i="5"/>
  <c r="M28" i="5" s="1"/>
  <c r="C27" i="5"/>
  <c r="M27" i="5" s="1"/>
  <c r="C26" i="5"/>
  <c r="M26" i="5" s="1"/>
  <c r="C25" i="5"/>
  <c r="M25" i="5" s="1"/>
  <c r="C24" i="5"/>
  <c r="M24" i="5" s="1"/>
  <c r="C23" i="5"/>
  <c r="M23" i="5" s="1"/>
  <c r="C22" i="5"/>
  <c r="M22" i="5" s="1"/>
  <c r="C21" i="5"/>
  <c r="M21" i="5" s="1"/>
  <c r="C20" i="5"/>
  <c r="M20" i="5" s="1"/>
  <c r="C19" i="5"/>
  <c r="M19" i="5" s="1"/>
  <c r="C18" i="5"/>
  <c r="M18" i="5" s="1"/>
  <c r="C17" i="5"/>
  <c r="M17" i="5" s="1"/>
  <c r="C16" i="5"/>
  <c r="M16" i="5" s="1"/>
  <c r="C15" i="5"/>
  <c r="M15" i="5" s="1"/>
  <c r="C14" i="5"/>
  <c r="M14" i="5" s="1"/>
  <c r="C13" i="5"/>
  <c r="M13" i="5" s="1"/>
  <c r="C12" i="5"/>
  <c r="M12" i="5" s="1"/>
  <c r="C11" i="5"/>
  <c r="M11" i="5" s="1"/>
  <c r="C10" i="5"/>
  <c r="M10" i="5" s="1"/>
  <c r="C9" i="5"/>
  <c r="M9" i="5" s="1"/>
  <c r="C8" i="5"/>
  <c r="M8" i="5" s="1"/>
  <c r="C7" i="5"/>
  <c r="M7" i="5" s="1"/>
  <c r="C6" i="5"/>
  <c r="B66" i="4"/>
  <c r="C66" i="4" s="1"/>
  <c r="B65" i="4"/>
  <c r="C65" i="4" s="1"/>
  <c r="B64" i="4"/>
  <c r="C64" i="4" s="1"/>
  <c r="B63" i="4"/>
  <c r="C63" i="4" s="1"/>
  <c r="B62" i="4"/>
  <c r="C62" i="4" s="1"/>
  <c r="B61" i="4"/>
  <c r="C61" i="4" s="1"/>
  <c r="B60" i="4"/>
  <c r="C60" i="4" s="1"/>
  <c r="B59" i="4"/>
  <c r="C59" i="4" s="1"/>
  <c r="B58" i="4"/>
  <c r="C58" i="4" s="1"/>
  <c r="B57" i="4"/>
  <c r="C57" i="4" s="1"/>
  <c r="B56" i="4"/>
  <c r="C56" i="4" s="1"/>
  <c r="B55" i="4"/>
  <c r="C55" i="4" s="1"/>
  <c r="B54" i="4"/>
  <c r="C54" i="4" s="1"/>
  <c r="B53" i="4"/>
  <c r="C53" i="4" s="1"/>
  <c r="B52" i="4"/>
  <c r="C52" i="4" s="1"/>
  <c r="B51" i="4"/>
  <c r="C51" i="4" s="1"/>
  <c r="B50" i="4"/>
  <c r="C50" i="4" s="1"/>
  <c r="B49" i="4"/>
  <c r="C49" i="4" s="1"/>
  <c r="B48" i="4"/>
  <c r="C48" i="4" s="1"/>
  <c r="B47" i="4"/>
  <c r="C47" i="4" s="1"/>
  <c r="B46" i="4"/>
  <c r="C46" i="4" s="1"/>
  <c r="B45" i="4"/>
  <c r="C45" i="4" s="1"/>
  <c r="B44" i="4"/>
  <c r="C44" i="4" s="1"/>
  <c r="B43" i="4"/>
  <c r="C43" i="4" s="1"/>
  <c r="B42" i="4"/>
  <c r="C42" i="4" s="1"/>
  <c r="B41" i="4"/>
  <c r="C41" i="4" s="1"/>
  <c r="B40" i="4"/>
  <c r="C40" i="4" s="1"/>
  <c r="B39" i="4"/>
  <c r="C39" i="4" s="1"/>
  <c r="B38" i="4"/>
  <c r="C38" i="4" s="1"/>
  <c r="B37" i="4"/>
  <c r="C37" i="4" s="1"/>
  <c r="B36" i="4"/>
  <c r="C36" i="4" s="1"/>
  <c r="B35" i="4"/>
  <c r="C35" i="4" s="1"/>
  <c r="B34" i="4"/>
  <c r="C34" i="4" s="1"/>
  <c r="B33" i="4"/>
  <c r="C33" i="4" s="1"/>
  <c r="B32" i="4"/>
  <c r="C32" i="4" s="1"/>
  <c r="B31" i="4"/>
  <c r="C31" i="4" s="1"/>
  <c r="B30" i="4"/>
  <c r="C30" i="4" s="1"/>
  <c r="B29" i="4"/>
  <c r="C29" i="4" s="1"/>
  <c r="B28" i="4"/>
  <c r="C28" i="4" s="1"/>
  <c r="B27" i="4"/>
  <c r="C27" i="4" s="1"/>
  <c r="B26" i="4"/>
  <c r="C26" i="4" s="1"/>
  <c r="B25" i="4"/>
  <c r="C25" i="4" s="1"/>
  <c r="B24" i="4"/>
  <c r="C24" i="4" s="1"/>
  <c r="B23" i="4"/>
  <c r="C23" i="4" s="1"/>
  <c r="B22" i="4"/>
  <c r="C22" i="4" s="1"/>
  <c r="B21" i="4"/>
  <c r="C21" i="4" s="1"/>
  <c r="B20" i="4"/>
  <c r="C20" i="4" s="1"/>
  <c r="B19" i="4"/>
  <c r="C19" i="4" s="1"/>
  <c r="B18" i="4"/>
  <c r="C18" i="4" s="1"/>
  <c r="B17" i="4"/>
  <c r="C17" i="4" s="1"/>
  <c r="B16" i="4"/>
  <c r="C16" i="4" s="1"/>
  <c r="B15" i="4"/>
  <c r="C15" i="4" s="1"/>
  <c r="B14" i="4"/>
  <c r="C14" i="4" s="1"/>
  <c r="B13" i="4"/>
  <c r="C13" i="4" s="1"/>
  <c r="B12" i="4"/>
  <c r="C12" i="4" s="1"/>
  <c r="B11" i="4"/>
  <c r="C11" i="4" s="1"/>
  <c r="B10" i="4"/>
  <c r="C10" i="4" s="1"/>
  <c r="B9" i="4"/>
  <c r="C9" i="4" s="1"/>
  <c r="B8" i="4"/>
  <c r="C8" i="4" s="1"/>
  <c r="B7" i="4"/>
  <c r="C7" i="4" s="1"/>
  <c r="B6" i="4"/>
  <c r="C6" i="4" s="1"/>
  <c r="D66" i="3"/>
  <c r="B66" i="3"/>
  <c r="C66" i="3" s="1"/>
  <c r="D65" i="3"/>
  <c r="B65" i="3"/>
  <c r="C65" i="3" s="1"/>
  <c r="D64" i="3"/>
  <c r="C64" i="3"/>
  <c r="B64" i="3"/>
  <c r="D63" i="3"/>
  <c r="B63" i="3"/>
  <c r="C63" i="3" s="1"/>
  <c r="D62" i="3"/>
  <c r="B62" i="3"/>
  <c r="C62" i="3" s="1"/>
  <c r="D61" i="3"/>
  <c r="B61" i="3"/>
  <c r="C61" i="3" s="1"/>
  <c r="D60" i="3"/>
  <c r="B60" i="3"/>
  <c r="C60" i="3" s="1"/>
  <c r="D59" i="3"/>
  <c r="B59" i="3"/>
  <c r="C59" i="3" s="1"/>
  <c r="D58" i="3"/>
  <c r="B58" i="3"/>
  <c r="C58" i="3" s="1"/>
  <c r="D57" i="3"/>
  <c r="B57" i="3"/>
  <c r="C57" i="3" s="1"/>
  <c r="D56" i="3"/>
  <c r="B56" i="3"/>
  <c r="C56" i="3" s="1"/>
  <c r="D55" i="3"/>
  <c r="B55" i="3"/>
  <c r="C55" i="3" s="1"/>
  <c r="D54" i="3"/>
  <c r="B54" i="3"/>
  <c r="C54" i="3" s="1"/>
  <c r="D53" i="3"/>
  <c r="B53" i="3"/>
  <c r="C53" i="3" s="1"/>
  <c r="D52" i="3"/>
  <c r="C52" i="3"/>
  <c r="B52" i="3"/>
  <c r="D51" i="3"/>
  <c r="B51" i="3"/>
  <c r="C51" i="3" s="1"/>
  <c r="D50" i="3"/>
  <c r="B50" i="3"/>
  <c r="C50" i="3" s="1"/>
  <c r="D49" i="3"/>
  <c r="B49" i="3"/>
  <c r="C49" i="3" s="1"/>
  <c r="D48" i="3"/>
  <c r="C48" i="3"/>
  <c r="B48" i="3"/>
  <c r="D47" i="3"/>
  <c r="B47" i="3"/>
  <c r="C47" i="3" s="1"/>
  <c r="D46" i="3"/>
  <c r="B46" i="3"/>
  <c r="C46" i="3" s="1"/>
  <c r="D45" i="3"/>
  <c r="B45" i="3"/>
  <c r="C45" i="3" s="1"/>
  <c r="D44" i="3"/>
  <c r="B44" i="3"/>
  <c r="C44" i="3" s="1"/>
  <c r="D43" i="3"/>
  <c r="B43" i="3"/>
  <c r="C43" i="3" s="1"/>
  <c r="D42" i="3"/>
  <c r="B42" i="3"/>
  <c r="C42" i="3" s="1"/>
  <c r="D41" i="3"/>
  <c r="B41" i="3"/>
  <c r="C41" i="3" s="1"/>
  <c r="D40" i="3"/>
  <c r="B40" i="3"/>
  <c r="C40" i="3" s="1"/>
  <c r="D39" i="3"/>
  <c r="B39" i="3"/>
  <c r="C39" i="3" s="1"/>
  <c r="D38" i="3"/>
  <c r="B38" i="3"/>
  <c r="C38" i="3" s="1"/>
  <c r="D37" i="3"/>
  <c r="B37" i="3"/>
  <c r="C37" i="3" s="1"/>
  <c r="D36" i="3"/>
  <c r="C36" i="3"/>
  <c r="B36" i="3"/>
  <c r="D35" i="3"/>
  <c r="B35" i="3"/>
  <c r="C35" i="3" s="1"/>
  <c r="D34" i="3"/>
  <c r="B34" i="3"/>
  <c r="C34" i="3" s="1"/>
  <c r="D33" i="3"/>
  <c r="B33" i="3"/>
  <c r="C33" i="3" s="1"/>
  <c r="D32" i="3"/>
  <c r="C32" i="3"/>
  <c r="B32" i="3"/>
  <c r="D31" i="3"/>
  <c r="B31" i="3"/>
  <c r="C31" i="3" s="1"/>
  <c r="D30" i="3"/>
  <c r="B30" i="3"/>
  <c r="C30" i="3" s="1"/>
  <c r="D29" i="3"/>
  <c r="B29" i="3"/>
  <c r="C29" i="3" s="1"/>
  <c r="D28" i="3"/>
  <c r="B28" i="3"/>
  <c r="C28" i="3" s="1"/>
  <c r="D27" i="3"/>
  <c r="B27" i="3"/>
  <c r="C27" i="3" s="1"/>
  <c r="D26" i="3"/>
  <c r="B26" i="3"/>
  <c r="C26" i="3" s="1"/>
  <c r="D25" i="3"/>
  <c r="B25" i="3"/>
  <c r="C25" i="3" s="1"/>
  <c r="D24" i="3"/>
  <c r="B24" i="3"/>
  <c r="C24" i="3" s="1"/>
  <c r="D23" i="3"/>
  <c r="B23" i="3"/>
  <c r="C23" i="3" s="1"/>
  <c r="D22" i="3"/>
  <c r="B22" i="3"/>
  <c r="C22" i="3" s="1"/>
  <c r="D21" i="3"/>
  <c r="B21" i="3"/>
  <c r="C21" i="3" s="1"/>
  <c r="D20" i="3"/>
  <c r="C20" i="3"/>
  <c r="B20" i="3"/>
  <c r="D19" i="3"/>
  <c r="B19" i="3"/>
  <c r="C19" i="3" s="1"/>
  <c r="D18" i="3"/>
  <c r="B18" i="3"/>
  <c r="C18" i="3" s="1"/>
  <c r="D17" i="3"/>
  <c r="B17" i="3"/>
  <c r="C17" i="3" s="1"/>
  <c r="D16" i="3"/>
  <c r="C16" i="3"/>
  <c r="B16" i="3"/>
  <c r="D15" i="3"/>
  <c r="B15" i="3"/>
  <c r="C15" i="3" s="1"/>
  <c r="D14" i="3"/>
  <c r="B14" i="3"/>
  <c r="C14" i="3" s="1"/>
  <c r="D13" i="3"/>
  <c r="B13" i="3"/>
  <c r="C13" i="3" s="1"/>
  <c r="D12" i="3"/>
  <c r="B12" i="3"/>
  <c r="C12" i="3" s="1"/>
  <c r="D11" i="3"/>
  <c r="B11" i="3"/>
  <c r="C11" i="3" s="1"/>
  <c r="D10" i="3"/>
  <c r="B10" i="3"/>
  <c r="C10" i="3" s="1"/>
  <c r="D9" i="3"/>
  <c r="B9" i="3"/>
  <c r="C9" i="3" s="1"/>
  <c r="D8" i="3"/>
  <c r="B8" i="3"/>
  <c r="C8" i="3" s="1"/>
  <c r="D7" i="3"/>
  <c r="B7" i="3"/>
  <c r="C7" i="3" s="1"/>
  <c r="D6" i="3"/>
  <c r="B6" i="3"/>
  <c r="C6" i="3" s="1"/>
  <c r="B66" i="2"/>
  <c r="C66" i="2" s="1"/>
  <c r="B65" i="2"/>
  <c r="C65" i="2" s="1"/>
  <c r="B64" i="2"/>
  <c r="C64" i="2" s="1"/>
  <c r="B63" i="2"/>
  <c r="C63" i="2" s="1"/>
  <c r="B62" i="2"/>
  <c r="C62" i="2" s="1"/>
  <c r="B61" i="2"/>
  <c r="C61" i="2" s="1"/>
  <c r="B60" i="2"/>
  <c r="C60" i="2" s="1"/>
  <c r="B59" i="2"/>
  <c r="C59" i="2" s="1"/>
  <c r="B58" i="2"/>
  <c r="C58" i="2" s="1"/>
  <c r="B57" i="2"/>
  <c r="C57" i="2" s="1"/>
  <c r="D57" i="2" s="1"/>
  <c r="E57" i="2" s="1"/>
  <c r="B56" i="2"/>
  <c r="C56" i="2" s="1"/>
  <c r="B55" i="2"/>
  <c r="C55" i="2" s="1"/>
  <c r="B54" i="2"/>
  <c r="C54" i="2" s="1"/>
  <c r="D53" i="2"/>
  <c r="E53" i="2" s="1"/>
  <c r="B53" i="2"/>
  <c r="C53" i="2" s="1"/>
  <c r="B52" i="2"/>
  <c r="C52" i="2" s="1"/>
  <c r="B51" i="2"/>
  <c r="C51" i="2" s="1"/>
  <c r="B50" i="2"/>
  <c r="C50" i="2" s="1"/>
  <c r="B49" i="2"/>
  <c r="C49" i="2" s="1"/>
  <c r="B48" i="2"/>
  <c r="C48" i="2" s="1"/>
  <c r="B47" i="2"/>
  <c r="C47" i="2" s="1"/>
  <c r="B46" i="2"/>
  <c r="C46" i="2" s="1"/>
  <c r="B45" i="2"/>
  <c r="C45" i="2" s="1"/>
  <c r="D45" i="2" s="1"/>
  <c r="E45" i="2" s="1"/>
  <c r="B44" i="2"/>
  <c r="C44" i="2" s="1"/>
  <c r="B43" i="2"/>
  <c r="C43" i="2" s="1"/>
  <c r="D43" i="2" s="1"/>
  <c r="B42" i="2"/>
  <c r="C42" i="2" s="1"/>
  <c r="B41" i="2"/>
  <c r="C41" i="2" s="1"/>
  <c r="B40" i="2"/>
  <c r="C40" i="2" s="1"/>
  <c r="D40" i="2" s="1"/>
  <c r="B39" i="2"/>
  <c r="C39" i="2" s="1"/>
  <c r="B38" i="2"/>
  <c r="C38" i="2" s="1"/>
  <c r="B37" i="2"/>
  <c r="C37" i="2" s="1"/>
  <c r="B36" i="2"/>
  <c r="C36" i="2" s="1"/>
  <c r="B35" i="2"/>
  <c r="C35" i="2" s="1"/>
  <c r="D35" i="2" s="1"/>
  <c r="B34" i="2"/>
  <c r="C34" i="2" s="1"/>
  <c r="B33" i="2"/>
  <c r="C33" i="2" s="1"/>
  <c r="B32" i="2"/>
  <c r="C32" i="2" s="1"/>
  <c r="B31" i="2"/>
  <c r="C31" i="2" s="1"/>
  <c r="B30" i="2"/>
  <c r="C30" i="2" s="1"/>
  <c r="B29" i="2"/>
  <c r="C29" i="2" s="1"/>
  <c r="B28" i="2"/>
  <c r="C28" i="2" s="1"/>
  <c r="B27" i="2"/>
  <c r="C27" i="2" s="1"/>
  <c r="B26" i="2"/>
  <c r="C26" i="2" s="1"/>
  <c r="B25" i="2"/>
  <c r="C25" i="2" s="1"/>
  <c r="B24" i="2"/>
  <c r="C24" i="2" s="1"/>
  <c r="B23" i="2"/>
  <c r="C23" i="2" s="1"/>
  <c r="B22" i="2"/>
  <c r="C22" i="2" s="1"/>
  <c r="B21" i="2"/>
  <c r="C21" i="2" s="1"/>
  <c r="B20" i="2"/>
  <c r="C20" i="2" s="1"/>
  <c r="B19" i="2"/>
  <c r="C19" i="2" s="1"/>
  <c r="B18" i="2"/>
  <c r="C18" i="2" s="1"/>
  <c r="C17" i="2"/>
  <c r="B17" i="2"/>
  <c r="B16" i="2"/>
  <c r="C16" i="2" s="1"/>
  <c r="B15" i="2"/>
  <c r="C15" i="2" s="1"/>
  <c r="B14" i="2"/>
  <c r="C14" i="2" s="1"/>
  <c r="B13" i="2"/>
  <c r="C13" i="2" s="1"/>
  <c r="B12" i="2"/>
  <c r="C12" i="2" s="1"/>
  <c r="B11" i="2"/>
  <c r="C11" i="2" s="1"/>
  <c r="B10" i="2"/>
  <c r="C10" i="2" s="1"/>
  <c r="C9" i="2"/>
  <c r="B9" i="2"/>
  <c r="B8" i="2"/>
  <c r="C8" i="2" s="1"/>
  <c r="D7" i="2"/>
  <c r="E7" i="2" s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B66" i="1"/>
  <c r="C66" i="1" s="1"/>
  <c r="B65" i="1"/>
  <c r="C65" i="1" s="1"/>
  <c r="B64" i="1"/>
  <c r="C64" i="1" s="1"/>
  <c r="B63" i="1"/>
  <c r="C63" i="1" s="1"/>
  <c r="B62" i="1"/>
  <c r="C62" i="1" s="1"/>
  <c r="B61" i="1"/>
  <c r="C61" i="1" s="1"/>
  <c r="B60" i="1"/>
  <c r="C60" i="1" s="1"/>
  <c r="B59" i="1"/>
  <c r="C59" i="1" s="1"/>
  <c r="B58" i="1"/>
  <c r="C58" i="1" s="1"/>
  <c r="B57" i="1"/>
  <c r="C57" i="1" s="1"/>
  <c r="B56" i="1"/>
  <c r="C56" i="1" s="1"/>
  <c r="B55" i="1"/>
  <c r="C55" i="1" s="1"/>
  <c r="B54" i="1"/>
  <c r="C54" i="1" s="1"/>
  <c r="B53" i="1"/>
  <c r="C53" i="1" s="1"/>
  <c r="B52" i="1"/>
  <c r="C52" i="1" s="1"/>
  <c r="B51" i="1"/>
  <c r="C51" i="1" s="1"/>
  <c r="B50" i="1"/>
  <c r="C50" i="1" s="1"/>
  <c r="B49" i="1"/>
  <c r="C49" i="1" s="1"/>
  <c r="B48" i="1"/>
  <c r="C48" i="1" s="1"/>
  <c r="B47" i="1"/>
  <c r="C47" i="1" s="1"/>
  <c r="B46" i="1"/>
  <c r="C46" i="1" s="1"/>
  <c r="B45" i="1"/>
  <c r="C45" i="1" s="1"/>
  <c r="B44" i="1"/>
  <c r="C44" i="1" s="1"/>
  <c r="B43" i="1"/>
  <c r="C43" i="1" s="1"/>
  <c r="B42" i="1"/>
  <c r="C42" i="1" s="1"/>
  <c r="B41" i="1"/>
  <c r="C41" i="1" s="1"/>
  <c r="B40" i="1"/>
  <c r="C40" i="1" s="1"/>
  <c r="B39" i="1"/>
  <c r="C39" i="1" s="1"/>
  <c r="B38" i="1"/>
  <c r="C38" i="1" s="1"/>
  <c r="B37" i="1"/>
  <c r="C37" i="1" s="1"/>
  <c r="B36" i="1"/>
  <c r="C36" i="1" s="1"/>
  <c r="B35" i="1"/>
  <c r="C35" i="1" s="1"/>
  <c r="B34" i="1"/>
  <c r="C34" i="1" s="1"/>
  <c r="B33" i="1"/>
  <c r="C33" i="1" s="1"/>
  <c r="B32" i="1"/>
  <c r="C32" i="1" s="1"/>
  <c r="B31" i="1"/>
  <c r="C31" i="1" s="1"/>
  <c r="B30" i="1"/>
  <c r="C30" i="1" s="1"/>
  <c r="B29" i="1"/>
  <c r="C29" i="1" s="1"/>
  <c r="B28" i="1"/>
  <c r="C28" i="1" s="1"/>
  <c r="B27" i="1"/>
  <c r="C27" i="1" s="1"/>
  <c r="B26" i="1"/>
  <c r="C26" i="1" s="1"/>
  <c r="B25" i="1"/>
  <c r="C25" i="1" s="1"/>
  <c r="B24" i="1"/>
  <c r="C24" i="1" s="1"/>
  <c r="B23" i="1"/>
  <c r="C23" i="1" s="1"/>
  <c r="B22" i="1"/>
  <c r="C22" i="1" s="1"/>
  <c r="B21" i="1"/>
  <c r="C21" i="1" s="1"/>
  <c r="B20" i="1"/>
  <c r="C20" i="1" s="1"/>
  <c r="B19" i="1"/>
  <c r="C19" i="1" s="1"/>
  <c r="B18" i="1"/>
  <c r="C18" i="1" s="1"/>
  <c r="B17" i="1"/>
  <c r="C17" i="1" s="1"/>
  <c r="B16" i="1"/>
  <c r="C16" i="1" s="1"/>
  <c r="B15" i="1"/>
  <c r="C15" i="1" s="1"/>
  <c r="B14" i="1"/>
  <c r="C14" i="1" s="1"/>
  <c r="B13" i="1"/>
  <c r="C13" i="1" s="1"/>
  <c r="B12" i="1"/>
  <c r="C12" i="1" s="1"/>
  <c r="B11" i="1"/>
  <c r="C11" i="1" s="1"/>
  <c r="B10" i="1"/>
  <c r="C10" i="1" s="1"/>
  <c r="B9" i="1"/>
  <c r="C9" i="1" s="1"/>
  <c r="B8" i="1"/>
  <c r="C8" i="1" s="1"/>
  <c r="B7" i="1"/>
  <c r="C7" i="1" s="1"/>
  <c r="B6" i="1"/>
  <c r="C6" i="1" s="1"/>
  <c r="F32" i="10" l="1"/>
  <c r="I10" i="10"/>
  <c r="F27" i="10"/>
  <c r="E10" i="10"/>
  <c r="F59" i="10"/>
  <c r="E37" i="10"/>
  <c r="I57" i="10"/>
  <c r="E57" i="10"/>
  <c r="F33" i="10"/>
  <c r="I48" i="10"/>
  <c r="F10" i="10"/>
  <c r="I59" i="10"/>
  <c r="M11" i="2"/>
  <c r="K11" i="2"/>
  <c r="D11" i="2"/>
  <c r="E11" i="2" s="1"/>
  <c r="H28" i="3"/>
  <c r="J28" i="3"/>
  <c r="E43" i="2"/>
  <c r="F43" i="2" s="1"/>
  <c r="G43" i="2" s="1"/>
  <c r="J17" i="3"/>
  <c r="H17" i="3"/>
  <c r="M13" i="2"/>
  <c r="K13" i="2"/>
  <c r="D13" i="2"/>
  <c r="E13" i="2" s="1"/>
  <c r="J21" i="3"/>
  <c r="H21" i="3"/>
  <c r="J25" i="3"/>
  <c r="H25" i="3"/>
  <c r="J29" i="3"/>
  <c r="H29" i="3"/>
  <c r="J40" i="3"/>
  <c r="H40" i="3"/>
  <c r="J44" i="3"/>
  <c r="H44" i="3"/>
  <c r="K25" i="2"/>
  <c r="M25" i="2"/>
  <c r="J65" i="3"/>
  <c r="H65" i="3"/>
  <c r="J13" i="3"/>
  <c r="H13" i="3"/>
  <c r="M27" i="2"/>
  <c r="K27" i="2"/>
  <c r="D27" i="2"/>
  <c r="E27" i="2" s="1"/>
  <c r="F27" i="2" s="1"/>
  <c r="G27" i="2" s="1"/>
  <c r="J33" i="3"/>
  <c r="H33" i="3"/>
  <c r="E35" i="2"/>
  <c r="F35" i="2" s="1"/>
  <c r="G35" i="2" s="1"/>
  <c r="D15" i="2"/>
  <c r="E15" i="2" s="1"/>
  <c r="K15" i="2"/>
  <c r="M15" i="2"/>
  <c r="J37" i="3"/>
  <c r="H37" i="3"/>
  <c r="J41" i="3"/>
  <c r="H41" i="3"/>
  <c r="J45" i="3"/>
  <c r="H45" i="3"/>
  <c r="H56" i="3"/>
  <c r="J56" i="3"/>
  <c r="H60" i="3"/>
  <c r="J60" i="3"/>
  <c r="K33" i="2"/>
  <c r="M33" i="2"/>
  <c r="J9" i="3"/>
  <c r="H9" i="3"/>
  <c r="M19" i="2"/>
  <c r="K19" i="2"/>
  <c r="D19" i="2"/>
  <c r="E19" i="2" s="1"/>
  <c r="F19" i="2" s="1"/>
  <c r="G19" i="2" s="1"/>
  <c r="D23" i="2"/>
  <c r="E23" i="2" s="1"/>
  <c r="F23" i="2" s="1"/>
  <c r="G23" i="2" s="1"/>
  <c r="K23" i="2"/>
  <c r="M23" i="2"/>
  <c r="D31" i="2"/>
  <c r="E31" i="2" s="1"/>
  <c r="K31" i="2"/>
  <c r="M31" i="2"/>
  <c r="J49" i="3"/>
  <c r="H49" i="3"/>
  <c r="H24" i="3"/>
  <c r="J24" i="3"/>
  <c r="M21" i="2"/>
  <c r="K21" i="2"/>
  <c r="D21" i="2"/>
  <c r="E21" i="2" s="1"/>
  <c r="M29" i="2"/>
  <c r="K29" i="2"/>
  <c r="D29" i="2"/>
  <c r="E29" i="2" s="1"/>
  <c r="F29" i="2" s="1"/>
  <c r="G29" i="2" s="1"/>
  <c r="F40" i="2"/>
  <c r="G40" i="2" s="1"/>
  <c r="H40" i="2" s="1"/>
  <c r="E40" i="2"/>
  <c r="H8" i="3"/>
  <c r="J8" i="3"/>
  <c r="J12" i="3"/>
  <c r="H12" i="3"/>
  <c r="J53" i="3"/>
  <c r="H53" i="3"/>
  <c r="J57" i="3"/>
  <c r="H57" i="3"/>
  <c r="J61" i="3"/>
  <c r="H61" i="3"/>
  <c r="H27" i="1"/>
  <c r="J27" i="1"/>
  <c r="K62" i="2"/>
  <c r="M62" i="2"/>
  <c r="J20" i="3"/>
  <c r="H20" i="3"/>
  <c r="H17" i="4"/>
  <c r="J17" i="4"/>
  <c r="H33" i="4"/>
  <c r="J33" i="4"/>
  <c r="H57" i="4"/>
  <c r="J57" i="4"/>
  <c r="H12" i="1"/>
  <c r="J12" i="1"/>
  <c r="H44" i="1"/>
  <c r="J44" i="1"/>
  <c r="J46" i="3"/>
  <c r="H46" i="3"/>
  <c r="J62" i="3"/>
  <c r="H62" i="3"/>
  <c r="J42" i="4"/>
  <c r="H42" i="4"/>
  <c r="J29" i="1"/>
  <c r="H29" i="1"/>
  <c r="M44" i="2"/>
  <c r="K44" i="2"/>
  <c r="F63" i="6"/>
  <c r="G63" i="6" s="1"/>
  <c r="J30" i="1"/>
  <c r="H30" i="1"/>
  <c r="K34" i="2"/>
  <c r="M34" i="2"/>
  <c r="K65" i="2"/>
  <c r="M65" i="2"/>
  <c r="J34" i="3"/>
  <c r="H34" i="3"/>
  <c r="J63" i="3"/>
  <c r="H63" i="3"/>
  <c r="H35" i="1"/>
  <c r="J35" i="1"/>
  <c r="K9" i="2"/>
  <c r="M9" i="2"/>
  <c r="K49" i="2"/>
  <c r="M49" i="2"/>
  <c r="J36" i="3"/>
  <c r="H36" i="3"/>
  <c r="H20" i="1"/>
  <c r="J20" i="1"/>
  <c r="H52" i="1"/>
  <c r="J52" i="1"/>
  <c r="M28" i="2"/>
  <c r="K28" i="2"/>
  <c r="K56" i="2"/>
  <c r="M56" i="2"/>
  <c r="J27" i="3"/>
  <c r="H27" i="3"/>
  <c r="J10" i="4"/>
  <c r="H10" i="4"/>
  <c r="J66" i="4"/>
  <c r="H66" i="4"/>
  <c r="J21" i="1"/>
  <c r="H21" i="1"/>
  <c r="J61" i="1"/>
  <c r="H61" i="1"/>
  <c r="K39" i="2"/>
  <c r="M39" i="2"/>
  <c r="H35" i="4"/>
  <c r="J35" i="4"/>
  <c r="J38" i="1"/>
  <c r="H38" i="1"/>
  <c r="J66" i="3"/>
  <c r="H66" i="3"/>
  <c r="J36" i="4"/>
  <c r="H36" i="4"/>
  <c r="E43" i="10"/>
  <c r="F36" i="6"/>
  <c r="H36" i="6" s="1"/>
  <c r="J39" i="1"/>
  <c r="H39" i="1"/>
  <c r="K66" i="2"/>
  <c r="M66" i="2"/>
  <c r="H21" i="4"/>
  <c r="J21" i="4"/>
  <c r="H53" i="4"/>
  <c r="J53" i="4"/>
  <c r="G11" i="10"/>
  <c r="F43" i="10"/>
  <c r="F55" i="6"/>
  <c r="K55" i="6" s="1"/>
  <c r="F39" i="6"/>
  <c r="K39" i="6" s="1"/>
  <c r="H19" i="1"/>
  <c r="J19" i="1"/>
  <c r="H43" i="1"/>
  <c r="J43" i="1"/>
  <c r="M37" i="2"/>
  <c r="K37" i="2"/>
  <c r="J36" i="1"/>
  <c r="H36" i="1"/>
  <c r="M10" i="2"/>
  <c r="K10" i="2"/>
  <c r="D49" i="2"/>
  <c r="E49" i="2" s="1"/>
  <c r="J14" i="3"/>
  <c r="H14" i="3"/>
  <c r="J43" i="3"/>
  <c r="H43" i="3"/>
  <c r="J18" i="4"/>
  <c r="H18" i="4"/>
  <c r="J58" i="4"/>
  <c r="H58" i="4"/>
  <c r="J45" i="1"/>
  <c r="H45" i="1"/>
  <c r="K57" i="2"/>
  <c r="M57" i="2"/>
  <c r="H19" i="4"/>
  <c r="J19" i="4"/>
  <c r="H51" i="4"/>
  <c r="J51" i="4"/>
  <c r="F56" i="10"/>
  <c r="J14" i="1"/>
  <c r="H14" i="1"/>
  <c r="J54" i="1"/>
  <c r="H54" i="1"/>
  <c r="D39" i="2"/>
  <c r="J31" i="3"/>
  <c r="H31" i="3"/>
  <c r="J50" i="3"/>
  <c r="H50" i="3"/>
  <c r="J28" i="4"/>
  <c r="H28" i="4"/>
  <c r="J52" i="4"/>
  <c r="H52" i="4"/>
  <c r="J15" i="1"/>
  <c r="H15" i="1"/>
  <c r="J47" i="1"/>
  <c r="H47" i="1"/>
  <c r="M52" i="2"/>
  <c r="K52" i="2"/>
  <c r="H13" i="4"/>
  <c r="J13" i="4"/>
  <c r="H29" i="4"/>
  <c r="J29" i="4"/>
  <c r="H45" i="4"/>
  <c r="J45" i="4"/>
  <c r="I54" i="10"/>
  <c r="H8" i="1"/>
  <c r="J8" i="1"/>
  <c r="H16" i="1"/>
  <c r="J16" i="1"/>
  <c r="H24" i="1"/>
  <c r="J24" i="1"/>
  <c r="H32" i="1"/>
  <c r="J32" i="1"/>
  <c r="H40" i="1"/>
  <c r="J40" i="1"/>
  <c r="H48" i="1"/>
  <c r="J48" i="1"/>
  <c r="H56" i="1"/>
  <c r="J56" i="1"/>
  <c r="H64" i="1"/>
  <c r="J64" i="1"/>
  <c r="M12" i="2"/>
  <c r="K12" i="2"/>
  <c r="K26" i="2"/>
  <c r="M26" i="2"/>
  <c r="K30" i="2"/>
  <c r="M30" i="2"/>
  <c r="K46" i="2"/>
  <c r="M46" i="2"/>
  <c r="M53" i="2"/>
  <c r="K53" i="2"/>
  <c r="M59" i="2"/>
  <c r="K59" i="2"/>
  <c r="J6" i="3"/>
  <c r="H6" i="3"/>
  <c r="J19" i="3"/>
  <c r="H19" i="3"/>
  <c r="J22" i="3"/>
  <c r="H22" i="3"/>
  <c r="J35" i="3"/>
  <c r="H35" i="3"/>
  <c r="J38" i="3"/>
  <c r="H38" i="3"/>
  <c r="J51" i="3"/>
  <c r="H51" i="3"/>
  <c r="J54" i="3"/>
  <c r="H54" i="3"/>
  <c r="H6" i="4"/>
  <c r="J6" i="4"/>
  <c r="J14" i="4"/>
  <c r="H14" i="4"/>
  <c r="H22" i="4"/>
  <c r="J22" i="4"/>
  <c r="J30" i="4"/>
  <c r="H30" i="4"/>
  <c r="J38" i="4"/>
  <c r="H38" i="4"/>
  <c r="J46" i="4"/>
  <c r="H46" i="4"/>
  <c r="H54" i="4"/>
  <c r="J54" i="4"/>
  <c r="J62" i="4"/>
  <c r="H62" i="4"/>
  <c r="F61" i="10"/>
  <c r="I11" i="10"/>
  <c r="F64" i="6"/>
  <c r="G64" i="6" s="1"/>
  <c r="H51" i="1"/>
  <c r="J51" i="1"/>
  <c r="M43" i="2"/>
  <c r="K43" i="2"/>
  <c r="J52" i="3"/>
  <c r="H52" i="3"/>
  <c r="H41" i="4"/>
  <c r="J41" i="4"/>
  <c r="H28" i="1"/>
  <c r="J28" i="1"/>
  <c r="K14" i="2"/>
  <c r="M14" i="2"/>
  <c r="K38" i="2"/>
  <c r="M38" i="2"/>
  <c r="J11" i="3"/>
  <c r="H11" i="3"/>
  <c r="J59" i="3"/>
  <c r="H59" i="3"/>
  <c r="J26" i="4"/>
  <c r="H26" i="4"/>
  <c r="J50" i="4"/>
  <c r="H50" i="4"/>
  <c r="J53" i="1"/>
  <c r="H53" i="1"/>
  <c r="K24" i="2"/>
  <c r="M24" i="2"/>
  <c r="K50" i="2"/>
  <c r="M50" i="2"/>
  <c r="H11" i="4"/>
  <c r="J11" i="4"/>
  <c r="H43" i="4"/>
  <c r="J43" i="4"/>
  <c r="M6" i="5"/>
  <c r="K6" i="5"/>
  <c r="F49" i="6"/>
  <c r="G49" i="6" s="1"/>
  <c r="J22" i="1"/>
  <c r="H22" i="1"/>
  <c r="J62" i="1"/>
  <c r="H62" i="1"/>
  <c r="M51" i="2"/>
  <c r="K51" i="2"/>
  <c r="J18" i="3"/>
  <c r="H18" i="3"/>
  <c r="J12" i="4"/>
  <c r="H12" i="4"/>
  <c r="J44" i="4"/>
  <c r="H44" i="4"/>
  <c r="E40" i="10"/>
  <c r="J7" i="1"/>
  <c r="H7" i="1"/>
  <c r="J23" i="1"/>
  <c r="H23" i="1"/>
  <c r="J55" i="1"/>
  <c r="H55" i="1"/>
  <c r="K16" i="2"/>
  <c r="M16" i="2"/>
  <c r="M35" i="2"/>
  <c r="K35" i="2"/>
  <c r="H61" i="4"/>
  <c r="J61" i="4"/>
  <c r="H25" i="1"/>
  <c r="J25" i="1"/>
  <c r="H41" i="1"/>
  <c r="J41" i="1"/>
  <c r="J65" i="1"/>
  <c r="H65" i="1"/>
  <c r="H16" i="3"/>
  <c r="J16" i="3"/>
  <c r="H48" i="3"/>
  <c r="J48" i="3"/>
  <c r="J64" i="3"/>
  <c r="H64" i="3"/>
  <c r="J7" i="4"/>
  <c r="H7" i="4"/>
  <c r="J15" i="4"/>
  <c r="H15" i="4"/>
  <c r="J31" i="4"/>
  <c r="H31" i="4"/>
  <c r="J39" i="4"/>
  <c r="H39" i="4"/>
  <c r="J47" i="4"/>
  <c r="H47" i="4"/>
  <c r="J55" i="4"/>
  <c r="H55" i="4"/>
  <c r="H63" i="4"/>
  <c r="J63" i="4"/>
  <c r="I32" i="10"/>
  <c r="E11" i="10"/>
  <c r="F7" i="6"/>
  <c r="K7" i="6" s="1"/>
  <c r="F53" i="6"/>
  <c r="F53" i="5" s="1"/>
  <c r="F44" i="6"/>
  <c r="H44" i="6" s="1"/>
  <c r="F21" i="6"/>
  <c r="I21" i="6" s="1"/>
  <c r="H11" i="1"/>
  <c r="J11" i="1"/>
  <c r="H59" i="1"/>
  <c r="J59" i="1"/>
  <c r="K32" i="2"/>
  <c r="M32" i="2"/>
  <c r="K55" i="2"/>
  <c r="M55" i="2"/>
  <c r="H9" i="4"/>
  <c r="J9" i="4"/>
  <c r="H25" i="4"/>
  <c r="J25" i="4"/>
  <c r="H49" i="4"/>
  <c r="J49" i="4"/>
  <c r="H65" i="4"/>
  <c r="J65" i="4"/>
  <c r="H60" i="1"/>
  <c r="J60" i="1"/>
  <c r="K63" i="2"/>
  <c r="M63" i="2"/>
  <c r="J30" i="3"/>
  <c r="H30" i="3"/>
  <c r="J34" i="4"/>
  <c r="H34" i="4"/>
  <c r="J13" i="1"/>
  <c r="H13" i="1"/>
  <c r="J37" i="1"/>
  <c r="H37" i="1"/>
  <c r="K64" i="2"/>
  <c r="M64" i="2"/>
  <c r="H27" i="4"/>
  <c r="J27" i="4"/>
  <c r="H59" i="4"/>
  <c r="J59" i="4"/>
  <c r="I13" i="10"/>
  <c r="G43" i="10"/>
  <c r="F57" i="10"/>
  <c r="H6" i="1"/>
  <c r="J6" i="1"/>
  <c r="J46" i="1"/>
  <c r="H46" i="1"/>
  <c r="M20" i="2"/>
  <c r="K20" i="2"/>
  <c r="M45" i="2"/>
  <c r="K45" i="2"/>
  <c r="J15" i="3"/>
  <c r="H15" i="3"/>
  <c r="J47" i="3"/>
  <c r="H47" i="3"/>
  <c r="J20" i="4"/>
  <c r="H20" i="4"/>
  <c r="J60" i="4"/>
  <c r="H60" i="4"/>
  <c r="F65" i="6"/>
  <c r="F65" i="5" s="1"/>
  <c r="J31" i="1"/>
  <c r="H31" i="1"/>
  <c r="J63" i="1"/>
  <c r="H63" i="1"/>
  <c r="K40" i="2"/>
  <c r="M40" i="2"/>
  <c r="K58" i="2"/>
  <c r="M58" i="2"/>
  <c r="H37" i="4"/>
  <c r="J37" i="4"/>
  <c r="H9" i="1"/>
  <c r="J9" i="1"/>
  <c r="J17" i="1"/>
  <c r="H17" i="1"/>
  <c r="J33" i="1"/>
  <c r="H33" i="1"/>
  <c r="J49" i="1"/>
  <c r="H49" i="1"/>
  <c r="H57" i="1"/>
  <c r="J57" i="1"/>
  <c r="K8" i="2"/>
  <c r="M8" i="2"/>
  <c r="K17" i="2"/>
  <c r="M17" i="2"/>
  <c r="M36" i="2"/>
  <c r="K36" i="2"/>
  <c r="K41" i="2"/>
  <c r="M41" i="2"/>
  <c r="K47" i="2"/>
  <c r="M47" i="2"/>
  <c r="M60" i="2"/>
  <c r="K60" i="2"/>
  <c r="J32" i="3"/>
  <c r="H32" i="3"/>
  <c r="J23" i="4"/>
  <c r="H23" i="4"/>
  <c r="H10" i="1"/>
  <c r="J10" i="1"/>
  <c r="H18" i="1"/>
  <c r="J18" i="1"/>
  <c r="H26" i="1"/>
  <c r="J26" i="1"/>
  <c r="H34" i="1"/>
  <c r="J34" i="1"/>
  <c r="H42" i="1"/>
  <c r="J42" i="1"/>
  <c r="H50" i="1"/>
  <c r="J50" i="1"/>
  <c r="H58" i="1"/>
  <c r="J58" i="1"/>
  <c r="H66" i="1"/>
  <c r="J66" i="1"/>
  <c r="K18" i="2"/>
  <c r="M18" i="2"/>
  <c r="K22" i="2"/>
  <c r="M22" i="2"/>
  <c r="D36" i="2"/>
  <c r="E36" i="2" s="1"/>
  <c r="F36" i="2" s="1"/>
  <c r="G36" i="2" s="1"/>
  <c r="K42" i="2"/>
  <c r="M42" i="2"/>
  <c r="K48" i="2"/>
  <c r="M48" i="2"/>
  <c r="K54" i="2"/>
  <c r="M54" i="2"/>
  <c r="M61" i="2"/>
  <c r="K61" i="2"/>
  <c r="J7" i="3"/>
  <c r="H7" i="3"/>
  <c r="J10" i="3"/>
  <c r="H10" i="3"/>
  <c r="J23" i="3"/>
  <c r="H23" i="3"/>
  <c r="J26" i="3"/>
  <c r="H26" i="3"/>
  <c r="J39" i="3"/>
  <c r="H39" i="3"/>
  <c r="J42" i="3"/>
  <c r="H42" i="3"/>
  <c r="J55" i="3"/>
  <c r="H55" i="3"/>
  <c r="J58" i="3"/>
  <c r="H58" i="3"/>
  <c r="J8" i="4"/>
  <c r="H8" i="4"/>
  <c r="J16" i="4"/>
  <c r="H16" i="4"/>
  <c r="J24" i="4"/>
  <c r="H24" i="4"/>
  <c r="J32" i="4"/>
  <c r="H32" i="4"/>
  <c r="J40" i="4"/>
  <c r="H40" i="4"/>
  <c r="J48" i="4"/>
  <c r="H48" i="4"/>
  <c r="J56" i="4"/>
  <c r="H56" i="4"/>
  <c r="J64" i="4"/>
  <c r="H64" i="4"/>
  <c r="F31" i="10"/>
  <c r="E32" i="10"/>
  <c r="G46" i="10"/>
  <c r="E7" i="10"/>
  <c r="F46" i="10"/>
  <c r="E19" i="10"/>
  <c r="I35" i="10"/>
  <c r="E51" i="10"/>
  <c r="E44" i="10"/>
  <c r="F40" i="10"/>
  <c r="F18" i="10"/>
  <c r="G34" i="10"/>
  <c r="E50" i="10"/>
  <c r="K63" i="5"/>
  <c r="K59" i="5"/>
  <c r="K55" i="5"/>
  <c r="K51" i="5"/>
  <c r="K47" i="5"/>
  <c r="K43" i="5"/>
  <c r="K39" i="5"/>
  <c r="K35" i="5"/>
  <c r="K31" i="5"/>
  <c r="K27" i="5"/>
  <c r="K23" i="5"/>
  <c r="K19" i="5"/>
  <c r="K15" i="5"/>
  <c r="K11" i="5"/>
  <c r="K7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5" i="5"/>
  <c r="K61" i="5"/>
  <c r="K57" i="5"/>
  <c r="K53" i="5"/>
  <c r="K49" i="5"/>
  <c r="K45" i="5"/>
  <c r="K41" i="5"/>
  <c r="K37" i="5"/>
  <c r="K33" i="5"/>
  <c r="K29" i="5"/>
  <c r="K25" i="5"/>
  <c r="K21" i="5"/>
  <c r="K17" i="5"/>
  <c r="K13" i="5"/>
  <c r="K9" i="5"/>
  <c r="K64" i="5"/>
  <c r="K60" i="5"/>
  <c r="K56" i="5"/>
  <c r="K52" i="5"/>
  <c r="K48" i="5"/>
  <c r="K44" i="5"/>
  <c r="K40" i="5"/>
  <c r="K36" i="5"/>
  <c r="K32" i="5"/>
  <c r="K28" i="5"/>
  <c r="K24" i="5"/>
  <c r="K20" i="5"/>
  <c r="K16" i="5"/>
  <c r="K12" i="5"/>
  <c r="K8" i="5"/>
  <c r="I53" i="10"/>
  <c r="I44" i="10"/>
  <c r="E35" i="10"/>
  <c r="I51" i="10"/>
  <c r="F48" i="6"/>
  <c r="K48" i="6" s="1"/>
  <c r="F13" i="6"/>
  <c r="G13" i="6" s="1"/>
  <c r="F29" i="6"/>
  <c r="H29" i="6" s="1"/>
  <c r="F40" i="6"/>
  <c r="H40" i="6" s="1"/>
  <c r="F17" i="6"/>
  <c r="G17" i="6" s="1"/>
  <c r="F35" i="6"/>
  <c r="I35" i="6" s="1"/>
  <c r="F12" i="6"/>
  <c r="H12" i="6" s="1"/>
  <c r="F45" i="6"/>
  <c r="G45" i="6" s="1"/>
  <c r="E26" i="10"/>
  <c r="E53" i="10"/>
  <c r="F50" i="10"/>
  <c r="E49" i="10"/>
  <c r="F34" i="10"/>
  <c r="F26" i="10"/>
  <c r="G17" i="10"/>
  <c r="G50" i="10"/>
  <c r="G49" i="10"/>
  <c r="I17" i="10"/>
  <c r="I20" i="3"/>
  <c r="E20" i="3"/>
  <c r="G20" i="3"/>
  <c r="F20" i="3"/>
  <c r="I60" i="3"/>
  <c r="E60" i="3"/>
  <c r="G60" i="3"/>
  <c r="F60" i="3"/>
  <c r="I6" i="3"/>
  <c r="E6" i="3"/>
  <c r="G6" i="3"/>
  <c r="F6" i="3"/>
  <c r="F9" i="3"/>
  <c r="E9" i="3"/>
  <c r="I9" i="3"/>
  <c r="G9" i="3"/>
  <c r="G11" i="3"/>
  <c r="F11" i="3"/>
  <c r="I11" i="3"/>
  <c r="E11" i="3"/>
  <c r="I14" i="3"/>
  <c r="E14" i="3"/>
  <c r="G14" i="3"/>
  <c r="F14" i="3"/>
  <c r="G17" i="3"/>
  <c r="F17" i="3"/>
  <c r="I17" i="3"/>
  <c r="E17" i="3"/>
  <c r="G19" i="3"/>
  <c r="F19" i="3"/>
  <c r="I19" i="3"/>
  <c r="E19" i="3"/>
  <c r="I22" i="3"/>
  <c r="E22" i="3"/>
  <c r="G22" i="3"/>
  <c r="F22" i="3"/>
  <c r="G25" i="3"/>
  <c r="F25" i="3"/>
  <c r="I25" i="3"/>
  <c r="E25" i="3"/>
  <c r="G27" i="3"/>
  <c r="F27" i="3"/>
  <c r="I27" i="3"/>
  <c r="E27" i="3"/>
  <c r="I30" i="3"/>
  <c r="E30" i="3"/>
  <c r="G30" i="3"/>
  <c r="F30" i="3"/>
  <c r="G33" i="3"/>
  <c r="F33" i="3"/>
  <c r="I33" i="3"/>
  <c r="E33" i="3"/>
  <c r="G35" i="3"/>
  <c r="F35" i="3"/>
  <c r="I35" i="3"/>
  <c r="E35" i="3"/>
  <c r="I38" i="3"/>
  <c r="E38" i="3"/>
  <c r="G38" i="3"/>
  <c r="F38" i="3"/>
  <c r="G41" i="3"/>
  <c r="F41" i="3"/>
  <c r="I41" i="3"/>
  <c r="E41" i="3"/>
  <c r="G43" i="3"/>
  <c r="F43" i="3"/>
  <c r="I43" i="3"/>
  <c r="E43" i="3"/>
  <c r="I46" i="3"/>
  <c r="E46" i="3"/>
  <c r="G46" i="3"/>
  <c r="F46" i="3"/>
  <c r="G49" i="3"/>
  <c r="F49" i="3"/>
  <c r="I49" i="3"/>
  <c r="E49" i="3"/>
  <c r="G51" i="3"/>
  <c r="F51" i="3"/>
  <c r="I51" i="3"/>
  <c r="E51" i="3"/>
  <c r="I54" i="3"/>
  <c r="E54" i="3"/>
  <c r="G54" i="3"/>
  <c r="F54" i="3"/>
  <c r="G57" i="3"/>
  <c r="F57" i="3"/>
  <c r="I57" i="3"/>
  <c r="E57" i="3"/>
  <c r="G59" i="3"/>
  <c r="F59" i="3"/>
  <c r="I59" i="3"/>
  <c r="E59" i="3"/>
  <c r="I62" i="3"/>
  <c r="E62" i="3"/>
  <c r="G62" i="3"/>
  <c r="F62" i="3"/>
  <c r="G65" i="3"/>
  <c r="F65" i="3"/>
  <c r="I65" i="3"/>
  <c r="E65" i="3"/>
  <c r="I12" i="3"/>
  <c r="E12" i="3"/>
  <c r="G12" i="3"/>
  <c r="F12" i="3"/>
  <c r="I36" i="3"/>
  <c r="E36" i="3"/>
  <c r="G36" i="3"/>
  <c r="F36" i="3"/>
  <c r="I52" i="3"/>
  <c r="E52" i="3"/>
  <c r="G52" i="3"/>
  <c r="F52" i="3"/>
  <c r="G8" i="3"/>
  <c r="F8" i="3"/>
  <c r="I8" i="3"/>
  <c r="E8" i="3"/>
  <c r="I16" i="3"/>
  <c r="E16" i="3"/>
  <c r="G16" i="3"/>
  <c r="F16" i="3"/>
  <c r="I24" i="3"/>
  <c r="E24" i="3"/>
  <c r="G24" i="3"/>
  <c r="F24" i="3"/>
  <c r="I32" i="3"/>
  <c r="E32" i="3"/>
  <c r="G32" i="3"/>
  <c r="F32" i="3"/>
  <c r="I40" i="3"/>
  <c r="E40" i="3"/>
  <c r="G40" i="3"/>
  <c r="F40" i="3"/>
  <c r="I48" i="3"/>
  <c r="E48" i="3"/>
  <c r="G48" i="3"/>
  <c r="F48" i="3"/>
  <c r="I56" i="3"/>
  <c r="E56" i="3"/>
  <c r="G56" i="3"/>
  <c r="F56" i="3"/>
  <c r="I64" i="3"/>
  <c r="E64" i="3"/>
  <c r="G64" i="3"/>
  <c r="F64" i="3"/>
  <c r="I28" i="3"/>
  <c r="E28" i="3"/>
  <c r="G28" i="3"/>
  <c r="F28" i="3"/>
  <c r="I44" i="3"/>
  <c r="E44" i="3"/>
  <c r="G44" i="3"/>
  <c r="F44" i="3"/>
  <c r="F7" i="3"/>
  <c r="I7" i="3"/>
  <c r="E7" i="3"/>
  <c r="G7" i="3"/>
  <c r="G10" i="3"/>
  <c r="I10" i="3"/>
  <c r="F10" i="3"/>
  <c r="E10" i="3"/>
  <c r="G13" i="3"/>
  <c r="F13" i="3"/>
  <c r="E13" i="3"/>
  <c r="I13" i="3"/>
  <c r="G15" i="3"/>
  <c r="F15" i="3"/>
  <c r="I15" i="3"/>
  <c r="E15" i="3"/>
  <c r="I18" i="3"/>
  <c r="E18" i="3"/>
  <c r="G18" i="3"/>
  <c r="F18" i="3"/>
  <c r="G21" i="3"/>
  <c r="F21" i="3"/>
  <c r="I21" i="3"/>
  <c r="E21" i="3"/>
  <c r="G23" i="3"/>
  <c r="F23" i="3"/>
  <c r="I23" i="3"/>
  <c r="E23" i="3"/>
  <c r="I26" i="3"/>
  <c r="E26" i="3"/>
  <c r="G26" i="3"/>
  <c r="F26" i="3"/>
  <c r="G29" i="3"/>
  <c r="F29" i="3"/>
  <c r="I29" i="3"/>
  <c r="E29" i="3"/>
  <c r="G31" i="3"/>
  <c r="F31" i="3"/>
  <c r="I31" i="3"/>
  <c r="E31" i="3"/>
  <c r="I34" i="3"/>
  <c r="E34" i="3"/>
  <c r="G34" i="3"/>
  <c r="F34" i="3"/>
  <c r="G37" i="3"/>
  <c r="F37" i="3"/>
  <c r="I37" i="3"/>
  <c r="E37" i="3"/>
  <c r="G39" i="3"/>
  <c r="F39" i="3"/>
  <c r="I39" i="3"/>
  <c r="E39" i="3"/>
  <c r="I42" i="3"/>
  <c r="E42" i="3"/>
  <c r="G42" i="3"/>
  <c r="F42" i="3"/>
  <c r="G45" i="3"/>
  <c r="F45" i="3"/>
  <c r="I45" i="3"/>
  <c r="E45" i="3"/>
  <c r="G47" i="3"/>
  <c r="F47" i="3"/>
  <c r="I47" i="3"/>
  <c r="E47" i="3"/>
  <c r="I50" i="3"/>
  <c r="E50" i="3"/>
  <c r="G50" i="3"/>
  <c r="F50" i="3"/>
  <c r="G53" i="3"/>
  <c r="F53" i="3"/>
  <c r="I53" i="3"/>
  <c r="E53" i="3"/>
  <c r="G55" i="3"/>
  <c r="F55" i="3"/>
  <c r="I55" i="3"/>
  <c r="E55" i="3"/>
  <c r="I58" i="3"/>
  <c r="E58" i="3"/>
  <c r="G58" i="3"/>
  <c r="F58" i="3"/>
  <c r="G61" i="3"/>
  <c r="F61" i="3"/>
  <c r="I61" i="3"/>
  <c r="E61" i="3"/>
  <c r="G63" i="3"/>
  <c r="F63" i="3"/>
  <c r="I63" i="3"/>
  <c r="E63" i="3"/>
  <c r="I66" i="3"/>
  <c r="E66" i="3"/>
  <c r="G66" i="3"/>
  <c r="F66" i="3"/>
  <c r="F66" i="1"/>
  <c r="E66" i="1"/>
  <c r="G66" i="1"/>
  <c r="I66" i="1"/>
  <c r="F54" i="1"/>
  <c r="G54" i="1"/>
  <c r="E54" i="1"/>
  <c r="I54" i="1"/>
  <c r="F46" i="1"/>
  <c r="E46" i="1"/>
  <c r="G46" i="1"/>
  <c r="I46" i="1"/>
  <c r="F38" i="1"/>
  <c r="G38" i="1"/>
  <c r="E38" i="1"/>
  <c r="I38" i="1"/>
  <c r="F26" i="1"/>
  <c r="E26" i="1"/>
  <c r="I26" i="1"/>
  <c r="G26" i="1"/>
  <c r="F14" i="1"/>
  <c r="G14" i="1"/>
  <c r="E14" i="1"/>
  <c r="I14" i="1"/>
  <c r="F61" i="1"/>
  <c r="E61" i="1"/>
  <c r="I61" i="1"/>
  <c r="G61" i="1"/>
  <c r="F53" i="1"/>
  <c r="E53" i="1"/>
  <c r="I53" i="1"/>
  <c r="G53" i="1"/>
  <c r="F45" i="1"/>
  <c r="G45" i="1"/>
  <c r="E45" i="1"/>
  <c r="I45" i="1"/>
  <c r="F37" i="1"/>
  <c r="E37" i="1"/>
  <c r="G37" i="1"/>
  <c r="I37" i="1"/>
  <c r="F29" i="1"/>
  <c r="E29" i="1"/>
  <c r="I29" i="1"/>
  <c r="G29" i="1"/>
  <c r="F17" i="1"/>
  <c r="G17" i="1"/>
  <c r="E17" i="1"/>
  <c r="I17" i="1"/>
  <c r="F9" i="1"/>
  <c r="G9" i="1"/>
  <c r="E9" i="1"/>
  <c r="I9" i="1"/>
  <c r="F64" i="1"/>
  <c r="E64" i="1"/>
  <c r="I64" i="1"/>
  <c r="G64" i="1"/>
  <c r="F60" i="1"/>
  <c r="G60" i="1"/>
  <c r="E60" i="1"/>
  <c r="I60" i="1"/>
  <c r="F56" i="1"/>
  <c r="E56" i="1"/>
  <c r="I56" i="1"/>
  <c r="G56" i="1"/>
  <c r="F52" i="1"/>
  <c r="E52" i="1"/>
  <c r="G52" i="1"/>
  <c r="I52" i="1"/>
  <c r="F48" i="1"/>
  <c r="G48" i="1"/>
  <c r="E48" i="1"/>
  <c r="I48" i="1"/>
  <c r="F44" i="1"/>
  <c r="E44" i="1"/>
  <c r="I44" i="1"/>
  <c r="G44" i="1"/>
  <c r="F40" i="1"/>
  <c r="E40" i="1"/>
  <c r="G40" i="1"/>
  <c r="I40" i="1"/>
  <c r="F36" i="1"/>
  <c r="E36" i="1"/>
  <c r="I36" i="1"/>
  <c r="G36" i="1"/>
  <c r="F32" i="1"/>
  <c r="E32" i="1"/>
  <c r="I32" i="1"/>
  <c r="G32" i="1"/>
  <c r="F28" i="1"/>
  <c r="E28" i="1"/>
  <c r="G28" i="1"/>
  <c r="I28" i="1"/>
  <c r="F24" i="1"/>
  <c r="G24" i="1"/>
  <c r="E24" i="1"/>
  <c r="I24" i="1"/>
  <c r="F20" i="1"/>
  <c r="E20" i="1"/>
  <c r="I20" i="1"/>
  <c r="G20" i="1"/>
  <c r="F16" i="1"/>
  <c r="E16" i="1"/>
  <c r="G16" i="1"/>
  <c r="I16" i="1"/>
  <c r="F12" i="1"/>
  <c r="G12" i="1"/>
  <c r="E12" i="1"/>
  <c r="I12" i="1"/>
  <c r="F8" i="1"/>
  <c r="E8" i="1"/>
  <c r="I8" i="1"/>
  <c r="G8" i="1"/>
  <c r="F58" i="1"/>
  <c r="E58" i="1"/>
  <c r="G58" i="1"/>
  <c r="I58" i="1"/>
  <c r="F50" i="1"/>
  <c r="E50" i="1"/>
  <c r="I50" i="1"/>
  <c r="G50" i="1"/>
  <c r="F34" i="1"/>
  <c r="E34" i="1"/>
  <c r="G34" i="1"/>
  <c r="I34" i="1"/>
  <c r="F22" i="1"/>
  <c r="E22" i="1"/>
  <c r="G22" i="1"/>
  <c r="I22" i="1"/>
  <c r="F18" i="1"/>
  <c r="E18" i="1"/>
  <c r="I18" i="1"/>
  <c r="G18" i="1"/>
  <c r="F65" i="1"/>
  <c r="G65" i="1"/>
  <c r="E65" i="1"/>
  <c r="I65" i="1"/>
  <c r="F57" i="1"/>
  <c r="G57" i="1"/>
  <c r="E57" i="1"/>
  <c r="I57" i="1"/>
  <c r="F49" i="1"/>
  <c r="E49" i="1"/>
  <c r="G49" i="1"/>
  <c r="I49" i="1"/>
  <c r="F41" i="1"/>
  <c r="G41" i="1"/>
  <c r="E41" i="1"/>
  <c r="I41" i="1"/>
  <c r="F33" i="1"/>
  <c r="G33" i="1"/>
  <c r="E33" i="1"/>
  <c r="I33" i="1"/>
  <c r="F21" i="1"/>
  <c r="G21" i="1"/>
  <c r="E21" i="1"/>
  <c r="I21" i="1"/>
  <c r="F13" i="1"/>
  <c r="E13" i="1"/>
  <c r="G13" i="1"/>
  <c r="I13" i="1"/>
  <c r="G6" i="1"/>
  <c r="F6" i="1"/>
  <c r="I6" i="1"/>
  <c r="E6" i="1"/>
  <c r="F63" i="1"/>
  <c r="G63" i="1"/>
  <c r="E63" i="1"/>
  <c r="I63" i="1"/>
  <c r="F59" i="1"/>
  <c r="E59" i="1"/>
  <c r="I59" i="1"/>
  <c r="G59" i="1"/>
  <c r="F55" i="1"/>
  <c r="E55" i="1"/>
  <c r="G55" i="1"/>
  <c r="I55" i="1"/>
  <c r="F51" i="1"/>
  <c r="G51" i="1"/>
  <c r="E51" i="1"/>
  <c r="I51" i="1"/>
  <c r="F47" i="1"/>
  <c r="E47" i="1"/>
  <c r="I47" i="1"/>
  <c r="G47" i="1"/>
  <c r="F43" i="1"/>
  <c r="E43" i="1"/>
  <c r="G43" i="1"/>
  <c r="I43" i="1"/>
  <c r="F39" i="1"/>
  <c r="E39" i="1"/>
  <c r="I39" i="1"/>
  <c r="G39" i="1"/>
  <c r="F35" i="1"/>
  <c r="G35" i="1"/>
  <c r="E35" i="1"/>
  <c r="I35" i="1"/>
  <c r="F31" i="1"/>
  <c r="E31" i="1"/>
  <c r="G31" i="1"/>
  <c r="I31" i="1"/>
  <c r="F27" i="1"/>
  <c r="G27" i="1"/>
  <c r="E27" i="1"/>
  <c r="I27" i="1"/>
  <c r="F23" i="1"/>
  <c r="E23" i="1"/>
  <c r="I23" i="1"/>
  <c r="G23" i="1"/>
  <c r="F19" i="1"/>
  <c r="E19" i="1"/>
  <c r="G19" i="1"/>
  <c r="I19" i="1"/>
  <c r="F15" i="1"/>
  <c r="E15" i="1"/>
  <c r="I15" i="1"/>
  <c r="G15" i="1"/>
  <c r="F11" i="1"/>
  <c r="E11" i="1"/>
  <c r="I11" i="1"/>
  <c r="G11" i="1"/>
  <c r="F7" i="1"/>
  <c r="E7" i="1"/>
  <c r="G7" i="1"/>
  <c r="I7" i="1"/>
  <c r="F62" i="1"/>
  <c r="E62" i="1"/>
  <c r="G62" i="1"/>
  <c r="I62" i="1"/>
  <c r="F42" i="1"/>
  <c r="E42" i="1"/>
  <c r="I42" i="1"/>
  <c r="G42" i="1"/>
  <c r="F30" i="1"/>
  <c r="G30" i="1"/>
  <c r="E30" i="1"/>
  <c r="I30" i="1"/>
  <c r="F10" i="1"/>
  <c r="E10" i="1"/>
  <c r="G10" i="1"/>
  <c r="I10" i="1"/>
  <c r="F25" i="1"/>
  <c r="E25" i="1"/>
  <c r="G25" i="1"/>
  <c r="I25" i="1"/>
  <c r="I40" i="2"/>
  <c r="K52" i="6"/>
  <c r="G52" i="6"/>
  <c r="I52" i="6"/>
  <c r="H52" i="6"/>
  <c r="H55" i="6"/>
  <c r="K42" i="6"/>
  <c r="I42" i="6"/>
  <c r="H42" i="6"/>
  <c r="G42" i="6"/>
  <c r="K10" i="6"/>
  <c r="G10" i="6"/>
  <c r="I10" i="6"/>
  <c r="H10" i="6"/>
  <c r="K37" i="6"/>
  <c r="G37" i="6"/>
  <c r="I37" i="6"/>
  <c r="H37" i="6"/>
  <c r="K43" i="6"/>
  <c r="G43" i="6"/>
  <c r="I43" i="6"/>
  <c r="H43" i="6"/>
  <c r="K64" i="6"/>
  <c r="I64" i="6"/>
  <c r="K14" i="6"/>
  <c r="I14" i="6"/>
  <c r="H14" i="6"/>
  <c r="G14" i="6"/>
  <c r="K41" i="6"/>
  <c r="I41" i="6"/>
  <c r="G41" i="6"/>
  <c r="H41" i="6"/>
  <c r="K54" i="6"/>
  <c r="I54" i="6"/>
  <c r="H54" i="6"/>
  <c r="G54" i="6"/>
  <c r="H39" i="6"/>
  <c r="K61" i="6"/>
  <c r="I61" i="6"/>
  <c r="H61" i="6"/>
  <c r="G61" i="6"/>
  <c r="K18" i="6"/>
  <c r="I18" i="6"/>
  <c r="G18" i="6"/>
  <c r="H18" i="6"/>
  <c r="K31" i="6"/>
  <c r="G31" i="6"/>
  <c r="I31" i="6"/>
  <c r="H31" i="6"/>
  <c r="K33" i="6"/>
  <c r="I33" i="6"/>
  <c r="H33" i="6"/>
  <c r="G33" i="6"/>
  <c r="K25" i="6"/>
  <c r="G25" i="6"/>
  <c r="I25" i="6"/>
  <c r="H25" i="6"/>
  <c r="K56" i="6"/>
  <c r="G56" i="6"/>
  <c r="I56" i="6"/>
  <c r="H56" i="6"/>
  <c r="K11" i="6"/>
  <c r="I11" i="6"/>
  <c r="H11" i="6"/>
  <c r="G11" i="6"/>
  <c r="K57" i="6"/>
  <c r="I57" i="6"/>
  <c r="H57" i="6"/>
  <c r="G57" i="6"/>
  <c r="K30" i="6"/>
  <c r="I30" i="6"/>
  <c r="H30" i="6"/>
  <c r="G30" i="6"/>
  <c r="K28" i="6"/>
  <c r="G28" i="6"/>
  <c r="I28" i="6"/>
  <c r="H28" i="6"/>
  <c r="K23" i="6"/>
  <c r="I23" i="6"/>
  <c r="H23" i="6"/>
  <c r="G23" i="6"/>
  <c r="K47" i="6"/>
  <c r="I47" i="6"/>
  <c r="G47" i="6"/>
  <c r="H47" i="6"/>
  <c r="K62" i="6"/>
  <c r="I62" i="6"/>
  <c r="G62" i="6"/>
  <c r="H62" i="6"/>
  <c r="K26" i="6"/>
  <c r="I26" i="6"/>
  <c r="G26" i="6"/>
  <c r="H26" i="6"/>
  <c r="K17" i="6"/>
  <c r="H17" i="6"/>
  <c r="K34" i="6"/>
  <c r="G34" i="6"/>
  <c r="I34" i="6"/>
  <c r="H34" i="6"/>
  <c r="K50" i="6"/>
  <c r="I50" i="6"/>
  <c r="G50" i="6"/>
  <c r="H50" i="6"/>
  <c r="K8" i="6"/>
  <c r="I8" i="6"/>
  <c r="G8" i="6"/>
  <c r="H8" i="6"/>
  <c r="K16" i="6"/>
  <c r="G16" i="6"/>
  <c r="I16" i="6"/>
  <c r="H16" i="6"/>
  <c r="K19" i="6"/>
  <c r="G19" i="6"/>
  <c r="I19" i="6"/>
  <c r="H19" i="6"/>
  <c r="K51" i="6"/>
  <c r="I51" i="6"/>
  <c r="H51" i="6"/>
  <c r="G51" i="6"/>
  <c r="K46" i="6"/>
  <c r="G46" i="6"/>
  <c r="I46" i="6"/>
  <c r="H46" i="6"/>
  <c r="K66" i="6"/>
  <c r="I66" i="6"/>
  <c r="G66" i="6"/>
  <c r="H66" i="6"/>
  <c r="K24" i="6"/>
  <c r="I24" i="6"/>
  <c r="G24" i="6"/>
  <c r="H24" i="6"/>
  <c r="K15" i="6"/>
  <c r="I15" i="6"/>
  <c r="G15" i="6"/>
  <c r="H15" i="6"/>
  <c r="K58" i="6"/>
  <c r="I58" i="6"/>
  <c r="G58" i="6"/>
  <c r="H58" i="6"/>
  <c r="K9" i="6"/>
  <c r="I9" i="6"/>
  <c r="H9" i="6"/>
  <c r="G9" i="6"/>
  <c r="K32" i="6"/>
  <c r="I32" i="6"/>
  <c r="G32" i="6"/>
  <c r="H32" i="6"/>
  <c r="K27" i="6"/>
  <c r="I27" i="6"/>
  <c r="H27" i="6"/>
  <c r="G27" i="6"/>
  <c r="K59" i="6"/>
  <c r="I59" i="6"/>
  <c r="H59" i="6"/>
  <c r="G59" i="6"/>
  <c r="K22" i="6"/>
  <c r="G22" i="6"/>
  <c r="I22" i="6"/>
  <c r="H22" i="6"/>
  <c r="K20" i="6"/>
  <c r="I20" i="6"/>
  <c r="H20" i="6"/>
  <c r="G20" i="6"/>
  <c r="K21" i="6"/>
  <c r="G21" i="6"/>
  <c r="H21" i="6"/>
  <c r="K38" i="6"/>
  <c r="I38" i="6"/>
  <c r="G38" i="6"/>
  <c r="H38" i="6"/>
  <c r="K60" i="6"/>
  <c r="I60" i="6"/>
  <c r="G60" i="6"/>
  <c r="H60" i="6"/>
  <c r="I19" i="10"/>
  <c r="F55" i="10"/>
  <c r="G31" i="10"/>
  <c r="G63" i="10"/>
  <c r="F9" i="10"/>
  <c r="G15" i="10"/>
  <c r="E58" i="10"/>
  <c r="F24" i="10"/>
  <c r="F15" i="10"/>
  <c r="I55" i="10"/>
  <c r="F58" i="10"/>
  <c r="I45" i="10"/>
  <c r="I38" i="10"/>
  <c r="G20" i="10"/>
  <c r="G21" i="10"/>
  <c r="G60" i="10"/>
  <c r="G66" i="10"/>
  <c r="G22" i="10"/>
  <c r="I20" i="10"/>
  <c r="G38" i="10"/>
  <c r="I60" i="10"/>
  <c r="I22" i="10"/>
  <c r="G12" i="10"/>
  <c r="I12" i="10"/>
  <c r="G45" i="10"/>
  <c r="I21" i="10"/>
  <c r="I63" i="10"/>
  <c r="F66" i="10"/>
  <c r="G14" i="10"/>
  <c r="E48" i="10"/>
  <c r="G41" i="10"/>
  <c r="G29" i="10"/>
  <c r="G61" i="10"/>
  <c r="G65" i="10"/>
  <c r="I14" i="10"/>
  <c r="F13" i="10"/>
  <c r="I29" i="10"/>
  <c r="F54" i="10"/>
  <c r="I61" i="10"/>
  <c r="I39" i="10"/>
  <c r="E13" i="10"/>
  <c r="E54" i="10"/>
  <c r="G39" i="10"/>
  <c r="F48" i="10"/>
  <c r="I41" i="10"/>
  <c r="I65" i="10"/>
  <c r="I52" i="10"/>
  <c r="G28" i="10"/>
  <c r="G64" i="10"/>
  <c r="E47" i="10"/>
  <c r="E30" i="10"/>
  <c r="G18" i="10"/>
  <c r="F52" i="10"/>
  <c r="G23" i="10"/>
  <c r="G62" i="10"/>
  <c r="I40" i="10"/>
  <c r="G24" i="10"/>
  <c r="F30" i="10"/>
  <c r="I28" i="10"/>
  <c r="F7" i="10"/>
  <c r="I62" i="10"/>
  <c r="F64" i="10"/>
  <c r="E12" i="10"/>
  <c r="E22" i="10"/>
  <c r="E20" i="10"/>
  <c r="E45" i="10"/>
  <c r="E21" i="10"/>
  <c r="E38" i="10"/>
  <c r="E60" i="10"/>
  <c r="G30" i="10"/>
  <c r="E28" i="10"/>
  <c r="G7" i="10"/>
  <c r="E23" i="10"/>
  <c r="G47" i="10"/>
  <c r="E63" i="10"/>
  <c r="E62" i="10"/>
  <c r="F6" i="10"/>
  <c r="F42" i="10"/>
  <c r="I66" i="10"/>
  <c r="I64" i="10"/>
  <c r="I8" i="10"/>
  <c r="I16" i="10"/>
  <c r="I23" i="10"/>
  <c r="F47" i="10"/>
  <c r="E16" i="10"/>
  <c r="F25" i="10"/>
  <c r="E8" i="10"/>
  <c r="I24" i="10"/>
  <c r="I18" i="10"/>
  <c r="I15" i="10"/>
  <c r="E55" i="10"/>
  <c r="I46" i="10"/>
  <c r="G26" i="10"/>
  <c r="F53" i="10"/>
  <c r="I34" i="10"/>
  <c r="F8" i="10"/>
  <c r="F16" i="10"/>
  <c r="F49" i="10"/>
  <c r="F35" i="10"/>
  <c r="F51" i="10"/>
  <c r="E52" i="10"/>
  <c r="I31" i="10"/>
  <c r="E17" i="10"/>
  <c r="G58" i="10"/>
  <c r="F44" i="10"/>
  <c r="F19" i="10"/>
  <c r="G6" i="10"/>
  <c r="G33" i="10"/>
  <c r="G9" i="10"/>
  <c r="G25" i="10"/>
  <c r="G42" i="10"/>
  <c r="G56" i="10"/>
  <c r="I6" i="10"/>
  <c r="I33" i="10"/>
  <c r="I9" i="10"/>
  <c r="I25" i="10"/>
  <c r="I42" i="10"/>
  <c r="I56" i="10"/>
  <c r="F64" i="5"/>
  <c r="F33" i="5"/>
  <c r="F9" i="5"/>
  <c r="F25" i="5"/>
  <c r="F42" i="5"/>
  <c r="F56" i="5"/>
  <c r="F12" i="5"/>
  <c r="F22" i="5"/>
  <c r="F20" i="5"/>
  <c r="F21" i="5"/>
  <c r="F38" i="5"/>
  <c r="F60" i="5"/>
  <c r="F30" i="5"/>
  <c r="F28" i="5"/>
  <c r="F23" i="5"/>
  <c r="F47" i="5"/>
  <c r="F62" i="5"/>
  <c r="F10" i="5"/>
  <c r="F32" i="5"/>
  <c r="F37" i="5"/>
  <c r="F11" i="5"/>
  <c r="F27" i="5"/>
  <c r="F43" i="5"/>
  <c r="F59" i="5"/>
  <c r="F57" i="5"/>
  <c r="F26" i="5"/>
  <c r="F17" i="5"/>
  <c r="F34" i="5"/>
  <c r="F50" i="5"/>
  <c r="F14" i="5"/>
  <c r="F41" i="5"/>
  <c r="F54" i="5"/>
  <c r="F39" i="5"/>
  <c r="F61" i="5"/>
  <c r="F24" i="5"/>
  <c r="F18" i="5"/>
  <c r="F52" i="5"/>
  <c r="F15" i="5"/>
  <c r="F31" i="5"/>
  <c r="F55" i="5"/>
  <c r="F58" i="5"/>
  <c r="F8" i="5"/>
  <c r="F16" i="5"/>
  <c r="F49" i="5"/>
  <c r="F19" i="5"/>
  <c r="F51" i="5"/>
  <c r="F46" i="5"/>
  <c r="F66" i="5"/>
  <c r="D63" i="5"/>
  <c r="D59" i="5"/>
  <c r="D55" i="5"/>
  <c r="D51" i="5"/>
  <c r="D47" i="5"/>
  <c r="D43" i="5"/>
  <c r="D39" i="5"/>
  <c r="D35" i="5"/>
  <c r="D31" i="5"/>
  <c r="D27" i="5"/>
  <c r="D23" i="5"/>
  <c r="D19" i="5"/>
  <c r="D15" i="5"/>
  <c r="D11" i="5"/>
  <c r="D62" i="5"/>
  <c r="D58" i="5"/>
  <c r="D54" i="5"/>
  <c r="D50" i="5"/>
  <c r="D46" i="5"/>
  <c r="D42" i="5"/>
  <c r="D38" i="5"/>
  <c r="D34" i="5"/>
  <c r="D30" i="5"/>
  <c r="D26" i="5"/>
  <c r="D22" i="5"/>
  <c r="D18" i="5"/>
  <c r="D14" i="5"/>
  <c r="D10" i="5"/>
  <c r="D7" i="5"/>
  <c r="D65" i="5"/>
  <c r="D61" i="5"/>
  <c r="D57" i="5"/>
  <c r="D53" i="5"/>
  <c r="D49" i="5"/>
  <c r="D45" i="5"/>
  <c r="D41" i="5"/>
  <c r="D37" i="5"/>
  <c r="D33" i="5"/>
  <c r="D29" i="5"/>
  <c r="D25" i="5"/>
  <c r="D21" i="5"/>
  <c r="D17" i="5"/>
  <c r="D13" i="5"/>
  <c r="D9" i="5"/>
  <c r="D66" i="5"/>
  <c r="D64" i="5"/>
  <c r="D60" i="5"/>
  <c r="D56" i="5"/>
  <c r="D52" i="5"/>
  <c r="D48" i="5"/>
  <c r="D44" i="5"/>
  <c r="D40" i="5"/>
  <c r="D36" i="5"/>
  <c r="D32" i="5"/>
  <c r="D28" i="5"/>
  <c r="D24" i="5"/>
  <c r="D20" i="5"/>
  <c r="D16" i="5"/>
  <c r="D12" i="5"/>
  <c r="D8" i="5"/>
  <c r="D9" i="2"/>
  <c r="E9" i="2" s="1"/>
  <c r="F9" i="2" s="1"/>
  <c r="G9" i="2" s="1"/>
  <c r="D10" i="2"/>
  <c r="D17" i="2"/>
  <c r="E17" i="2" s="1"/>
  <c r="D18" i="2"/>
  <c r="D25" i="2"/>
  <c r="E25" i="2" s="1"/>
  <c r="F25" i="2" s="1"/>
  <c r="G25" i="2" s="1"/>
  <c r="D26" i="2"/>
  <c r="D33" i="2"/>
  <c r="E33" i="2" s="1"/>
  <c r="F33" i="2" s="1"/>
  <c r="G33" i="2" s="1"/>
  <c r="D37" i="2"/>
  <c r="D12" i="2"/>
  <c r="D20" i="2"/>
  <c r="D28" i="2"/>
  <c r="D41" i="2"/>
  <c r="E41" i="2" s="1"/>
  <c r="D8" i="2"/>
  <c r="D16" i="2"/>
  <c r="D24" i="2"/>
  <c r="D32" i="2"/>
  <c r="D14" i="2"/>
  <c r="D22" i="2"/>
  <c r="D30" i="2"/>
  <c r="D46" i="2"/>
  <c r="D47" i="2"/>
  <c r="D50" i="2"/>
  <c r="E50" i="2" s="1"/>
  <c r="D51" i="2"/>
  <c r="D54" i="2"/>
  <c r="E54" i="2" s="1"/>
  <c r="F54" i="2" s="1"/>
  <c r="G54" i="2" s="1"/>
  <c r="D55" i="2"/>
  <c r="D58" i="2"/>
  <c r="D59" i="2"/>
  <c r="E59" i="2" s="1"/>
  <c r="F59" i="2" s="1"/>
  <c r="G59" i="2" s="1"/>
  <c r="D62" i="2"/>
  <c r="E62" i="2" s="1"/>
  <c r="F62" i="2" s="1"/>
  <c r="G62" i="2" s="1"/>
  <c r="D63" i="2"/>
  <c r="D66" i="2"/>
  <c r="E66" i="2" s="1"/>
  <c r="F57" i="2"/>
  <c r="G57" i="2" s="1"/>
  <c r="F53" i="2"/>
  <c r="G53" i="2" s="1"/>
  <c r="F49" i="2"/>
  <c r="G49" i="2" s="1"/>
  <c r="F45" i="2"/>
  <c r="G45" i="2" s="1"/>
  <c r="F7" i="2"/>
  <c r="G7" i="2" s="1"/>
  <c r="F11" i="2"/>
  <c r="G11" i="2" s="1"/>
  <c r="F13" i="2"/>
  <c r="G13" i="2" s="1"/>
  <c r="F15" i="2"/>
  <c r="G15" i="2" s="1"/>
  <c r="F17" i="2"/>
  <c r="G17" i="2" s="1"/>
  <c r="F21" i="2"/>
  <c r="G21" i="2" s="1"/>
  <c r="F31" i="2"/>
  <c r="G31" i="2" s="1"/>
  <c r="D34" i="2"/>
  <c r="D38" i="2"/>
  <c r="F41" i="2"/>
  <c r="G41" i="2" s="1"/>
  <c r="D42" i="2"/>
  <c r="F50" i="2"/>
  <c r="G50" i="2" s="1"/>
  <c r="F66" i="2"/>
  <c r="G66" i="2" s="1"/>
  <c r="D44" i="2"/>
  <c r="D48" i="2"/>
  <c r="D52" i="2"/>
  <c r="D56" i="2"/>
  <c r="D60" i="2"/>
  <c r="D61" i="2"/>
  <c r="D64" i="2"/>
  <c r="D65" i="2"/>
  <c r="H64" i="6" l="1"/>
  <c r="I17" i="6"/>
  <c r="F48" i="5"/>
  <c r="G39" i="6"/>
  <c r="K36" i="6"/>
  <c r="I39" i="6"/>
  <c r="G48" i="6"/>
  <c r="H53" i="6"/>
  <c r="G55" i="6"/>
  <c r="I55" i="6"/>
  <c r="I12" i="6"/>
  <c r="K35" i="6"/>
  <c r="I36" i="6"/>
  <c r="K49" i="6"/>
  <c r="I43" i="2"/>
  <c r="J43" i="2"/>
  <c r="L43" i="2"/>
  <c r="H43" i="2"/>
  <c r="D43" i="4"/>
  <c r="E43" i="5" s="1"/>
  <c r="H35" i="2"/>
  <c r="J35" i="2"/>
  <c r="D35" i="4"/>
  <c r="E35" i="4" s="1"/>
  <c r="I35" i="2"/>
  <c r="L35" i="2"/>
  <c r="E8" i="2"/>
  <c r="F8" i="2" s="1"/>
  <c r="G8" i="2" s="1"/>
  <c r="G44" i="6"/>
  <c r="F7" i="5"/>
  <c r="I44" i="6"/>
  <c r="I53" i="6"/>
  <c r="E60" i="2"/>
  <c r="F60" i="2" s="1"/>
  <c r="G60" i="2" s="1"/>
  <c r="E63" i="2"/>
  <c r="F63" i="2" s="1"/>
  <c r="G63" i="2" s="1"/>
  <c r="E46" i="2"/>
  <c r="F46" i="2" s="1"/>
  <c r="G46" i="2" s="1"/>
  <c r="F44" i="5"/>
  <c r="L40" i="2"/>
  <c r="G53" i="6"/>
  <c r="E58" i="2"/>
  <c r="F58" i="2" s="1"/>
  <c r="G58" i="2" s="1"/>
  <c r="H48" i="6"/>
  <c r="E44" i="2"/>
  <c r="F44" i="2" s="1"/>
  <c r="G44" i="2" s="1"/>
  <c r="E34" i="2"/>
  <c r="F34" i="2" s="1"/>
  <c r="G34" i="2" s="1"/>
  <c r="E55" i="2"/>
  <c r="F55" i="2" s="1"/>
  <c r="G55" i="2" s="1"/>
  <c r="E30" i="2"/>
  <c r="F30" i="2" s="1"/>
  <c r="G30" i="2" s="1"/>
  <c r="E28" i="2"/>
  <c r="F28" i="2" s="1"/>
  <c r="G28" i="2" s="1"/>
  <c r="H63" i="6"/>
  <c r="H7" i="6"/>
  <c r="K44" i="6"/>
  <c r="K53" i="6"/>
  <c r="I48" i="6"/>
  <c r="I65" i="6"/>
  <c r="E24" i="2"/>
  <c r="F24" i="2" s="1"/>
  <c r="G24" i="2" s="1"/>
  <c r="J40" i="2"/>
  <c r="E38" i="2"/>
  <c r="F38" i="2" s="1"/>
  <c r="G38" i="2" s="1"/>
  <c r="D38" i="4" s="1"/>
  <c r="E18" i="2"/>
  <c r="F18" i="2" s="1"/>
  <c r="G18" i="2" s="1"/>
  <c r="H65" i="6"/>
  <c r="E65" i="2"/>
  <c r="F65" i="2" s="1"/>
  <c r="G65" i="2" s="1"/>
  <c r="E22" i="2"/>
  <c r="F22" i="2" s="1"/>
  <c r="G22" i="2" s="1"/>
  <c r="E20" i="2"/>
  <c r="F20" i="2" s="1"/>
  <c r="G20" i="2" s="1"/>
  <c r="E10" i="2"/>
  <c r="F10" i="2" s="1"/>
  <c r="G10" i="2" s="1"/>
  <c r="F36" i="5"/>
  <c r="I63" i="6"/>
  <c r="I7" i="6"/>
  <c r="H49" i="6"/>
  <c r="K13" i="6"/>
  <c r="K65" i="6"/>
  <c r="E39" i="2"/>
  <c r="F39" i="2" s="1"/>
  <c r="G39" i="2" s="1"/>
  <c r="E42" i="2"/>
  <c r="F42" i="2" s="1"/>
  <c r="G42" i="2" s="1"/>
  <c r="E16" i="2"/>
  <c r="F16" i="2" s="1"/>
  <c r="G16" i="2" s="1"/>
  <c r="G65" i="6"/>
  <c r="E48" i="2"/>
  <c r="F48" i="2" s="1"/>
  <c r="G48" i="2" s="1"/>
  <c r="D40" i="4"/>
  <c r="E40" i="4" s="1"/>
  <c r="E64" i="2"/>
  <c r="F64" i="2" s="1"/>
  <c r="G64" i="2" s="1"/>
  <c r="E51" i="2"/>
  <c r="F51" i="2" s="1"/>
  <c r="G51" i="2" s="1"/>
  <c r="E14" i="2"/>
  <c r="F14" i="2" s="1"/>
  <c r="G14" i="2" s="1"/>
  <c r="E12" i="2"/>
  <c r="F12" i="2" s="1"/>
  <c r="G12" i="2" s="1"/>
  <c r="F29" i="5"/>
  <c r="F63" i="5"/>
  <c r="K63" i="6"/>
  <c r="G7" i="6"/>
  <c r="I49" i="6"/>
  <c r="G36" i="6"/>
  <c r="E47" i="2"/>
  <c r="F47" i="2" s="1"/>
  <c r="G47" i="2" s="1"/>
  <c r="E56" i="2"/>
  <c r="F56" i="2" s="1"/>
  <c r="G56" i="2" s="1"/>
  <c r="E26" i="2"/>
  <c r="F26" i="2" s="1"/>
  <c r="G26" i="2" s="1"/>
  <c r="E52" i="2"/>
  <c r="F52" i="2" s="1"/>
  <c r="G52" i="2" s="1"/>
  <c r="E61" i="2"/>
  <c r="F61" i="2" s="1"/>
  <c r="G61" i="2" s="1"/>
  <c r="E32" i="2"/>
  <c r="F32" i="2" s="1"/>
  <c r="G32" i="2" s="1"/>
  <c r="E37" i="2"/>
  <c r="F37" i="2" s="1"/>
  <c r="G37" i="2" s="1"/>
  <c r="H35" i="6"/>
  <c r="H13" i="6"/>
  <c r="F35" i="5"/>
  <c r="G35" i="6"/>
  <c r="I13" i="6"/>
  <c r="F13" i="5"/>
  <c r="I29" i="6"/>
  <c r="G12" i="6"/>
  <c r="G29" i="6"/>
  <c r="K12" i="6"/>
  <c r="K29" i="6"/>
  <c r="H45" i="6"/>
  <c r="I40" i="6"/>
  <c r="F45" i="5"/>
  <c r="F40" i="4"/>
  <c r="I45" i="6"/>
  <c r="G40" i="6"/>
  <c r="K45" i="6"/>
  <c r="K40" i="6"/>
  <c r="F40" i="5"/>
  <c r="E43" i="4"/>
  <c r="D50" i="4"/>
  <c r="I50" i="4" s="1"/>
  <c r="H50" i="2"/>
  <c r="J50" i="2"/>
  <c r="L50" i="2"/>
  <c r="I50" i="2"/>
  <c r="D66" i="4"/>
  <c r="E66" i="4" s="1"/>
  <c r="H66" i="2"/>
  <c r="I66" i="2"/>
  <c r="J66" i="2"/>
  <c r="L66" i="2"/>
  <c r="D62" i="4"/>
  <c r="G62" i="4" s="1"/>
  <c r="H62" i="2"/>
  <c r="J62" i="2"/>
  <c r="L62" i="2"/>
  <c r="I62" i="2"/>
  <c r="D41" i="4"/>
  <c r="E41" i="4" s="1"/>
  <c r="J41" i="2"/>
  <c r="L41" i="2"/>
  <c r="H41" i="2"/>
  <c r="I41" i="2"/>
  <c r="D29" i="4"/>
  <c r="J29" i="2"/>
  <c r="L29" i="2"/>
  <c r="H29" i="2"/>
  <c r="I29" i="2"/>
  <c r="D21" i="4"/>
  <c r="J21" i="2"/>
  <c r="L21" i="2"/>
  <c r="H21" i="2"/>
  <c r="I21" i="2"/>
  <c r="D13" i="4"/>
  <c r="I13" i="4" s="1"/>
  <c r="J13" i="2"/>
  <c r="L13" i="2"/>
  <c r="H13" i="2"/>
  <c r="I13" i="2"/>
  <c r="D45" i="4"/>
  <c r="J45" i="2"/>
  <c r="L45" i="2"/>
  <c r="H45" i="2"/>
  <c r="I45" i="2"/>
  <c r="D59" i="4"/>
  <c r="E59" i="5" s="1"/>
  <c r="G59" i="5" s="1"/>
  <c r="L59" i="5" s="1"/>
  <c r="I59" i="2"/>
  <c r="L59" i="2"/>
  <c r="H59" i="2"/>
  <c r="J59" i="2"/>
  <c r="D36" i="4"/>
  <c r="G36" i="4" s="1"/>
  <c r="J36" i="2"/>
  <c r="L36" i="2"/>
  <c r="I36" i="2"/>
  <c r="H36" i="2"/>
  <c r="I40" i="4"/>
  <c r="E40" i="5"/>
  <c r="F43" i="4"/>
  <c r="D54" i="4"/>
  <c r="E54" i="5" s="1"/>
  <c r="G54" i="5" s="1"/>
  <c r="L54" i="5" s="1"/>
  <c r="H54" i="2"/>
  <c r="J54" i="2"/>
  <c r="L54" i="2"/>
  <c r="I54" i="2"/>
  <c r="D27" i="4"/>
  <c r="F27" i="4" s="1"/>
  <c r="I27" i="2"/>
  <c r="L27" i="2"/>
  <c r="H27" i="2"/>
  <c r="J27" i="2"/>
  <c r="D19" i="4"/>
  <c r="I19" i="2"/>
  <c r="J19" i="2"/>
  <c r="L19" i="2"/>
  <c r="H19" i="2"/>
  <c r="D11" i="4"/>
  <c r="F11" i="4" s="1"/>
  <c r="I11" i="2"/>
  <c r="L11" i="2"/>
  <c r="H11" i="2"/>
  <c r="J11" i="2"/>
  <c r="D49" i="4"/>
  <c r="E49" i="4" s="1"/>
  <c r="J49" i="2"/>
  <c r="L49" i="2"/>
  <c r="H49" i="2"/>
  <c r="I49" i="2"/>
  <c r="D33" i="4"/>
  <c r="E33" i="4" s="1"/>
  <c r="J33" i="2"/>
  <c r="L33" i="2"/>
  <c r="H33" i="2"/>
  <c r="I33" i="2"/>
  <c r="I6" i="4"/>
  <c r="I6" i="2"/>
  <c r="L6" i="2"/>
  <c r="H6" i="2"/>
  <c r="J6" i="2"/>
  <c r="G43" i="4"/>
  <c r="D25" i="4"/>
  <c r="I25" i="4" s="1"/>
  <c r="J25" i="2"/>
  <c r="L25" i="2"/>
  <c r="H25" i="2"/>
  <c r="I25" i="2"/>
  <c r="D17" i="4"/>
  <c r="E17" i="5" s="1"/>
  <c r="G17" i="5" s="1"/>
  <c r="L17" i="5" s="1"/>
  <c r="J17" i="2"/>
  <c r="L17" i="2"/>
  <c r="H17" i="2"/>
  <c r="I17" i="2"/>
  <c r="D9" i="4"/>
  <c r="E9" i="5" s="1"/>
  <c r="G9" i="5" s="1"/>
  <c r="L9" i="5" s="1"/>
  <c r="J9" i="2"/>
  <c r="L9" i="2"/>
  <c r="H9" i="2"/>
  <c r="I9" i="2"/>
  <c r="D53" i="4"/>
  <c r="I53" i="4" s="1"/>
  <c r="J53" i="2"/>
  <c r="L53" i="2"/>
  <c r="H53" i="2"/>
  <c r="I53" i="2"/>
  <c r="D31" i="4"/>
  <c r="E31" i="5" s="1"/>
  <c r="G31" i="5" s="1"/>
  <c r="L31" i="5" s="1"/>
  <c r="I31" i="2"/>
  <c r="J31" i="2"/>
  <c r="L31" i="2"/>
  <c r="H31" i="2"/>
  <c r="D23" i="4"/>
  <c r="E23" i="4" s="1"/>
  <c r="I23" i="2"/>
  <c r="H23" i="2"/>
  <c r="J23" i="2"/>
  <c r="L23" i="2"/>
  <c r="D15" i="4"/>
  <c r="G15" i="4" s="1"/>
  <c r="I15" i="2"/>
  <c r="L15" i="2"/>
  <c r="H15" i="2"/>
  <c r="J15" i="2"/>
  <c r="D7" i="4"/>
  <c r="E7" i="5" s="1"/>
  <c r="G7" i="5" s="1"/>
  <c r="L7" i="5" s="1"/>
  <c r="I7" i="2"/>
  <c r="J7" i="2"/>
  <c r="L7" i="2"/>
  <c r="H7" i="2"/>
  <c r="D57" i="4"/>
  <c r="I57" i="4" s="1"/>
  <c r="J57" i="2"/>
  <c r="L57" i="2"/>
  <c r="H57" i="2"/>
  <c r="I57" i="2"/>
  <c r="G43" i="5"/>
  <c r="J43" i="5" s="1"/>
  <c r="I41" i="4"/>
  <c r="E15" i="5"/>
  <c r="G15" i="5" s="1"/>
  <c r="L15" i="5" s="1"/>
  <c r="F15" i="4"/>
  <c r="I15" i="4"/>
  <c r="E15" i="4"/>
  <c r="F57" i="4"/>
  <c r="E57" i="4"/>
  <c r="G57" i="4"/>
  <c r="E50" i="5"/>
  <c r="G50" i="5" s="1"/>
  <c r="L50" i="5" s="1"/>
  <c r="G50" i="4"/>
  <c r="F50" i="4"/>
  <c r="E50" i="4"/>
  <c r="E29" i="5"/>
  <c r="F29" i="4"/>
  <c r="I29" i="4"/>
  <c r="E29" i="4"/>
  <c r="G29" i="4"/>
  <c r="E21" i="5"/>
  <c r="G21" i="5" s="1"/>
  <c r="L21" i="5" s="1"/>
  <c r="F21" i="4"/>
  <c r="I21" i="4"/>
  <c r="E21" i="4"/>
  <c r="G21" i="4"/>
  <c r="E45" i="5"/>
  <c r="F45" i="4"/>
  <c r="I45" i="4"/>
  <c r="E45" i="4"/>
  <c r="G45" i="4"/>
  <c r="E59" i="4"/>
  <c r="G59" i="4"/>
  <c r="E66" i="5"/>
  <c r="G66" i="5" s="1"/>
  <c r="L66" i="5" s="1"/>
  <c r="G66" i="4"/>
  <c r="F66" i="4"/>
  <c r="E19" i="5"/>
  <c r="G19" i="5" s="1"/>
  <c r="F19" i="4"/>
  <c r="I19" i="4"/>
  <c r="E19" i="4"/>
  <c r="G19" i="4"/>
  <c r="E11" i="5"/>
  <c r="G11" i="5" s="1"/>
  <c r="L11" i="5" s="1"/>
  <c r="I11" i="4"/>
  <c r="E11" i="4"/>
  <c r="G11" i="4"/>
  <c r="E49" i="5"/>
  <c r="G49" i="5" s="1"/>
  <c r="F49" i="4"/>
  <c r="I49" i="4"/>
  <c r="E62" i="5"/>
  <c r="G62" i="5" s="1"/>
  <c r="L62" i="5" s="1"/>
  <c r="E62" i="4"/>
  <c r="G17" i="4"/>
  <c r="F9" i="4"/>
  <c r="E9" i="4"/>
  <c r="E36" i="4" l="1"/>
  <c r="I17" i="4"/>
  <c r="E36" i="5"/>
  <c r="F17" i="4"/>
  <c r="G53" i="4"/>
  <c r="E17" i="4"/>
  <c r="I59" i="4"/>
  <c r="E54" i="4"/>
  <c r="I66" i="4"/>
  <c r="F59" i="4"/>
  <c r="I54" i="4"/>
  <c r="E53" i="4"/>
  <c r="F54" i="4"/>
  <c r="G54" i="4"/>
  <c r="G40" i="5"/>
  <c r="L40" i="5" s="1"/>
  <c r="G36" i="5"/>
  <c r="L36" i="5" s="1"/>
  <c r="G29" i="5"/>
  <c r="L29" i="5" s="1"/>
  <c r="L43" i="5"/>
  <c r="H51" i="2"/>
  <c r="I51" i="2"/>
  <c r="J51" i="2"/>
  <c r="D51" i="4"/>
  <c r="L51" i="2"/>
  <c r="I64" i="2"/>
  <c r="H64" i="2"/>
  <c r="D64" i="4"/>
  <c r="J64" i="2"/>
  <c r="L64" i="2"/>
  <c r="L32" i="2"/>
  <c r="I32" i="2"/>
  <c r="H32" i="2"/>
  <c r="D32" i="4"/>
  <c r="I32" i="4" s="1"/>
  <c r="J32" i="2"/>
  <c r="H61" i="2"/>
  <c r="D61" i="4"/>
  <c r="I61" i="4" s="1"/>
  <c r="I61" i="2"/>
  <c r="J61" i="2"/>
  <c r="L61" i="2"/>
  <c r="I52" i="2"/>
  <c r="H52" i="2"/>
  <c r="D52" i="4"/>
  <c r="L52" i="2"/>
  <c r="J52" i="2"/>
  <c r="D58" i="4"/>
  <c r="I58" i="4" s="1"/>
  <c r="L58" i="2"/>
  <c r="I58" i="2"/>
  <c r="H58" i="2"/>
  <c r="J58" i="2"/>
  <c r="J26" i="2"/>
  <c r="D26" i="4"/>
  <c r="L26" i="2"/>
  <c r="H26" i="2"/>
  <c r="I26" i="2"/>
  <c r="H16" i="2"/>
  <c r="J16" i="2"/>
  <c r="L16" i="2"/>
  <c r="D16" i="4"/>
  <c r="I16" i="2"/>
  <c r="I38" i="4"/>
  <c r="E38" i="4"/>
  <c r="E38" i="5"/>
  <c r="G38" i="5" s="1"/>
  <c r="L38" i="5" s="1"/>
  <c r="G38" i="4"/>
  <c r="F38" i="4"/>
  <c r="L37" i="2"/>
  <c r="H37" i="2"/>
  <c r="I37" i="2"/>
  <c r="D37" i="4"/>
  <c r="J37" i="2"/>
  <c r="D34" i="4"/>
  <c r="I34" i="2"/>
  <c r="H34" i="2"/>
  <c r="J34" i="2"/>
  <c r="L34" i="2"/>
  <c r="H60" i="2"/>
  <c r="D60" i="4"/>
  <c r="J60" i="2"/>
  <c r="L60" i="2"/>
  <c r="I60" i="2"/>
  <c r="D18" i="4"/>
  <c r="H18" i="2"/>
  <c r="J18" i="2"/>
  <c r="L18" i="2"/>
  <c r="I18" i="2"/>
  <c r="D56" i="4"/>
  <c r="J56" i="2"/>
  <c r="L56" i="2"/>
  <c r="I56" i="2"/>
  <c r="H56" i="2"/>
  <c r="L12" i="2"/>
  <c r="I12" i="2"/>
  <c r="D12" i="4"/>
  <c r="G12" i="4" s="1"/>
  <c r="H12" i="2"/>
  <c r="J12" i="2"/>
  <c r="L42" i="2"/>
  <c r="I42" i="2"/>
  <c r="D42" i="4"/>
  <c r="G42" i="4" s="1"/>
  <c r="H42" i="2"/>
  <c r="J42" i="2"/>
  <c r="D10" i="4"/>
  <c r="J10" i="2"/>
  <c r="I10" i="2"/>
  <c r="H10" i="2"/>
  <c r="L10" i="2"/>
  <c r="J28" i="2"/>
  <c r="L28" i="2"/>
  <c r="I28" i="2"/>
  <c r="H28" i="2"/>
  <c r="D28" i="4"/>
  <c r="J22" i="2"/>
  <c r="I22" i="2"/>
  <c r="L22" i="2"/>
  <c r="D22" i="4"/>
  <c r="H22" i="2"/>
  <c r="H65" i="2"/>
  <c r="J65" i="2"/>
  <c r="I65" i="2"/>
  <c r="D65" i="4"/>
  <c r="L65" i="2"/>
  <c r="H44" i="2"/>
  <c r="L44" i="2"/>
  <c r="J44" i="2"/>
  <c r="I44" i="2"/>
  <c r="D44" i="4"/>
  <c r="J48" i="2"/>
  <c r="L48" i="2"/>
  <c r="I48" i="2"/>
  <c r="H48" i="2"/>
  <c r="D48" i="4"/>
  <c r="J47" i="2"/>
  <c r="I47" i="2"/>
  <c r="L47" i="2"/>
  <c r="H47" i="2"/>
  <c r="D47" i="4"/>
  <c r="H14" i="2"/>
  <c r="J14" i="2"/>
  <c r="L14" i="2"/>
  <c r="D14" i="4"/>
  <c r="I14" i="2"/>
  <c r="I39" i="2"/>
  <c r="L39" i="2"/>
  <c r="J39" i="2"/>
  <c r="H39" i="2"/>
  <c r="D39" i="4"/>
  <c r="D20" i="4"/>
  <c r="H20" i="2"/>
  <c r="J20" i="2"/>
  <c r="L20" i="2"/>
  <c r="I20" i="2"/>
  <c r="I24" i="2"/>
  <c r="H24" i="2"/>
  <c r="D24" i="4"/>
  <c r="F24" i="4" s="1"/>
  <c r="J24" i="2"/>
  <c r="L24" i="2"/>
  <c r="D30" i="4"/>
  <c r="H30" i="2"/>
  <c r="I30" i="2"/>
  <c r="J30" i="2"/>
  <c r="L30" i="2"/>
  <c r="H8" i="2"/>
  <c r="D8" i="4"/>
  <c r="J8" i="2"/>
  <c r="L8" i="2"/>
  <c r="I8" i="2"/>
  <c r="I55" i="2"/>
  <c r="J55" i="2"/>
  <c r="D55" i="4"/>
  <c r="L55" i="2"/>
  <c r="H55" i="2"/>
  <c r="D46" i="4"/>
  <c r="H46" i="2"/>
  <c r="J46" i="2"/>
  <c r="L46" i="2"/>
  <c r="I46" i="2"/>
  <c r="J63" i="2"/>
  <c r="D63" i="4"/>
  <c r="E63" i="4" s="1"/>
  <c r="I63" i="2"/>
  <c r="H63" i="2"/>
  <c r="L63" i="2"/>
  <c r="F13" i="4"/>
  <c r="I33" i="4"/>
  <c r="E57" i="5"/>
  <c r="G57" i="5" s="1"/>
  <c r="L57" i="5" s="1"/>
  <c r="I31" i="4"/>
  <c r="L38" i="2"/>
  <c r="I38" i="2"/>
  <c r="F53" i="4"/>
  <c r="J38" i="2"/>
  <c r="G31" i="4"/>
  <c r="E31" i="4"/>
  <c r="F33" i="4"/>
  <c r="F31" i="4"/>
  <c r="E53" i="5"/>
  <c r="G53" i="5" s="1"/>
  <c r="L53" i="5" s="1"/>
  <c r="F25" i="4"/>
  <c r="G27" i="4"/>
  <c r="E33" i="5"/>
  <c r="G33" i="5" s="1"/>
  <c r="L33" i="5" s="1"/>
  <c r="H38" i="2"/>
  <c r="I43" i="4"/>
  <c r="G33" i="4"/>
  <c r="F41" i="4"/>
  <c r="E35" i="5"/>
  <c r="G35" i="5" s="1"/>
  <c r="L35" i="5" s="1"/>
  <c r="E41" i="5"/>
  <c r="G41" i="5" s="1"/>
  <c r="L41" i="5" s="1"/>
  <c r="G49" i="4"/>
  <c r="E27" i="5"/>
  <c r="G27" i="5" s="1"/>
  <c r="L27" i="5" s="1"/>
  <c r="G41" i="4"/>
  <c r="F35" i="4"/>
  <c r="I35" i="4"/>
  <c r="G35" i="4"/>
  <c r="G40" i="4"/>
  <c r="I23" i="4"/>
  <c r="I7" i="4"/>
  <c r="G45" i="5"/>
  <c r="L45" i="5" s="1"/>
  <c r="E23" i="5"/>
  <c r="G23" i="5" s="1"/>
  <c r="L23" i="5" s="1"/>
  <c r="I36" i="4"/>
  <c r="G25" i="4"/>
  <c r="E25" i="5"/>
  <c r="G25" i="5" s="1"/>
  <c r="L25" i="5" s="1"/>
  <c r="I62" i="4"/>
  <c r="E27" i="4"/>
  <c r="G58" i="4"/>
  <c r="G13" i="4"/>
  <c r="E13" i="5"/>
  <c r="G13" i="5" s="1"/>
  <c r="L13" i="5" s="1"/>
  <c r="E12" i="4"/>
  <c r="E12" i="5"/>
  <c r="G12" i="5" s="1"/>
  <c r="L12" i="5" s="1"/>
  <c r="F36" i="4"/>
  <c r="E25" i="4"/>
  <c r="F62" i="4"/>
  <c r="F61" i="4"/>
  <c r="I27" i="4"/>
  <c r="E13" i="4"/>
  <c r="G24" i="4"/>
  <c r="I26" i="4"/>
  <c r="I63" i="4"/>
  <c r="F6" i="4"/>
  <c r="E6" i="4"/>
  <c r="G6" i="4"/>
  <c r="E6" i="5"/>
  <c r="G23" i="4"/>
  <c r="E24" i="5"/>
  <c r="G24" i="5" s="1"/>
  <c r="L24" i="5" s="1"/>
  <c r="F63" i="4"/>
  <c r="E7" i="4"/>
  <c r="E24" i="4"/>
  <c r="G63" i="4"/>
  <c r="E63" i="5"/>
  <c r="G63" i="5" s="1"/>
  <c r="L63" i="5" s="1"/>
  <c r="F7" i="4"/>
  <c r="G7" i="4"/>
  <c r="G9" i="4"/>
  <c r="F18" i="4"/>
  <c r="G47" i="4"/>
  <c r="E47" i="5"/>
  <c r="G47" i="5" s="1"/>
  <c r="L47" i="5" s="1"/>
  <c r="F23" i="4"/>
  <c r="I9" i="4"/>
  <c r="I18" i="4"/>
  <c r="H31" i="5"/>
  <c r="I31" i="5"/>
  <c r="I40" i="5"/>
  <c r="J31" i="5"/>
  <c r="H21" i="5"/>
  <c r="J66" i="5"/>
  <c r="H40" i="5"/>
  <c r="H62" i="5"/>
  <c r="I38" i="5"/>
  <c r="I15" i="5"/>
  <c r="J50" i="5"/>
  <c r="J15" i="5"/>
  <c r="H43" i="5"/>
  <c r="I54" i="5"/>
  <c r="I43" i="5"/>
  <c r="H38" i="5"/>
  <c r="J11" i="5"/>
  <c r="I17" i="5"/>
  <c r="H11" i="5"/>
  <c r="H50" i="5"/>
  <c r="I11" i="5"/>
  <c r="I50" i="5"/>
  <c r="L49" i="5"/>
  <c r="I49" i="5"/>
  <c r="H49" i="5"/>
  <c r="J49" i="5"/>
  <c r="J17" i="5"/>
  <c r="I7" i="5"/>
  <c r="J54" i="5"/>
  <c r="J38" i="5"/>
  <c r="H7" i="5"/>
  <c r="H15" i="5"/>
  <c r="H54" i="5"/>
  <c r="J62" i="5"/>
  <c r="H59" i="5"/>
  <c r="L19" i="5"/>
  <c r="H19" i="5"/>
  <c r="I19" i="5"/>
  <c r="J7" i="5"/>
  <c r="J9" i="5"/>
  <c r="H17" i="5"/>
  <c r="I62" i="5"/>
  <c r="H66" i="5"/>
  <c r="I59" i="5"/>
  <c r="I21" i="5"/>
  <c r="I9" i="5"/>
  <c r="H9" i="5"/>
  <c r="I66" i="5"/>
  <c r="J59" i="5"/>
  <c r="J21" i="5"/>
  <c r="H29" i="5"/>
  <c r="J19" i="5"/>
  <c r="J57" i="5" l="1"/>
  <c r="J23" i="5"/>
  <c r="I23" i="5"/>
  <c r="J40" i="5"/>
  <c r="H36" i="5"/>
  <c r="F42" i="4"/>
  <c r="E32" i="4"/>
  <c r="I36" i="5"/>
  <c r="H23" i="5"/>
  <c r="I24" i="4"/>
  <c r="G61" i="4"/>
  <c r="J36" i="5"/>
  <c r="I53" i="5"/>
  <c r="H57" i="5"/>
  <c r="I42" i="4"/>
  <c r="J29" i="5"/>
  <c r="I57" i="5"/>
  <c r="I29" i="5"/>
  <c r="J12" i="5"/>
  <c r="J35" i="5"/>
  <c r="I33" i="5"/>
  <c r="J53" i="5"/>
  <c r="H53" i="5"/>
  <c r="I45" i="5"/>
  <c r="H35" i="5"/>
  <c r="I41" i="5"/>
  <c r="J41" i="5"/>
  <c r="I12" i="5"/>
  <c r="I35" i="5"/>
  <c r="I47" i="5"/>
  <c r="I27" i="5"/>
  <c r="E44" i="5"/>
  <c r="G44" i="5" s="1"/>
  <c r="G44" i="4"/>
  <c r="I44" i="4"/>
  <c r="E26" i="5"/>
  <c r="G26" i="5" s="1"/>
  <c r="E26" i="4"/>
  <c r="I46" i="4"/>
  <c r="E46" i="5"/>
  <c r="G46" i="5" s="1"/>
  <c r="F46" i="4"/>
  <c r="E46" i="4"/>
  <c r="G52" i="4"/>
  <c r="E52" i="4"/>
  <c r="E52" i="5"/>
  <c r="G52" i="5" s="1"/>
  <c r="I52" i="4"/>
  <c r="F52" i="4"/>
  <c r="G64" i="4"/>
  <c r="F64" i="4"/>
  <c r="E64" i="4"/>
  <c r="I64" i="4"/>
  <c r="E64" i="5"/>
  <c r="G64" i="5" s="1"/>
  <c r="E48" i="4"/>
  <c r="I48" i="4"/>
  <c r="E48" i="5"/>
  <c r="G48" i="5" s="1"/>
  <c r="G48" i="4"/>
  <c r="F48" i="4"/>
  <c r="F32" i="4"/>
  <c r="G32" i="4"/>
  <c r="J27" i="5"/>
  <c r="I24" i="5"/>
  <c r="E39" i="5"/>
  <c r="G39" i="5" s="1"/>
  <c r="F39" i="4"/>
  <c r="I39" i="4"/>
  <c r="E39" i="4"/>
  <c r="G39" i="4"/>
  <c r="E18" i="5"/>
  <c r="G18" i="5" s="1"/>
  <c r="G18" i="4"/>
  <c r="E18" i="4"/>
  <c r="E16" i="5"/>
  <c r="G16" i="5" s="1"/>
  <c r="F16" i="4"/>
  <c r="I16" i="4"/>
  <c r="G16" i="4"/>
  <c r="E16" i="4"/>
  <c r="H33" i="5"/>
  <c r="E8" i="4"/>
  <c r="I8" i="4"/>
  <c r="F8" i="4"/>
  <c r="G8" i="4"/>
  <c r="E8" i="5"/>
  <c r="G8" i="5" s="1"/>
  <c r="E42" i="5"/>
  <c r="G42" i="5" s="1"/>
  <c r="E42" i="4"/>
  <c r="H13" i="5"/>
  <c r="F26" i="4"/>
  <c r="H12" i="5"/>
  <c r="J33" i="5"/>
  <c r="I25" i="5"/>
  <c r="H41" i="5"/>
  <c r="F44" i="4"/>
  <c r="E58" i="5"/>
  <c r="G58" i="5" s="1"/>
  <c r="E55" i="4"/>
  <c r="E55" i="5"/>
  <c r="G55" i="5" s="1"/>
  <c r="G55" i="4"/>
  <c r="F55" i="4"/>
  <c r="I55" i="4"/>
  <c r="E51" i="5"/>
  <c r="G51" i="5" s="1"/>
  <c r="F51" i="4"/>
  <c r="E51" i="4"/>
  <c r="I51" i="4"/>
  <c r="G51" i="4"/>
  <c r="E14" i="4"/>
  <c r="G14" i="4"/>
  <c r="I14" i="4"/>
  <c r="E14" i="5"/>
  <c r="G14" i="5" s="1"/>
  <c r="F14" i="4"/>
  <c r="I20" i="4"/>
  <c r="E20" i="4"/>
  <c r="G20" i="4"/>
  <c r="E20" i="5"/>
  <c r="G20" i="5" s="1"/>
  <c r="F20" i="4"/>
  <c r="G22" i="4"/>
  <c r="F22" i="4"/>
  <c r="E22" i="4"/>
  <c r="I22" i="4"/>
  <c r="E22" i="5"/>
  <c r="G22" i="5" s="1"/>
  <c r="J13" i="5"/>
  <c r="E32" i="5"/>
  <c r="G32" i="5" s="1"/>
  <c r="J32" i="5" s="1"/>
  <c r="I47" i="4"/>
  <c r="F47" i="4"/>
  <c r="E47" i="4"/>
  <c r="I65" i="4"/>
  <c r="G65" i="4"/>
  <c r="F65" i="4"/>
  <c r="E65" i="4"/>
  <c r="E65" i="5"/>
  <c r="G65" i="5" s="1"/>
  <c r="E34" i="4"/>
  <c r="I34" i="4"/>
  <c r="E34" i="5"/>
  <c r="G34" i="5" s="1"/>
  <c r="G34" i="4"/>
  <c r="F34" i="4"/>
  <c r="G30" i="4"/>
  <c r="F30" i="4"/>
  <c r="I30" i="4"/>
  <c r="E30" i="4"/>
  <c r="E30" i="5"/>
  <c r="G30" i="5" s="1"/>
  <c r="H27" i="5"/>
  <c r="I13" i="5"/>
  <c r="E44" i="4"/>
  <c r="G46" i="4"/>
  <c r="G26" i="4"/>
  <c r="E28" i="5"/>
  <c r="G28" i="5" s="1"/>
  <c r="I28" i="4"/>
  <c r="G28" i="4"/>
  <c r="F28" i="4"/>
  <c r="E28" i="4"/>
  <c r="E56" i="5"/>
  <c r="G56" i="5" s="1"/>
  <c r="G56" i="4"/>
  <c r="F56" i="4"/>
  <c r="E56" i="4"/>
  <c r="I56" i="4"/>
  <c r="E58" i="4"/>
  <c r="F58" i="4"/>
  <c r="E10" i="4"/>
  <c r="I10" i="4"/>
  <c r="G10" i="4"/>
  <c r="F10" i="4"/>
  <c r="E10" i="5"/>
  <c r="G10" i="5" s="1"/>
  <c r="I12" i="4"/>
  <c r="F12" i="4"/>
  <c r="E60" i="5"/>
  <c r="G60" i="5" s="1"/>
  <c r="G60" i="4"/>
  <c r="F60" i="4"/>
  <c r="E60" i="4"/>
  <c r="I60" i="4"/>
  <c r="G37" i="4"/>
  <c r="F37" i="4"/>
  <c r="I37" i="4"/>
  <c r="E37" i="4"/>
  <c r="E37" i="5"/>
  <c r="G37" i="5" s="1"/>
  <c r="E61" i="5"/>
  <c r="G61" i="5" s="1"/>
  <c r="E61" i="4"/>
  <c r="J24" i="5"/>
  <c r="H45" i="5"/>
  <c r="H24" i="5"/>
  <c r="J45" i="5"/>
  <c r="J47" i="5"/>
  <c r="J25" i="5"/>
  <c r="I63" i="5"/>
  <c r="H63" i="5"/>
  <c r="H25" i="5"/>
  <c r="J63" i="5"/>
  <c r="H47" i="5"/>
  <c r="F6" i="6"/>
  <c r="L14" i="5" l="1"/>
  <c r="I14" i="5"/>
  <c r="J14" i="5"/>
  <c r="H14" i="5"/>
  <c r="L46" i="5"/>
  <c r="J46" i="5"/>
  <c r="I46" i="5"/>
  <c r="H46" i="5"/>
  <c r="L48" i="5"/>
  <c r="H48" i="5"/>
  <c r="I48" i="5"/>
  <c r="J48" i="5"/>
  <c r="L39" i="5"/>
  <c r="J39" i="5"/>
  <c r="I39" i="5"/>
  <c r="H39" i="5"/>
  <c r="L65" i="5"/>
  <c r="I65" i="5"/>
  <c r="J65" i="5"/>
  <c r="H65" i="5"/>
  <c r="L32" i="5"/>
  <c r="H32" i="5"/>
  <c r="I32" i="5"/>
  <c r="L20" i="5"/>
  <c r="H20" i="5"/>
  <c r="I20" i="5"/>
  <c r="J20" i="5"/>
  <c r="L52" i="5"/>
  <c r="I52" i="5"/>
  <c r="J52" i="5"/>
  <c r="H52" i="5"/>
  <c r="L26" i="5"/>
  <c r="J26" i="5"/>
  <c r="H26" i="5"/>
  <c r="I26" i="5"/>
  <c r="L34" i="5"/>
  <c r="H34" i="5"/>
  <c r="I34" i="5"/>
  <c r="J34" i="5"/>
  <c r="L8" i="5"/>
  <c r="J8" i="5"/>
  <c r="I8" i="5"/>
  <c r="H8" i="5"/>
  <c r="I30" i="5"/>
  <c r="H30" i="5"/>
  <c r="J30" i="5"/>
  <c r="L30" i="5"/>
  <c r="L10" i="5"/>
  <c r="J10" i="5"/>
  <c r="I10" i="5"/>
  <c r="H10" i="5"/>
  <c r="L55" i="5"/>
  <c r="J55" i="5"/>
  <c r="I55" i="5"/>
  <c r="H55" i="5"/>
  <c r="L64" i="5"/>
  <c r="I64" i="5"/>
  <c r="J64" i="5"/>
  <c r="H64" i="5"/>
  <c r="L37" i="5"/>
  <c r="J37" i="5"/>
  <c r="H37" i="5"/>
  <c r="I37" i="5"/>
  <c r="L42" i="5"/>
  <c r="I42" i="5"/>
  <c r="J42" i="5"/>
  <c r="H42" i="5"/>
  <c r="L51" i="5"/>
  <c r="I51" i="5"/>
  <c r="J51" i="5"/>
  <c r="H51" i="5"/>
  <c r="J16" i="5"/>
  <c r="H16" i="5"/>
  <c r="I16" i="5"/>
  <c r="L16" i="5"/>
  <c r="L28" i="5"/>
  <c r="J28" i="5"/>
  <c r="H28" i="5"/>
  <c r="I28" i="5"/>
  <c r="L22" i="5"/>
  <c r="I22" i="5"/>
  <c r="J22" i="5"/>
  <c r="H22" i="5"/>
  <c r="L18" i="5"/>
  <c r="I18" i="5"/>
  <c r="H18" i="5"/>
  <c r="J18" i="5"/>
  <c r="L60" i="5"/>
  <c r="J60" i="5"/>
  <c r="H60" i="5"/>
  <c r="I60" i="5"/>
  <c r="L61" i="5"/>
  <c r="I61" i="5"/>
  <c r="J61" i="5"/>
  <c r="H61" i="5"/>
  <c r="L56" i="5"/>
  <c r="H56" i="5"/>
  <c r="I56" i="5"/>
  <c r="J56" i="5"/>
  <c r="L58" i="5"/>
  <c r="J58" i="5"/>
  <c r="I58" i="5"/>
  <c r="H58" i="5"/>
  <c r="L44" i="5"/>
  <c r="I44" i="5"/>
  <c r="H44" i="5"/>
  <c r="J44" i="5"/>
  <c r="I6" i="6"/>
  <c r="K6" i="6"/>
  <c r="H6" i="6"/>
  <c r="G6" i="6"/>
  <c r="F6" i="5"/>
  <c r="G6" i="5" s="1"/>
  <c r="L6" i="5" s="1"/>
  <c r="J6" i="5" l="1"/>
  <c r="I6" i="5"/>
  <c r="H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tc={E552E535-D919-4D06-BFF4-16CC386DACB6}</author>
  </authors>
  <commentList>
    <comment ref="B2" authorId="0" shapeId="0" xr:uid="{E552E535-D919-4D06-BFF4-16CC386DACB6}">
      <text>
        <t>[Threaded comment]
Your version of Excel allows you to read this threaded comment; however, any edits to it will get removed if the file is opened in a newer version of Excel. Learn more: https://go.microsoft.com/fwlink/?linkid=870924
Comment:
    If diffusion happens it has to be 0.5</t>
      </text>
    </comment>
  </commentList>
</comments>
</file>

<file path=xl/sharedStrings.xml><?xml version="1.0" encoding="utf-8"?>
<sst xmlns="http://schemas.openxmlformats.org/spreadsheetml/2006/main" count="141" uniqueCount="34">
  <si>
    <t>1/s (Hz)</t>
  </si>
  <si>
    <t>rad/s</t>
  </si>
  <si>
    <t>Rb</t>
  </si>
  <si>
    <t>Ohm</t>
  </si>
  <si>
    <t>Z Rb</t>
  </si>
  <si>
    <t>Real</t>
  </si>
  <si>
    <t>_Imaginary</t>
  </si>
  <si>
    <t>log ([Z])</t>
  </si>
  <si>
    <t>Q0</t>
  </si>
  <si>
    <t>n</t>
  </si>
  <si>
    <t>Y CPE</t>
  </si>
  <si>
    <t>w i</t>
  </si>
  <si>
    <t>Z SEI</t>
  </si>
  <si>
    <t>Z tot</t>
  </si>
  <si>
    <t>Z electrode</t>
  </si>
  <si>
    <t>[Z]</t>
  </si>
  <si>
    <t>Rct</t>
  </si>
  <si>
    <t>Z Warburg</t>
  </si>
  <si>
    <t>Z Rct + Warburg</t>
  </si>
  <si>
    <t>Z Rct</t>
  </si>
  <si>
    <t>RSEI</t>
  </si>
  <si>
    <t>Z RSEI</t>
  </si>
  <si>
    <t>ω</t>
  </si>
  <si>
    <t>log (ω)</t>
  </si>
  <si>
    <t>f</t>
  </si>
  <si>
    <t>Z CPE electrode</t>
  </si>
  <si>
    <t>σ</t>
  </si>
  <si>
    <t>Ω·s^(-1/2)</t>
  </si>
  <si>
    <t>Z CPE SEI</t>
  </si>
  <si>
    <t>ωj</t>
  </si>
  <si>
    <t>(ωj)^n</t>
  </si>
  <si>
    <t>(Q0)*((ωj)^n)</t>
  </si>
  <si>
    <t>(1/[(Q0)*((ωj)^n)])</t>
  </si>
  <si>
    <t>│Z│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</si>
</sst>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11" fontId="0" fillId="0" borderId="0" xfId="0" applyNumberFormat="1"/>
    <xf numFmtId="0" fontId="0" fillId="3" borderId="0" xfId="0" applyFill="1"/>
    <xf numFmtId="11" fontId="0" fillId="2" borderId="0" xfId="0" applyNumberFormat="1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'CPE SEI'!$H$6:$H$66</c:f>
              <c:numCache>
                <c:formatCode>General</c:formatCode>
                <c:ptCount val="61"/>
                <c:pt idx="0">
                  <c:v>0.71029452874026799</c:v>
                </c:pt>
                <c:pt idx="1">
                  <c:v>0.85396185000776004</c:v>
                </c:pt>
                <c:pt idx="2">
                  <c:v>1.0266879607844199</c:v>
                </c:pt>
                <c:pt idx="3">
                  <c:v>1.2343504207009799</c:v>
                </c:pt>
                <c:pt idx="4">
                  <c:v>1.48401561066384</c:v>
                </c:pt>
                <c:pt idx="5">
                  <c:v>1.78417918911818</c:v>
                </c:pt>
                <c:pt idx="6">
                  <c:v>2.1450551840613099</c:v>
                </c:pt>
                <c:pt idx="7">
                  <c:v>2.5789235580886101</c:v>
                </c:pt>
                <c:pt idx="8">
                  <c:v>3.1005480734869502</c:v>
                </c:pt>
                <c:pt idx="9">
                  <c:v>3.7276786765749002</c:v>
                </c:pt>
                <c:pt idx="10">
                  <c:v>4.4816554965276998</c:v>
                </c:pt>
                <c:pt idx="11">
                  <c:v>5.3881350116829001</c:v>
                </c:pt>
                <c:pt idx="12">
                  <c:v>6.47796309346323</c:v>
                </c:pt>
                <c:pt idx="13">
                  <c:v>7.78822463603505</c:v>
                </c:pt>
                <c:pt idx="14">
                  <c:v>9.3635054887160294</c:v>
                </c:pt>
                <c:pt idx="15">
                  <c:v>11.257409632428001</c:v>
                </c:pt>
                <c:pt idx="16">
                  <c:v>13.534383226987799</c:v>
                </c:pt>
                <c:pt idx="17">
                  <c:v>16.2719075982898</c:v>
                </c:pt>
                <c:pt idx="18">
                  <c:v>19.563135788804601</c:v>
                </c:pt>
                <c:pt idx="19">
                  <c:v>23.520062388470802</c:v>
                </c:pt>
                <c:pt idx="20">
                  <c:v>28.277334509641399</c:v>
                </c:pt>
                <c:pt idx="21">
                  <c:v>33.996833586721401</c:v>
                </c:pt>
                <c:pt idx="22">
                  <c:v>40.873183910921803</c:v>
                </c:pt>
                <c:pt idx="23">
                  <c:v>49.140375345678002</c:v>
                </c:pt>
                <c:pt idx="24">
                  <c:v>59.079725581858902</c:v>
                </c:pt>
                <c:pt idx="25">
                  <c:v>71.029452874025594</c:v>
                </c:pt>
                <c:pt idx="26">
                  <c:v>85.396185000775006</c:v>
                </c:pt>
                <c:pt idx="27">
                  <c:v>102.66879607844</c:v>
                </c:pt>
                <c:pt idx="28">
                  <c:v>123.435042070096</c:v>
                </c:pt>
                <c:pt idx="29">
                  <c:v>148.40156106638</c:v>
                </c:pt>
                <c:pt idx="30">
                  <c:v>178.41791891181401</c:v>
                </c:pt>
                <c:pt idx="31">
                  <c:v>214.505518406128</c:v>
                </c:pt>
                <c:pt idx="32">
                  <c:v>257.892355808856</c:v>
                </c:pt>
                <c:pt idx="33">
                  <c:v>310.05480734869002</c:v>
                </c:pt>
                <c:pt idx="34">
                  <c:v>372.76786765748199</c:v>
                </c:pt>
                <c:pt idx="35">
                  <c:v>448.165549652761</c:v>
                </c:pt>
                <c:pt idx="36">
                  <c:v>538.81350116828196</c:v>
                </c:pt>
                <c:pt idx="37">
                  <c:v>647.79630934630802</c:v>
                </c:pt>
                <c:pt idx="38">
                  <c:v>778.82246360348904</c:v>
                </c:pt>
                <c:pt idx="39">
                  <c:v>936.35054887158606</c:v>
                </c:pt>
                <c:pt idx="40">
                  <c:v>1125.74096324281</c:v>
                </c:pt>
                <c:pt idx="41">
                  <c:v>1353.43832269877</c:v>
                </c:pt>
                <c:pt idx="42">
                  <c:v>1627.1907598289799</c:v>
                </c:pt>
                <c:pt idx="43">
                  <c:v>1956.31357888042</c:v>
                </c:pt>
                <c:pt idx="44">
                  <c:v>2352.0062388470401</c:v>
                </c:pt>
                <c:pt idx="45">
                  <c:v>2827.73345096408</c:v>
                </c:pt>
                <c:pt idx="46">
                  <c:v>3399.68335867208</c:v>
                </c:pt>
                <c:pt idx="47">
                  <c:v>4087.3183910920902</c:v>
                </c:pt>
                <c:pt idx="48">
                  <c:v>4914.0375345677003</c:v>
                </c:pt>
                <c:pt idx="49">
                  <c:v>5907.9725581857901</c:v>
                </c:pt>
                <c:pt idx="50">
                  <c:v>7102.94528740242</c:v>
                </c:pt>
                <c:pt idx="51">
                  <c:v>8539.6185000773094</c:v>
                </c:pt>
                <c:pt idx="52">
                  <c:v>10266.879607843801</c:v>
                </c:pt>
                <c:pt idx="53">
                  <c:v>12343.5042070094</c:v>
                </c:pt>
                <c:pt idx="54">
                  <c:v>14840.1561066379</c:v>
                </c:pt>
                <c:pt idx="55">
                  <c:v>17841.791891181099</c:v>
                </c:pt>
                <c:pt idx="56">
                  <c:v>21450.551840612301</c:v>
                </c:pt>
                <c:pt idx="57">
                  <c:v>25789.235580885201</c:v>
                </c:pt>
                <c:pt idx="58">
                  <c:v>31005.480734868299</c:v>
                </c:pt>
                <c:pt idx="59">
                  <c:v>37276.786765747704</c:v>
                </c:pt>
                <c:pt idx="60">
                  <c:v>44816.554965275398</c:v>
                </c:pt>
              </c:numCache>
            </c:numRef>
          </c:xVal>
          <c:yVal>
            <c:numRef>
              <c:f>'CPE SEI'!$I$6:$I$66</c:f>
              <c:numCache>
                <c:formatCode>General</c:formatCode>
                <c:ptCount val="61"/>
                <c:pt idx="0">
                  <c:v>2.1860617776495799</c:v>
                </c:pt>
                <c:pt idx="1">
                  <c:v>2.62822432714461</c:v>
                </c:pt>
                <c:pt idx="2">
                  <c:v>3.15982063472224</c:v>
                </c:pt>
                <c:pt idx="3">
                  <c:v>3.7989399688967702</c:v>
                </c:pt>
                <c:pt idx="4">
                  <c:v>4.5673304138511703</c:v>
                </c:pt>
                <c:pt idx="5">
                  <c:v>5.4911389177196996</c:v>
                </c:pt>
                <c:pt idx="6">
                  <c:v>6.6018010263179301</c:v>
                </c:pt>
                <c:pt idx="7">
                  <c:v>7.93711057836276</c:v>
                </c:pt>
                <c:pt idx="8">
                  <c:v>9.5425057619912295</c:v>
                </c:pt>
                <c:pt idx="9">
                  <c:v>11.472615294773799</c:v>
                </c:pt>
                <c:pt idx="10">
                  <c:v>13.7931173409543</c:v>
                </c:pt>
                <c:pt idx="11">
                  <c:v>16.5829744215341</c:v>
                </c:pt>
                <c:pt idx="12">
                  <c:v>19.9371203671807</c:v>
                </c:pt>
                <c:pt idx="13">
                  <c:v>23.969690746147698</c:v>
                </c:pt>
                <c:pt idx="14">
                  <c:v>28.817906692871599</c:v>
                </c:pt>
                <c:pt idx="15">
                  <c:v>34.646744296961899</c:v>
                </c:pt>
                <c:pt idx="16">
                  <c:v>41.654548443521101</c:v>
                </c:pt>
                <c:pt idx="17">
                  <c:v>50.079782133693499</c:v>
                </c:pt>
                <c:pt idx="18">
                  <c:v>60.209140952728099</c:v>
                </c:pt>
                <c:pt idx="19">
                  <c:v>72.387308806331603</c:v>
                </c:pt>
                <c:pt idx="20">
                  <c:v>87.028686895520806</c:v>
                </c:pt>
                <c:pt idx="21">
                  <c:v>104.631495045939</c:v>
                </c:pt>
                <c:pt idx="22">
                  <c:v>125.79472523458</c:v>
                </c:pt>
                <c:pt idx="23">
                  <c:v>151.23852421200601</c:v>
                </c:pt>
                <c:pt idx="24">
                  <c:v>181.828698804119</c:v>
                </c:pt>
                <c:pt idx="25">
                  <c:v>218.606177764953</c:v>
                </c:pt>
                <c:pt idx="26">
                  <c:v>262.822432714456</c:v>
                </c:pt>
                <c:pt idx="27">
                  <c:v>315.98206347221799</c:v>
                </c:pt>
                <c:pt idx="28">
                  <c:v>379.89399688967001</c:v>
                </c:pt>
                <c:pt idx="29">
                  <c:v>456.73304138510798</c:v>
                </c:pt>
                <c:pt idx="30">
                  <c:v>549.11389177195997</c:v>
                </c:pt>
                <c:pt idx="31">
                  <c:v>660.18010263178303</c:v>
                </c:pt>
                <c:pt idx="32">
                  <c:v>793.71105783626297</c:v>
                </c:pt>
                <c:pt idx="33">
                  <c:v>954.25057619910604</c:v>
                </c:pt>
                <c:pt idx="34">
                  <c:v>1147.26152947736</c:v>
                </c:pt>
                <c:pt idx="35">
                  <c:v>1379.3117340954</c:v>
                </c:pt>
                <c:pt idx="36">
                  <c:v>1658.29744215338</c:v>
                </c:pt>
                <c:pt idx="37">
                  <c:v>1993.71203671802</c:v>
                </c:pt>
                <c:pt idx="38">
                  <c:v>2396.9690746147298</c:v>
                </c:pt>
                <c:pt idx="39">
                  <c:v>2881.7906692871002</c:v>
                </c:pt>
                <c:pt idx="40">
                  <c:v>3464.6744296962001</c:v>
                </c:pt>
                <c:pt idx="41">
                  <c:v>4165.4548443520998</c:v>
                </c:pt>
                <c:pt idx="42">
                  <c:v>5007.9782133693498</c:v>
                </c:pt>
                <c:pt idx="43">
                  <c:v>6020.9140952726902</c:v>
                </c:pt>
                <c:pt idx="44">
                  <c:v>7238.7308806330402</c:v>
                </c:pt>
                <c:pt idx="45">
                  <c:v>8702.8686895519095</c:v>
                </c:pt>
                <c:pt idx="46">
                  <c:v>10463.149504593701</c:v>
                </c:pt>
                <c:pt idx="47">
                  <c:v>12579.4725234578</c:v>
                </c:pt>
                <c:pt idx="48">
                  <c:v>15123.852421200299</c:v>
                </c:pt>
                <c:pt idx="49">
                  <c:v>18182.869880411599</c:v>
                </c:pt>
                <c:pt idx="50">
                  <c:v>21860.617776495001</c:v>
                </c:pt>
                <c:pt idx="51">
                  <c:v>26282.243271445099</c:v>
                </c:pt>
                <c:pt idx="52">
                  <c:v>31598.206347221301</c:v>
                </c:pt>
                <c:pt idx="53">
                  <c:v>37989.399688966398</c:v>
                </c:pt>
                <c:pt idx="54">
                  <c:v>45673.30413851</c:v>
                </c:pt>
                <c:pt idx="55">
                  <c:v>54911.389177195</c:v>
                </c:pt>
                <c:pt idx="56">
                  <c:v>66018.010263176897</c:v>
                </c:pt>
                <c:pt idx="57">
                  <c:v>79371.105783624793</c:v>
                </c:pt>
                <c:pt idx="58">
                  <c:v>95425.057619908897</c:v>
                </c:pt>
                <c:pt idx="59">
                  <c:v>114726.15294773399</c:v>
                </c:pt>
                <c:pt idx="60">
                  <c:v>137931.17340953799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5E-4BE0-BDB5-9DD29AB66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391776"/>
        <c:axId val="480023888"/>
      </c:scatterChart>
      <c:valAx>
        <c:axId val="48539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023888"/>
        <c:crosses val="autoZero"/>
        <c:crossBetween val="midCat"/>
        <c:majorUnit val="10000"/>
      </c:valAx>
      <c:valAx>
        <c:axId val="48002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39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Nyquist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Nyquist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SEI!$E$6:$E$66</c:f>
              <c:numCache>
                <c:formatCode>General</c:formatCode>
                <c:ptCount val="61"/>
                <c:pt idx="0">
                  <c:v>0.75204753230092003</c:v>
                </c:pt>
                <c:pt idx="1">
                  <c:v>0.91402118415756195</c:v>
                </c:pt>
                <c:pt idx="2">
                  <c:v>1.1129910357385999</c:v>
                </c:pt>
                <c:pt idx="3">
                  <c:v>1.3582088663721901</c:v>
                </c:pt>
                <c:pt idx="4">
                  <c:v>1.6614980431456401</c:v>
                </c:pt>
                <c:pt idx="5">
                  <c:v>2.0380204120489598</c:v>
                </c:pt>
                <c:pt idx="6">
                  <c:v>2.5072601013741802</c:v>
                </c:pt>
                <c:pt idx="7">
                  <c:v>3.0942609349466799</c:v>
                </c:pt>
                <c:pt idx="8">
                  <c:v>3.83113475748674</c:v>
                </c:pt>
                <c:pt idx="9">
                  <c:v>4.7588088547553404</c:v>
                </c:pt>
                <c:pt idx="10">
                  <c:v>5.9288795273639003</c:v>
                </c:pt>
                <c:pt idx="11">
                  <c:v>7.4052553138096</c:v>
                </c:pt>
                <c:pt idx="12">
                  <c:v>9.2649755267607503</c:v>
                </c:pt>
                <c:pt idx="13">
                  <c:v>11.5971678270342</c:v>
                </c:pt>
                <c:pt idx="14">
                  <c:v>14.4986283835343</c:v>
                </c:pt>
                <c:pt idx="15">
                  <c:v>18.064201494496899</c:v>
                </c:pt>
                <c:pt idx="16">
                  <c:v>22.3704889331934</c:v>
                </c:pt>
                <c:pt idx="17">
                  <c:v>27.453120270522501</c:v>
                </c:pt>
                <c:pt idx="18">
                  <c:v>33.281302468059003</c:v>
                </c:pt>
                <c:pt idx="19">
                  <c:v>39.737869301077502</c:v>
                </c:pt>
                <c:pt idx="20">
                  <c:v>46.615765361167902</c:v>
                </c:pt>
                <c:pt idx="21">
                  <c:v>53.638967654719004</c:v>
                </c:pt>
                <c:pt idx="22">
                  <c:v>60.506057016404696</c:v>
                </c:pt>
                <c:pt idx="23">
                  <c:v>66.942866266681506</c:v>
                </c:pt>
                <c:pt idx="24">
                  <c:v>72.745403177106297</c:v>
                </c:pt>
                <c:pt idx="25">
                  <c:v>77.799838807386394</c:v>
                </c:pt>
                <c:pt idx="26">
                  <c:v>82.078212983027498</c:v>
                </c:pt>
                <c:pt idx="27">
                  <c:v>85.618095718724206</c:v>
                </c:pt>
                <c:pt idx="28">
                  <c:v>88.497118288238894</c:v>
                </c:pt>
                <c:pt idx="29">
                  <c:v>90.810438929354504</c:v>
                </c:pt>
                <c:pt idx="30">
                  <c:v>92.654706458110994</c:v>
                </c:pt>
                <c:pt idx="31">
                  <c:v>94.118660258745706</c:v>
                </c:pt>
                <c:pt idx="32">
                  <c:v>95.278864712791702</c:v>
                </c:pt>
                <c:pt idx="33">
                  <c:v>96.198758303935804</c:v>
                </c:pt>
                <c:pt idx="34">
                  <c:v>96.929517468742802</c:v>
                </c:pt>
                <c:pt idx="35">
                  <c:v>97.511716063428807</c:v>
                </c:pt>
                <c:pt idx="36">
                  <c:v>97.977179206917995</c:v>
                </c:pt>
                <c:pt idx="37">
                  <c:v>98.350723511881498</c:v>
                </c:pt>
                <c:pt idx="38">
                  <c:v>98.651655686241398</c:v>
                </c:pt>
                <c:pt idx="39">
                  <c:v>98.895000226555197</c:v>
                </c:pt>
                <c:pt idx="40">
                  <c:v>99.092474624837294</c:v>
                </c:pt>
                <c:pt idx="41">
                  <c:v>99.253249135374901</c:v>
                </c:pt>
                <c:pt idx="42">
                  <c:v>99.384531701776098</c:v>
                </c:pt>
                <c:pt idx="43">
                  <c:v>99.492015289255207</c:v>
                </c:pt>
                <c:pt idx="44">
                  <c:v>99.580219007022805</c:v>
                </c:pt>
                <c:pt idx="45">
                  <c:v>99.652748221392599</c:v>
                </c:pt>
                <c:pt idx="46">
                  <c:v>99.712493302530405</c:v>
                </c:pt>
                <c:pt idx="47">
                  <c:v>99.761782030274603</c:v>
                </c:pt>
                <c:pt idx="48">
                  <c:v>99.802497017524203</c:v>
                </c:pt>
                <c:pt idx="49">
                  <c:v>99.836166678257896</c:v>
                </c:pt>
                <c:pt idx="50">
                  <c:v>99.864036120001401</c:v>
                </c:pt>
                <c:pt idx="51">
                  <c:v>99.887122730798396</c:v>
                </c:pt>
                <c:pt idx="52">
                  <c:v>99.906260032296601</c:v>
                </c:pt>
                <c:pt idx="53">
                  <c:v>99.922132481563295</c:v>
                </c:pt>
                <c:pt idx="54">
                  <c:v>99.935303245475396</c:v>
                </c:pt>
                <c:pt idx="55">
                  <c:v>99.946236482870702</c:v>
                </c:pt>
                <c:pt idx="56">
                  <c:v>99.955315306193995</c:v>
                </c:pt>
                <c:pt idx="57">
                  <c:v>99.962856322956995</c:v>
                </c:pt>
                <c:pt idx="58">
                  <c:v>99.969121453587604</c:v>
                </c:pt>
                <c:pt idx="59">
                  <c:v>99.974327568391999</c:v>
                </c:pt>
                <c:pt idx="60">
                  <c:v>99.978654369391506</c:v>
                </c:pt>
              </c:numCache>
            </c:numRef>
          </c:xVal>
          <c:yVal>
            <c:numRef>
              <c:f>SEI!$F$6:$F$66</c:f>
              <c:numCache>
                <c:formatCode>General</c:formatCode>
                <c:ptCount val="61"/>
                <c:pt idx="0">
                  <c:v>2.1543195401707802</c:v>
                </c:pt>
                <c:pt idx="1">
                  <c:v>2.5821512137523599</c:v>
                </c:pt>
                <c:pt idx="2">
                  <c:v>3.0928977059262501</c:v>
                </c:pt>
                <c:pt idx="3">
                  <c:v>3.70165108368669</c:v>
                </c:pt>
                <c:pt idx="4">
                  <c:v>4.4257652610359202</c:v>
                </c:pt>
                <c:pt idx="5">
                  <c:v>5.2849356634569302</c:v>
                </c:pt>
                <c:pt idx="6">
                  <c:v>6.30111432375758</c:v>
                </c:pt>
                <c:pt idx="7">
                  <c:v>7.49814425769185</c:v>
                </c:pt>
                <c:pt idx="8">
                  <c:v>8.9009415357010297</c:v>
                </c:pt>
                <c:pt idx="9">
                  <c:v>10.533982444862801</c:v>
                </c:pt>
                <c:pt idx="10">
                  <c:v>12.4187733904851</c:v>
                </c:pt>
                <c:pt idx="11">
                  <c:v>14.5699160776434</c:v>
                </c:pt>
                <c:pt idx="12">
                  <c:v>16.989384957093701</c:v>
                </c:pt>
                <c:pt idx="13">
                  <c:v>19.658812967972199</c:v>
                </c:pt>
                <c:pt idx="14">
                  <c:v>22.5300984852765</c:v>
                </c:pt>
                <c:pt idx="15">
                  <c:v>25.5156817776579</c:v>
                </c:pt>
                <c:pt idx="16">
                  <c:v>28.481435645043401</c:v>
                </c:pt>
                <c:pt idx="17">
                  <c:v>31.246859248957001</c:v>
                </c:pt>
                <c:pt idx="18">
                  <c:v>33.597943357547798</c:v>
                </c:pt>
                <c:pt idx="19">
                  <c:v>35.315829508822901</c:v>
                </c:pt>
                <c:pt idx="20">
                  <c:v>36.218088404314003</c:v>
                </c:pt>
                <c:pt idx="21">
                  <c:v>36.201035474621797</c:v>
                </c:pt>
                <c:pt idx="22">
                  <c:v>35.266681479940303</c:v>
                </c:pt>
                <c:pt idx="23">
                  <c:v>33.5221908146478</c:v>
                </c:pt>
                <c:pt idx="24">
                  <c:v>31.152102246917401</c:v>
                </c:pt>
                <c:pt idx="25">
                  <c:v>28.375769801811298</c:v>
                </c:pt>
                <c:pt idx="26">
                  <c:v>25.4063893621726</c:v>
                </c:pt>
                <c:pt idx="27">
                  <c:v>22.422908111116399</c:v>
                </c:pt>
                <c:pt idx="28">
                  <c:v>19.5577008366445</c:v>
                </c:pt>
                <c:pt idx="29">
                  <c:v>16.8967383247181</c:v>
                </c:pt>
                <c:pt idx="30">
                  <c:v>14.486864705973399</c:v>
                </c:pt>
                <c:pt idx="31">
                  <c:v>12.3455495905791</c:v>
                </c:pt>
                <c:pt idx="32">
                  <c:v>10.470235595083601</c:v>
                </c:pt>
                <c:pt idx="33">
                  <c:v>8.8459811072446204</c:v>
                </c:pt>
                <c:pt idx="34">
                  <c:v>7.4511123238937804</c:v>
                </c:pt>
                <c:pt idx="35">
                  <c:v>6.26109983315781</c:v>
                </c:pt>
                <c:pt idx="36">
                  <c:v>5.2510451657139399</c:v>
                </c:pt>
                <c:pt idx="37">
                  <c:v>4.3971631648092702</c:v>
                </c:pt>
                <c:pt idx="38">
                  <c:v>3.67757966581767</c:v>
                </c:pt>
                <c:pt idx="39">
                  <c:v>3.0726842767099498</c:v>
                </c:pt>
                <c:pt idx="40">
                  <c:v>2.5652075405134398</c:v>
                </c:pt>
                <c:pt idx="41">
                  <c:v>2.1401369139633699</c:v>
                </c:pt>
                <c:pt idx="42">
                  <c:v>1.78454627028565</c:v>
                </c:pt>
                <c:pt idx="43">
                  <c:v>1.4873861343518</c:v>
                </c:pt>
                <c:pt idx="44">
                  <c:v>1.23926341981731</c:v>
                </c:pt>
                <c:pt idx="45">
                  <c:v>1.0322273806853099</c:v>
                </c:pt>
                <c:pt idx="46">
                  <c:v>0.85957078137996001</c:v>
                </c:pt>
                <c:pt idx="47">
                  <c:v>0.71565047719549302</c:v>
                </c:pt>
                <c:pt idx="48">
                  <c:v>0.59572867955573106</c:v>
                </c:pt>
                <c:pt idx="49">
                  <c:v>0.495834483673529</c:v>
                </c:pt>
                <c:pt idx="50">
                  <c:v>0.41264431332796497</c:v>
                </c:pt>
                <c:pt idx="51">
                  <c:v>0.34337949632224901</c:v>
                </c:pt>
                <c:pt idx="52">
                  <c:v>0.28571903547840899</c:v>
                </c:pt>
                <c:pt idx="53">
                  <c:v>0.23772566243961901</c:v>
                </c:pt>
                <c:pt idx="54">
                  <c:v>0.197783378238091</c:v>
                </c:pt>
                <c:pt idx="55">
                  <c:v>0.16454484761205801</c:v>
                </c:pt>
                <c:pt idx="56">
                  <c:v>0.13688719417060499</c:v>
                </c:pt>
                <c:pt idx="57">
                  <c:v>0.113874923442971</c:v>
                </c:pt>
                <c:pt idx="58">
                  <c:v>9.4728870958119493E-2</c:v>
                </c:pt>
                <c:pt idx="59">
                  <c:v>7.8800227897022596E-2</c:v>
                </c:pt>
                <c:pt idx="60">
                  <c:v>6.5548835596868596E-2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7D-4339-9ADB-018FB2DF4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449064"/>
        <c:axId val="313449392"/>
      </c:scatterChart>
      <c:valAx>
        <c:axId val="313449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449392"/>
        <c:crosses val="autoZero"/>
        <c:crossBetween val="midCat"/>
      </c:valAx>
      <c:valAx>
        <c:axId val="31344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449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Bode </a:t>
            </a:r>
            <a:r>
              <a:rPr lang="en-US">
                <a:latin typeface="Calibri" panose="020F0502020204030204" pitchFamily="34" charset="0"/>
              </a:rPr>
              <a:t>│</a:t>
            </a:r>
            <a:r>
              <a:rPr lang="en-US" sz="1400" b="0" i="0" u="none" strike="noStrike" baseline="0">
                <a:effectLst/>
              </a:rPr>
              <a:t>Z</a:t>
            </a:r>
            <a:r>
              <a:rPr lang="en-US">
                <a:latin typeface="Calibri" panose="020F0502020204030204" pitchFamily="34" charset="0"/>
              </a:rPr>
              <a:t>│ </a:t>
            </a:r>
            <a:r>
              <a:rPr lang="en-US" sz="1400" b="0" i="0" u="none" strike="noStrike" baseline="0">
                <a:effectLst/>
              </a:rPr>
              <a:t>vs. 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Bode2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total!$B$6:$B$66</c:f>
              <c:numCache>
                <c:formatCode>General</c:formatCode>
                <c:ptCount val="61"/>
                <c:pt idx="0">
                  <c:v>100000</c:v>
                </c:pt>
                <c:pt idx="1">
                  <c:v>79432.823472428237</c:v>
                </c:pt>
                <c:pt idx="2">
                  <c:v>63095.734448019342</c:v>
                </c:pt>
                <c:pt idx="3">
                  <c:v>50118.723362727294</c:v>
                </c:pt>
                <c:pt idx="4">
                  <c:v>39810.717055349742</c:v>
                </c:pt>
                <c:pt idx="5">
                  <c:v>31622.77660168384</c:v>
                </c:pt>
                <c:pt idx="6">
                  <c:v>25118.86431509586</c:v>
                </c:pt>
                <c:pt idx="7">
                  <c:v>19952.623149688792</c:v>
                </c:pt>
                <c:pt idx="8">
                  <c:v>15848.931924611146</c:v>
                </c:pt>
                <c:pt idx="9">
                  <c:v>12589.254117941671</c:v>
                </c:pt>
                <c:pt idx="10">
                  <c:v>10000</c:v>
                </c:pt>
                <c:pt idx="11">
                  <c:v>7943.2823472428154</c:v>
                </c:pt>
                <c:pt idx="12">
                  <c:v>6309.5734448019384</c:v>
                </c:pt>
                <c:pt idx="13">
                  <c:v>5011.8723362727324</c:v>
                </c:pt>
                <c:pt idx="14">
                  <c:v>3981.0717055349769</c:v>
                </c:pt>
                <c:pt idx="15">
                  <c:v>3162.2776601684532</c:v>
                </c:pt>
                <c:pt idx="16">
                  <c:v>2511.8864315096412</c:v>
                </c:pt>
                <c:pt idx="17">
                  <c:v>1995.2623149689266</c:v>
                </c:pt>
                <c:pt idx="18">
                  <c:v>1584.8931924611509</c:v>
                </c:pt>
                <c:pt idx="19">
                  <c:v>1258.9254117941971</c:v>
                </c:pt>
                <c:pt idx="20">
                  <c:v>1000.0000000000238</c:v>
                </c:pt>
                <c:pt idx="21">
                  <c:v>794.32823472430039</c:v>
                </c:pt>
                <c:pt idx="22">
                  <c:v>630.95734448020835</c:v>
                </c:pt>
                <c:pt idx="23">
                  <c:v>501.18723362728383</c:v>
                </c:pt>
                <c:pt idx="24">
                  <c:v>398.10717055350648</c:v>
                </c:pt>
                <c:pt idx="25">
                  <c:v>316.22776601684552</c:v>
                </c:pt>
                <c:pt idx="26">
                  <c:v>251.18864315096408</c:v>
                </c:pt>
                <c:pt idx="27">
                  <c:v>199.52623149689262</c:v>
                </c:pt>
                <c:pt idx="28">
                  <c:v>158.48931924611506</c:v>
                </c:pt>
                <c:pt idx="29">
                  <c:v>125.89254117941968</c:v>
                </c:pt>
                <c:pt idx="30">
                  <c:v>100.00000000000236</c:v>
                </c:pt>
                <c:pt idx="31">
                  <c:v>79.43282347243003</c:v>
                </c:pt>
                <c:pt idx="32">
                  <c:v>63.095734448020821</c:v>
                </c:pt>
                <c:pt idx="33">
                  <c:v>50.118723362728396</c:v>
                </c:pt>
                <c:pt idx="34">
                  <c:v>39.810717055350658</c:v>
                </c:pt>
                <c:pt idx="35">
                  <c:v>31.622776601684535</c:v>
                </c:pt>
                <c:pt idx="36">
                  <c:v>25.118864315096381</c:v>
                </c:pt>
                <c:pt idx="37">
                  <c:v>19.952623149689266</c:v>
                </c:pt>
                <c:pt idx="38">
                  <c:v>15.848931924611502</c:v>
                </c:pt>
                <c:pt idx="39">
                  <c:v>12.589254117941964</c:v>
                </c:pt>
                <c:pt idx="40">
                  <c:v>10.000000000000233</c:v>
                </c:pt>
                <c:pt idx="41">
                  <c:v>7.9432823472430005</c:v>
                </c:pt>
                <c:pt idx="42">
                  <c:v>6.309573444802079</c:v>
                </c:pt>
                <c:pt idx="43">
                  <c:v>5.0118723362729556</c:v>
                </c:pt>
                <c:pt idx="44">
                  <c:v>3.9810717055351557</c:v>
                </c:pt>
                <c:pt idx="45">
                  <c:v>3.1622776601685252</c:v>
                </c:pt>
                <c:pt idx="46">
                  <c:v>2.511886431509696</c:v>
                </c:pt>
                <c:pt idx="47">
                  <c:v>1.9952623149689717</c:v>
                </c:pt>
                <c:pt idx="48">
                  <c:v>1.5848931924611867</c:v>
                </c:pt>
                <c:pt idx="49">
                  <c:v>1.2589254117942252</c:v>
                </c:pt>
                <c:pt idx="50">
                  <c:v>1.0000000000000471</c:v>
                </c:pt>
                <c:pt idx="51">
                  <c:v>0.79432823472431791</c:v>
                </c:pt>
                <c:pt idx="52">
                  <c:v>0.63095734448022234</c:v>
                </c:pt>
                <c:pt idx="53">
                  <c:v>0.50118723362729534</c:v>
                </c:pt>
                <c:pt idx="54">
                  <c:v>0.39810717055351552</c:v>
                </c:pt>
                <c:pt idx="55">
                  <c:v>0.31622776601685243</c:v>
                </c:pt>
                <c:pt idx="56">
                  <c:v>0.25118864315096956</c:v>
                </c:pt>
                <c:pt idx="57">
                  <c:v>0.19952623149689716</c:v>
                </c:pt>
                <c:pt idx="58">
                  <c:v>0.15848931924611864</c:v>
                </c:pt>
                <c:pt idx="59">
                  <c:v>0.1258925411794225</c:v>
                </c:pt>
                <c:pt idx="60">
                  <c:v>0.1000000000000046</c:v>
                </c:pt>
              </c:numCache>
            </c:numRef>
          </c:xVal>
          <c:yVal>
            <c:numRef>
              <c:f>total!$L$6:$L$66</c:f>
              <c:numCache>
                <c:formatCode>General</c:formatCode>
                <c:ptCount val="61"/>
                <c:pt idx="0">
                  <c:v>6.8851959911013045</c:v>
                </c:pt>
                <c:pt idx="1">
                  <c:v>7.5148411545791847</c:v>
                </c:pt>
                <c:pt idx="2">
                  <c:v>8.3463578114218979</c:v>
                </c:pt>
                <c:pt idx="3">
                  <c:v>9.4321411092543208</c:v>
                </c:pt>
                <c:pt idx="4">
                  <c:v>10.833569843799026</c:v>
                </c:pt>
                <c:pt idx="5">
                  <c:v>12.622620165324255</c:v>
                </c:pt>
                <c:pt idx="6">
                  <c:v>14.884273720942303</c:v>
                </c:pt>
                <c:pt idx="7">
                  <c:v>17.71952646861612</c:v>
                </c:pt>
                <c:pt idx="8">
                  <c:v>21.248528153315995</c:v>
                </c:pt>
                <c:pt idx="9">
                  <c:v>25.613046408287087</c:v>
                </c:pt>
                <c:pt idx="10">
                  <c:v>30.976855341322537</c:v>
                </c:pt>
                <c:pt idx="11">
                  <c:v>37.521553885975102</c:v>
                </c:pt>
                <c:pt idx="12">
                  <c:v>45.433575282378989</c:v>
                </c:pt>
                <c:pt idx="13">
                  <c:v>54.876087736294757</c:v>
                </c:pt>
                <c:pt idx="14">
                  <c:v>65.93888814345074</c:v>
                </c:pt>
                <c:pt idx="15">
                  <c:v>78.564894357377852</c:v>
                </c:pt>
                <c:pt idx="16">
                  <c:v>92.470211936164418</c:v>
                </c:pt>
                <c:pt idx="17">
                  <c:v>107.10520830634452</c:v>
                </c:pt>
                <c:pt idx="18">
                  <c:v>121.71897770145506</c:v>
                </c:pt>
                <c:pt idx="19">
                  <c:v>135.54119634192514</c:v>
                </c:pt>
                <c:pt idx="20">
                  <c:v>147.99291028388635</c:v>
                </c:pt>
                <c:pt idx="21">
                  <c:v>158.79545875037678</c:v>
                </c:pt>
                <c:pt idx="22">
                  <c:v>167.93533675827354</c:v>
                </c:pt>
                <c:pt idx="23">
                  <c:v>175.55518557268263</c:v>
                </c:pt>
                <c:pt idx="24">
                  <c:v>181.85644861207376</c:v>
                </c:pt>
                <c:pt idx="25">
                  <c:v>187.04554965447448</c:v>
                </c:pt>
                <c:pt idx="26">
                  <c:v>191.31342333022394</c:v>
                </c:pt>
                <c:pt idx="27">
                  <c:v>194.83027719022215</c:v>
                </c:pt>
                <c:pt idx="28">
                  <c:v>197.74499342751102</c:v>
                </c:pt>
                <c:pt idx="29">
                  <c:v>200.18566602125603</c:v>
                </c:pt>
                <c:pt idx="30">
                  <c:v>202.26076418448389</c:v>
                </c:pt>
                <c:pt idx="31">
                  <c:v>204.06095158510774</c:v>
                </c:pt>
                <c:pt idx="32">
                  <c:v>205.66142294783796</c:v>
                </c:pt>
                <c:pt idx="33">
                  <c:v>207.12448223515688</c:v>
                </c:pt>
                <c:pt idx="34">
                  <c:v>208.50209620770244</c:v>
                </c:pt>
                <c:pt idx="35">
                  <c:v>209.83824365375193</c:v>
                </c:pt>
                <c:pt idx="36">
                  <c:v>211.17097465627242</c:v>
                </c:pt>
                <c:pt idx="37">
                  <c:v>212.53416463191672</c:v>
                </c:pt>
                <c:pt idx="38">
                  <c:v>213.95898975389278</c:v>
                </c:pt>
                <c:pt idx="39">
                  <c:v>215.47516996863021</c:v>
                </c:pt>
                <c:pt idx="40">
                  <c:v>217.11203127327042</c:v>
                </c:pt>
                <c:pt idx="41">
                  <c:v>218.89943678365938</c:v>
                </c:pt>
                <c:pt idx="42">
                  <c:v>220.86863068623407</c:v>
                </c:pt>
                <c:pt idx="43">
                  <c:v>223.05303287777457</c:v>
                </c:pt>
                <c:pt idx="44">
                  <c:v>225.48901615306985</c:v>
                </c:pt>
                <c:pt idx="45">
                  <c:v>228.21669265631667</c:v>
                </c:pt>
                <c:pt idx="46">
                  <c:v>231.2807320202337</c:v>
                </c:pt>
                <c:pt idx="47">
                  <c:v>234.73123004117622</c:v>
                </c:pt>
                <c:pt idx="48">
                  <c:v>238.62464367925674</c:v>
                </c:pt>
                <c:pt idx="49">
                  <c:v>243.02480543959445</c:v>
                </c:pt>
                <c:pt idx="50">
                  <c:v>248.00402765158231</c:v>
                </c:pt>
                <c:pt idx="51">
                  <c:v>253.6443047775962</c:v>
                </c:pt>
                <c:pt idx="52">
                  <c:v>260.03861973023317</c:v>
                </c:pt>
                <c:pt idx="53">
                  <c:v>267.29235847589803</c:v>
                </c:pt>
                <c:pt idx="54">
                  <c:v>275.52483630907324</c:v>
                </c:pt>
                <c:pt idx="55">
                  <c:v>284.87093956354619</c:v>
                </c:pt>
                <c:pt idx="56">
                  <c:v>295.48288869744948</c:v>
                </c:pt>
                <c:pt idx="57">
                  <c:v>307.53213309831995</c:v>
                </c:pt>
                <c:pt idx="58">
                  <c:v>321.21139485350477</c:v>
                </c:pt>
                <c:pt idx="59">
                  <c:v>336.73688803465762</c:v>
                </c:pt>
                <c:pt idx="60">
                  <c:v>354.35075124168787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79-4295-B462-32BB64635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023664"/>
        <c:axId val="512026944"/>
      </c:scatterChart>
      <c:valAx>
        <c:axId val="51202366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026944"/>
        <c:crosses val="autoZero"/>
        <c:crossBetween val="midCat"/>
      </c:valAx>
      <c:valAx>
        <c:axId val="512026944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023664"/>
        <c:crossesAt val="0.1"/>
        <c:crossBetween val="midCat"/>
        <c:majorUnit val="5"/>
        <c:min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Bode Real vs.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Bode3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total!$B$6:$B$66</c:f>
              <c:numCache>
                <c:formatCode>General</c:formatCode>
                <c:ptCount val="61"/>
                <c:pt idx="0">
                  <c:v>100000</c:v>
                </c:pt>
                <c:pt idx="1">
                  <c:v>79432.823472428237</c:v>
                </c:pt>
                <c:pt idx="2">
                  <c:v>63095.734448019342</c:v>
                </c:pt>
                <c:pt idx="3">
                  <c:v>50118.723362727294</c:v>
                </c:pt>
                <c:pt idx="4">
                  <c:v>39810.717055349742</c:v>
                </c:pt>
                <c:pt idx="5">
                  <c:v>31622.77660168384</c:v>
                </c:pt>
                <c:pt idx="6">
                  <c:v>25118.86431509586</c:v>
                </c:pt>
                <c:pt idx="7">
                  <c:v>19952.623149688792</c:v>
                </c:pt>
                <c:pt idx="8">
                  <c:v>15848.931924611146</c:v>
                </c:pt>
                <c:pt idx="9">
                  <c:v>12589.254117941671</c:v>
                </c:pt>
                <c:pt idx="10">
                  <c:v>10000</c:v>
                </c:pt>
                <c:pt idx="11">
                  <c:v>7943.2823472428154</c:v>
                </c:pt>
                <c:pt idx="12">
                  <c:v>6309.5734448019384</c:v>
                </c:pt>
                <c:pt idx="13">
                  <c:v>5011.8723362727324</c:v>
                </c:pt>
                <c:pt idx="14">
                  <c:v>3981.0717055349769</c:v>
                </c:pt>
                <c:pt idx="15">
                  <c:v>3162.2776601684532</c:v>
                </c:pt>
                <c:pt idx="16">
                  <c:v>2511.8864315096412</c:v>
                </c:pt>
                <c:pt idx="17">
                  <c:v>1995.2623149689266</c:v>
                </c:pt>
                <c:pt idx="18">
                  <c:v>1584.8931924611509</c:v>
                </c:pt>
                <c:pt idx="19">
                  <c:v>1258.9254117941971</c:v>
                </c:pt>
                <c:pt idx="20">
                  <c:v>1000.0000000000238</c:v>
                </c:pt>
                <c:pt idx="21">
                  <c:v>794.32823472430039</c:v>
                </c:pt>
                <c:pt idx="22">
                  <c:v>630.95734448020835</c:v>
                </c:pt>
                <c:pt idx="23">
                  <c:v>501.18723362728383</c:v>
                </c:pt>
                <c:pt idx="24">
                  <c:v>398.10717055350648</c:v>
                </c:pt>
                <c:pt idx="25">
                  <c:v>316.22776601684552</c:v>
                </c:pt>
                <c:pt idx="26">
                  <c:v>251.18864315096408</c:v>
                </c:pt>
                <c:pt idx="27">
                  <c:v>199.52623149689262</c:v>
                </c:pt>
                <c:pt idx="28">
                  <c:v>158.48931924611506</c:v>
                </c:pt>
                <c:pt idx="29">
                  <c:v>125.89254117941968</c:v>
                </c:pt>
                <c:pt idx="30">
                  <c:v>100.00000000000236</c:v>
                </c:pt>
                <c:pt idx="31">
                  <c:v>79.43282347243003</c:v>
                </c:pt>
                <c:pt idx="32">
                  <c:v>63.095734448020821</c:v>
                </c:pt>
                <c:pt idx="33">
                  <c:v>50.118723362728396</c:v>
                </c:pt>
                <c:pt idx="34">
                  <c:v>39.810717055350658</c:v>
                </c:pt>
                <c:pt idx="35">
                  <c:v>31.622776601684535</c:v>
                </c:pt>
                <c:pt idx="36">
                  <c:v>25.118864315096381</c:v>
                </c:pt>
                <c:pt idx="37">
                  <c:v>19.952623149689266</c:v>
                </c:pt>
                <c:pt idx="38">
                  <c:v>15.848931924611502</c:v>
                </c:pt>
                <c:pt idx="39">
                  <c:v>12.589254117941964</c:v>
                </c:pt>
                <c:pt idx="40">
                  <c:v>10.000000000000233</c:v>
                </c:pt>
                <c:pt idx="41">
                  <c:v>7.9432823472430005</c:v>
                </c:pt>
                <c:pt idx="42">
                  <c:v>6.309573444802079</c:v>
                </c:pt>
                <c:pt idx="43">
                  <c:v>5.0118723362729556</c:v>
                </c:pt>
                <c:pt idx="44">
                  <c:v>3.9810717055351557</c:v>
                </c:pt>
                <c:pt idx="45">
                  <c:v>3.1622776601685252</c:v>
                </c:pt>
                <c:pt idx="46">
                  <c:v>2.511886431509696</c:v>
                </c:pt>
                <c:pt idx="47">
                  <c:v>1.9952623149689717</c:v>
                </c:pt>
                <c:pt idx="48">
                  <c:v>1.5848931924611867</c:v>
                </c:pt>
                <c:pt idx="49">
                  <c:v>1.2589254117942252</c:v>
                </c:pt>
                <c:pt idx="50">
                  <c:v>1.0000000000000471</c:v>
                </c:pt>
                <c:pt idx="51">
                  <c:v>0.79432823472431791</c:v>
                </c:pt>
                <c:pt idx="52">
                  <c:v>0.63095734448022234</c:v>
                </c:pt>
                <c:pt idx="53">
                  <c:v>0.50118723362729534</c:v>
                </c:pt>
                <c:pt idx="54">
                  <c:v>0.39810717055351552</c:v>
                </c:pt>
                <c:pt idx="55">
                  <c:v>0.31622776601685243</c:v>
                </c:pt>
                <c:pt idx="56">
                  <c:v>0.25118864315096956</c:v>
                </c:pt>
                <c:pt idx="57">
                  <c:v>0.19952623149689716</c:v>
                </c:pt>
                <c:pt idx="58">
                  <c:v>0.15848931924611864</c:v>
                </c:pt>
                <c:pt idx="59">
                  <c:v>0.1258925411794225</c:v>
                </c:pt>
                <c:pt idx="60">
                  <c:v>0.1000000000000046</c:v>
                </c:pt>
              </c:numCache>
            </c:numRef>
          </c:xVal>
          <c:yVal>
            <c:numRef>
              <c:f>total!$H$6:$H$66</c:f>
              <c:numCache>
                <c:formatCode>General</c:formatCode>
                <c:ptCount val="61"/>
                <c:pt idx="0">
                  <c:v>5.7773384692941701</c:v>
                </c:pt>
                <c:pt idx="1">
                  <c:v>5.9540918637799702</c:v>
                </c:pt>
                <c:pt idx="2">
                  <c:v>6.1764714769468103</c:v>
                </c:pt>
                <c:pt idx="3">
                  <c:v>6.4587585161783299</c:v>
                </c:pt>
                <c:pt idx="4">
                  <c:v>6.82072303320244</c:v>
                </c:pt>
                <c:pt idx="5">
                  <c:v>7.2900628785486896</c:v>
                </c:pt>
                <c:pt idx="6">
                  <c:v>7.9059884810442096</c:v>
                </c:pt>
                <c:pt idx="7">
                  <c:v>8.7244626827784693</c:v>
                </c:pt>
                <c:pt idx="8">
                  <c:v>9.8257608413583206</c:v>
                </c:pt>
                <c:pt idx="9">
                  <c:v>11.3251061452732</c:v>
                </c:pt>
                <c:pt idx="10">
                  <c:v>13.386938930865499</c:v>
                </c:pt>
                <c:pt idx="11">
                  <c:v>16.242374451754301</c:v>
                </c:pt>
                <c:pt idx="12">
                  <c:v>20.206535748527699</c:v>
                </c:pt>
                <c:pt idx="13">
                  <c:v>25.686082608007901</c:v>
                </c:pt>
                <c:pt idx="14">
                  <c:v>33.156347079129397</c:v>
                </c:pt>
                <c:pt idx="15">
                  <c:v>43.0762289308717</c:v>
                </c:pt>
                <c:pt idx="16">
                  <c:v>55.715688678981799</c:v>
                </c:pt>
                <c:pt idx="17">
                  <c:v>70.9269667526614</c:v>
                </c:pt>
                <c:pt idx="18">
                  <c:v>87.994766347066999</c:v>
                </c:pt>
                <c:pt idx="19">
                  <c:v>105.740435858087</c:v>
                </c:pt>
                <c:pt idx="20">
                  <c:v>122.89038364141101</c:v>
                </c:pt>
                <c:pt idx="21">
                  <c:v>138.47025439193001</c:v>
                </c:pt>
                <c:pt idx="22">
                  <c:v>151.976572324882</c:v>
                </c:pt>
                <c:pt idx="23">
                  <c:v>163.31028438547099</c:v>
                </c:pt>
                <c:pt idx="24">
                  <c:v>172.61767258725101</c:v>
                </c:pt>
                <c:pt idx="25">
                  <c:v>180.15556464891401</c:v>
                </c:pt>
                <c:pt idx="26">
                  <c:v>186.21095253226201</c:v>
                </c:pt>
                <c:pt idx="27">
                  <c:v>191.060804154279</c:v>
                </c:pt>
                <c:pt idx="28">
                  <c:v>194.95382032356801</c:v>
                </c:pt>
                <c:pt idx="29">
                  <c:v>198.10345071209301</c:v>
                </c:pt>
                <c:pt idx="30">
                  <c:v>200.687096741338</c:v>
                </c:pt>
                <c:pt idx="31">
                  <c:v>202.84884205871001</c:v>
                </c:pt>
                <c:pt idx="32">
                  <c:v>204.70397701023199</c:v>
                </c:pt>
                <c:pt idx="33">
                  <c:v>206.344113627475</c:v>
                </c:pt>
                <c:pt idx="34">
                  <c:v>207.84213045579301</c:v>
                </c:pt>
                <c:pt idx="35">
                  <c:v>209.25654898187599</c:v>
                </c:pt>
                <c:pt idx="36">
                  <c:v>210.63519900788401</c:v>
                </c:pt>
                <c:pt idx="37">
                  <c:v>212.01818330742299</c:v>
                </c:pt>
                <c:pt idx="38">
                  <c:v>213.44022731035599</c:v>
                </c:pt>
                <c:pt idx="39">
                  <c:v>214.932525586716</c:v>
                </c:pt>
                <c:pt idx="40">
                  <c:v>216.52419591431001</c:v>
                </c:pt>
                <c:pt idx="41">
                  <c:v>218.24343848184901</c:v>
                </c:pt>
                <c:pt idx="42">
                  <c:v>220.11848080817299</c:v>
                </c:pt>
                <c:pt idx="43">
                  <c:v>222.17837254637601</c:v>
                </c:pt>
                <c:pt idx="44">
                  <c:v>224.45368028837501</c:v>
                </c:pt>
                <c:pt idx="45">
                  <c:v>226.977121258398</c:v>
                </c:pt>
                <c:pt idx="46">
                  <c:v>229.78416622362499</c:v>
                </c:pt>
                <c:pt idx="47">
                  <c:v>232.913635658445</c:v>
                </c:pt>
                <c:pt idx="48">
                  <c:v>236.408308733366</c:v>
                </c:pt>
                <c:pt idx="49">
                  <c:v>240.315561659986</c:v>
                </c:pt>
                <c:pt idx="50">
                  <c:v>244.68804998023501</c:v>
                </c:pt>
                <c:pt idx="51">
                  <c:v>249.58444828627799</c:v>
                </c:pt>
                <c:pt idx="52">
                  <c:v>255.070260406405</c:v>
                </c:pt>
                <c:pt idx="53">
                  <c:v>261.218713155079</c:v>
                </c:pt>
                <c:pt idx="54">
                  <c:v>268.11174722689702</c:v>
                </c:pt>
                <c:pt idx="55">
                  <c:v>275.84111965109997</c:v>
                </c:pt>
                <c:pt idx="56">
                  <c:v>284.50963337686301</c:v>
                </c:pt>
                <c:pt idx="57">
                  <c:v>294.23251100918202</c:v>
                </c:pt>
                <c:pt idx="58">
                  <c:v>305.13893145471098</c:v>
                </c:pt>
                <c:pt idx="59">
                  <c:v>317.373750271316</c:v>
                </c:pt>
                <c:pt idx="60">
                  <c:v>331.09942685861103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CF-464B-828E-FF4ADE516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023664"/>
        <c:axId val="512026944"/>
      </c:scatterChart>
      <c:valAx>
        <c:axId val="51202366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026944"/>
        <c:crosses val="autoZero"/>
        <c:crossBetween val="midCat"/>
      </c:valAx>
      <c:valAx>
        <c:axId val="512026944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023664"/>
        <c:crossesAt val="0.1"/>
        <c:crossBetween val="midCat"/>
        <c:majorUnit val="5"/>
        <c:min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Bode -Imaginary vs. </a:t>
            </a:r>
            <a:r>
              <a:rPr lang="en-US" sz="1400" b="0" i="0" u="none" strike="noStrike" baseline="0">
                <a:effectLst/>
              </a:rPr>
              <a:t>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Bode4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total!$B$6:$B$66</c:f>
              <c:numCache>
                <c:formatCode>General</c:formatCode>
                <c:ptCount val="61"/>
                <c:pt idx="0">
                  <c:v>100000</c:v>
                </c:pt>
                <c:pt idx="1">
                  <c:v>79432.823472428237</c:v>
                </c:pt>
                <c:pt idx="2">
                  <c:v>63095.734448019342</c:v>
                </c:pt>
                <c:pt idx="3">
                  <c:v>50118.723362727294</c:v>
                </c:pt>
                <c:pt idx="4">
                  <c:v>39810.717055349742</c:v>
                </c:pt>
                <c:pt idx="5">
                  <c:v>31622.77660168384</c:v>
                </c:pt>
                <c:pt idx="6">
                  <c:v>25118.86431509586</c:v>
                </c:pt>
                <c:pt idx="7">
                  <c:v>19952.623149688792</c:v>
                </c:pt>
                <c:pt idx="8">
                  <c:v>15848.931924611146</c:v>
                </c:pt>
                <c:pt idx="9">
                  <c:v>12589.254117941671</c:v>
                </c:pt>
                <c:pt idx="10">
                  <c:v>10000</c:v>
                </c:pt>
                <c:pt idx="11">
                  <c:v>7943.2823472428154</c:v>
                </c:pt>
                <c:pt idx="12">
                  <c:v>6309.5734448019384</c:v>
                </c:pt>
                <c:pt idx="13">
                  <c:v>5011.8723362727324</c:v>
                </c:pt>
                <c:pt idx="14">
                  <c:v>3981.0717055349769</c:v>
                </c:pt>
                <c:pt idx="15">
                  <c:v>3162.2776601684532</c:v>
                </c:pt>
                <c:pt idx="16">
                  <c:v>2511.8864315096412</c:v>
                </c:pt>
                <c:pt idx="17">
                  <c:v>1995.2623149689266</c:v>
                </c:pt>
                <c:pt idx="18">
                  <c:v>1584.8931924611509</c:v>
                </c:pt>
                <c:pt idx="19">
                  <c:v>1258.9254117941971</c:v>
                </c:pt>
                <c:pt idx="20">
                  <c:v>1000.0000000000238</c:v>
                </c:pt>
                <c:pt idx="21">
                  <c:v>794.32823472430039</c:v>
                </c:pt>
                <c:pt idx="22">
                  <c:v>630.95734448020835</c:v>
                </c:pt>
                <c:pt idx="23">
                  <c:v>501.18723362728383</c:v>
                </c:pt>
                <c:pt idx="24">
                  <c:v>398.10717055350648</c:v>
                </c:pt>
                <c:pt idx="25">
                  <c:v>316.22776601684552</c:v>
                </c:pt>
                <c:pt idx="26">
                  <c:v>251.18864315096408</c:v>
                </c:pt>
                <c:pt idx="27">
                  <c:v>199.52623149689262</c:v>
                </c:pt>
                <c:pt idx="28">
                  <c:v>158.48931924611506</c:v>
                </c:pt>
                <c:pt idx="29">
                  <c:v>125.89254117941968</c:v>
                </c:pt>
                <c:pt idx="30">
                  <c:v>100.00000000000236</c:v>
                </c:pt>
                <c:pt idx="31">
                  <c:v>79.43282347243003</c:v>
                </c:pt>
                <c:pt idx="32">
                  <c:v>63.095734448020821</c:v>
                </c:pt>
                <c:pt idx="33">
                  <c:v>50.118723362728396</c:v>
                </c:pt>
                <c:pt idx="34">
                  <c:v>39.810717055350658</c:v>
                </c:pt>
                <c:pt idx="35">
                  <c:v>31.622776601684535</c:v>
                </c:pt>
                <c:pt idx="36">
                  <c:v>25.118864315096381</c:v>
                </c:pt>
                <c:pt idx="37">
                  <c:v>19.952623149689266</c:v>
                </c:pt>
                <c:pt idx="38">
                  <c:v>15.848931924611502</c:v>
                </c:pt>
                <c:pt idx="39">
                  <c:v>12.589254117941964</c:v>
                </c:pt>
                <c:pt idx="40">
                  <c:v>10.000000000000233</c:v>
                </c:pt>
                <c:pt idx="41">
                  <c:v>7.9432823472430005</c:v>
                </c:pt>
                <c:pt idx="42">
                  <c:v>6.309573444802079</c:v>
                </c:pt>
                <c:pt idx="43">
                  <c:v>5.0118723362729556</c:v>
                </c:pt>
                <c:pt idx="44">
                  <c:v>3.9810717055351557</c:v>
                </c:pt>
                <c:pt idx="45">
                  <c:v>3.1622776601685252</c:v>
                </c:pt>
                <c:pt idx="46">
                  <c:v>2.511886431509696</c:v>
                </c:pt>
                <c:pt idx="47">
                  <c:v>1.9952623149689717</c:v>
                </c:pt>
                <c:pt idx="48">
                  <c:v>1.5848931924611867</c:v>
                </c:pt>
                <c:pt idx="49">
                  <c:v>1.2589254117942252</c:v>
                </c:pt>
                <c:pt idx="50">
                  <c:v>1.0000000000000471</c:v>
                </c:pt>
                <c:pt idx="51">
                  <c:v>0.79432823472431791</c:v>
                </c:pt>
                <c:pt idx="52">
                  <c:v>0.63095734448022234</c:v>
                </c:pt>
                <c:pt idx="53">
                  <c:v>0.50118723362729534</c:v>
                </c:pt>
                <c:pt idx="54">
                  <c:v>0.39810717055351552</c:v>
                </c:pt>
                <c:pt idx="55">
                  <c:v>0.31622776601685243</c:v>
                </c:pt>
                <c:pt idx="56">
                  <c:v>0.25118864315096956</c:v>
                </c:pt>
                <c:pt idx="57">
                  <c:v>0.19952623149689716</c:v>
                </c:pt>
                <c:pt idx="58">
                  <c:v>0.15848931924611864</c:v>
                </c:pt>
                <c:pt idx="59">
                  <c:v>0.1258925411794225</c:v>
                </c:pt>
                <c:pt idx="60">
                  <c:v>0.1000000000000046</c:v>
                </c:pt>
              </c:numCache>
            </c:numRef>
          </c:xVal>
          <c:yVal>
            <c:numRef>
              <c:f>total!$I$6:$I$66</c:f>
              <c:numCache>
                <c:formatCode>General</c:formatCode>
                <c:ptCount val="61"/>
                <c:pt idx="0">
                  <c:v>3.7454350944971901</c:v>
                </c:pt>
                <c:pt idx="1">
                  <c:v>4.5849348584495901</c:v>
                </c:pt>
                <c:pt idx="2">
                  <c:v>5.6136341892526103</c:v>
                </c:pt>
                <c:pt idx="3">
                  <c:v>6.8738434906956698</c:v>
                </c:pt>
                <c:pt idx="4">
                  <c:v>8.4168861739252101</c:v>
                </c:pt>
                <c:pt idx="5">
                  <c:v>10.304635998658901</c:v>
                </c:pt>
                <c:pt idx="6">
                  <c:v>12.6109853039931</c:v>
                </c:pt>
                <c:pt idx="7">
                  <c:v>15.4228845929934</c:v>
                </c:pt>
                <c:pt idx="8">
                  <c:v>18.840232816255</c:v>
                </c:pt>
                <c:pt idx="9">
                  <c:v>22.973247857265701</c:v>
                </c:pt>
                <c:pt idx="10">
                  <c:v>27.934842632427699</c:v>
                </c:pt>
                <c:pt idx="11">
                  <c:v>33.823841860248997</c:v>
                </c:pt>
                <c:pt idx="12">
                  <c:v>40.692820939117397</c:v>
                </c:pt>
                <c:pt idx="13">
                  <c:v>48.493403319380597</c:v>
                </c:pt>
                <c:pt idx="14">
                  <c:v>56.996435133811801</c:v>
                </c:pt>
                <c:pt idx="15">
                  <c:v>65.702976542018803</c:v>
                </c:pt>
                <c:pt idx="16">
                  <c:v>73.800420937457702</c:v>
                </c:pt>
                <c:pt idx="17">
                  <c:v>80.255162037169399</c:v>
                </c:pt>
                <c:pt idx="18">
                  <c:v>84.097744489447507</c:v>
                </c:pt>
                <c:pt idx="19">
                  <c:v>84.796085583841005</c:v>
                </c:pt>
                <c:pt idx="20">
                  <c:v>82.461233939113797</c:v>
                </c:pt>
                <c:pt idx="21">
                  <c:v>77.7302152857999</c:v>
                </c:pt>
                <c:pt idx="22">
                  <c:v>71.452073423341901</c:v>
                </c:pt>
                <c:pt idx="23">
                  <c:v>64.415636264773696</c:v>
                </c:pt>
                <c:pt idx="24">
                  <c:v>57.226803268716999</c:v>
                </c:pt>
                <c:pt idx="25">
                  <c:v>50.299206470633798</c:v>
                </c:pt>
                <c:pt idx="26">
                  <c:v>43.889715234404797</c:v>
                </c:pt>
                <c:pt idx="27">
                  <c:v>38.139297659226102</c:v>
                </c:pt>
                <c:pt idx="28">
                  <c:v>33.107255502266199</c:v>
                </c:pt>
                <c:pt idx="29">
                  <c:v>28.797980768366202</c:v>
                </c:pt>
                <c:pt idx="30">
                  <c:v>25.1814600455223</c:v>
                </c:pt>
                <c:pt idx="31">
                  <c:v>22.208539737232002</c:v>
                </c:pt>
                <c:pt idx="32">
                  <c:v>19.821773006568002</c:v>
                </c:pt>
                <c:pt idx="33">
                  <c:v>17.962681104821201</c:v>
                </c:pt>
                <c:pt idx="34">
                  <c:v>16.576276137996601</c:v>
                </c:pt>
                <c:pt idx="35">
                  <c:v>15.613622510073901</c:v>
                </c:pt>
                <c:pt idx="36">
                  <c:v>15.033079398085601</c:v>
                </c:pt>
                <c:pt idx="37">
                  <c:v>14.800712239843699</c:v>
                </c:pt>
                <c:pt idx="38">
                  <c:v>14.8902203546478</c:v>
                </c:pt>
                <c:pt idx="39">
                  <c:v>15.2826148916264</c:v>
                </c:pt>
                <c:pt idx="40">
                  <c:v>15.965798046670299</c:v>
                </c:pt>
                <c:pt idx="41">
                  <c:v>16.9341366423767</c:v>
                </c:pt>
                <c:pt idx="42">
                  <c:v>18.188084778614002</c:v>
                </c:pt>
                <c:pt idx="43">
                  <c:v>19.7338857961965</c:v>
                </c:pt>
                <c:pt idx="44">
                  <c:v>21.583368844629501</c:v>
                </c:pt>
                <c:pt idx="45">
                  <c:v>23.753846682972998</c:v>
                </c:pt>
                <c:pt idx="46">
                  <c:v>26.268116733573301</c:v>
                </c:pt>
                <c:pt idx="47">
                  <c:v>29.154565354481299</c:v>
                </c:pt>
                <c:pt idx="48">
                  <c:v>32.447374822653103</c:v>
                </c:pt>
                <c:pt idx="49">
                  <c:v>36.186833005918103</c:v>
                </c:pt>
                <c:pt idx="50">
                  <c:v>40.419746761661202</c:v>
                </c:pt>
                <c:pt idx="51">
                  <c:v>45.199961501580198</c:v>
                </c:pt>
                <c:pt idx="52">
                  <c:v>50.588990970502003</c:v>
                </c:pt>
                <c:pt idx="53">
                  <c:v>56.656763031544102</c:v>
                </c:pt>
                <c:pt idx="54">
                  <c:v>63.482489098034499</c:v>
                </c:pt>
                <c:pt idx="55">
                  <c:v>71.155666797839302</c:v>
                </c:pt>
                <c:pt idx="56">
                  <c:v>79.777227507305</c:v>
                </c:pt>
                <c:pt idx="57">
                  <c:v>89.460842569441397</c:v>
                </c:pt>
                <c:pt idx="58">
                  <c:v>100.334404340741</c:v>
                </c:pt>
                <c:pt idx="59">
                  <c:v>112.54170072460199</c:v>
                </c:pt>
                <c:pt idx="60">
                  <c:v>126.24430458221801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EA-455C-8754-D76A0F4D5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023664"/>
        <c:axId val="512026944"/>
      </c:scatterChart>
      <c:valAx>
        <c:axId val="51202366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026944"/>
        <c:crosses val="autoZero"/>
        <c:crossBetween val="midCat"/>
      </c:valAx>
      <c:valAx>
        <c:axId val="512026944"/>
        <c:scaling>
          <c:orientation val="minMax"/>
          <c:max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023664"/>
        <c:crossesAt val="0.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Nyquist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26140475942275"/>
          <c:y val="0.11930008748906389"/>
          <c:w val="0.80817357702510206"/>
          <c:h val="0.78901743581264938"/>
        </c:manualLayout>
      </c:layout>
      <c:scatterChart>
        <c:scatterStyle val="lineMarker"/>
        <c:varyColors val="0"/>
        <c:ser>
          <c:idx val="0"/>
          <c:order val="0"/>
          <c:tx>
            <c:v>Nyquist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total!$H$6:$H$66</c:f>
              <c:numCache>
                <c:formatCode>General</c:formatCode>
                <c:ptCount val="61"/>
                <c:pt idx="0">
                  <c:v>5.7773384692941701</c:v>
                </c:pt>
                <c:pt idx="1">
                  <c:v>5.9540918637799702</c:v>
                </c:pt>
                <c:pt idx="2">
                  <c:v>6.1764714769468103</c:v>
                </c:pt>
                <c:pt idx="3">
                  <c:v>6.4587585161783299</c:v>
                </c:pt>
                <c:pt idx="4">
                  <c:v>6.82072303320244</c:v>
                </c:pt>
                <c:pt idx="5">
                  <c:v>7.2900628785486896</c:v>
                </c:pt>
                <c:pt idx="6">
                  <c:v>7.9059884810442096</c:v>
                </c:pt>
                <c:pt idx="7">
                  <c:v>8.7244626827784693</c:v>
                </c:pt>
                <c:pt idx="8">
                  <c:v>9.8257608413583206</c:v>
                </c:pt>
                <c:pt idx="9">
                  <c:v>11.3251061452732</c:v>
                </c:pt>
                <c:pt idx="10">
                  <c:v>13.386938930865499</c:v>
                </c:pt>
                <c:pt idx="11">
                  <c:v>16.242374451754301</c:v>
                </c:pt>
                <c:pt idx="12">
                  <c:v>20.206535748527699</c:v>
                </c:pt>
                <c:pt idx="13">
                  <c:v>25.686082608007901</c:v>
                </c:pt>
                <c:pt idx="14">
                  <c:v>33.156347079129397</c:v>
                </c:pt>
                <c:pt idx="15">
                  <c:v>43.0762289308717</c:v>
                </c:pt>
                <c:pt idx="16">
                  <c:v>55.715688678981799</c:v>
                </c:pt>
                <c:pt idx="17">
                  <c:v>70.9269667526614</c:v>
                </c:pt>
                <c:pt idx="18">
                  <c:v>87.994766347066999</c:v>
                </c:pt>
                <c:pt idx="19">
                  <c:v>105.740435858087</c:v>
                </c:pt>
                <c:pt idx="20">
                  <c:v>122.89038364141101</c:v>
                </c:pt>
                <c:pt idx="21">
                  <c:v>138.47025439193001</c:v>
                </c:pt>
                <c:pt idx="22">
                  <c:v>151.976572324882</c:v>
                </c:pt>
                <c:pt idx="23">
                  <c:v>163.31028438547099</c:v>
                </c:pt>
                <c:pt idx="24">
                  <c:v>172.61767258725101</c:v>
                </c:pt>
                <c:pt idx="25">
                  <c:v>180.15556464891401</c:v>
                </c:pt>
                <c:pt idx="26">
                  <c:v>186.21095253226201</c:v>
                </c:pt>
                <c:pt idx="27">
                  <c:v>191.060804154279</c:v>
                </c:pt>
                <c:pt idx="28">
                  <c:v>194.95382032356801</c:v>
                </c:pt>
                <c:pt idx="29">
                  <c:v>198.10345071209301</c:v>
                </c:pt>
                <c:pt idx="30">
                  <c:v>200.687096741338</c:v>
                </c:pt>
                <c:pt idx="31">
                  <c:v>202.84884205871001</c:v>
                </c:pt>
                <c:pt idx="32">
                  <c:v>204.70397701023199</c:v>
                </c:pt>
                <c:pt idx="33">
                  <c:v>206.344113627475</c:v>
                </c:pt>
                <c:pt idx="34">
                  <c:v>207.84213045579301</c:v>
                </c:pt>
                <c:pt idx="35">
                  <c:v>209.25654898187599</c:v>
                </c:pt>
                <c:pt idx="36">
                  <c:v>210.63519900788401</c:v>
                </c:pt>
                <c:pt idx="37">
                  <c:v>212.01818330742299</c:v>
                </c:pt>
                <c:pt idx="38">
                  <c:v>213.44022731035599</c:v>
                </c:pt>
                <c:pt idx="39">
                  <c:v>214.932525586716</c:v>
                </c:pt>
                <c:pt idx="40">
                  <c:v>216.52419591431001</c:v>
                </c:pt>
                <c:pt idx="41">
                  <c:v>218.24343848184901</c:v>
                </c:pt>
                <c:pt idx="42">
                  <c:v>220.11848080817299</c:v>
                </c:pt>
                <c:pt idx="43">
                  <c:v>222.17837254637601</c:v>
                </c:pt>
                <c:pt idx="44">
                  <c:v>224.45368028837501</c:v>
                </c:pt>
                <c:pt idx="45">
                  <c:v>226.977121258398</c:v>
                </c:pt>
                <c:pt idx="46">
                  <c:v>229.78416622362499</c:v>
                </c:pt>
                <c:pt idx="47">
                  <c:v>232.913635658445</c:v>
                </c:pt>
                <c:pt idx="48">
                  <c:v>236.408308733366</c:v>
                </c:pt>
                <c:pt idx="49">
                  <c:v>240.315561659986</c:v>
                </c:pt>
                <c:pt idx="50">
                  <c:v>244.68804998023501</c:v>
                </c:pt>
                <c:pt idx="51">
                  <c:v>249.58444828627799</c:v>
                </c:pt>
                <c:pt idx="52">
                  <c:v>255.070260406405</c:v>
                </c:pt>
                <c:pt idx="53">
                  <c:v>261.218713155079</c:v>
                </c:pt>
                <c:pt idx="54">
                  <c:v>268.11174722689702</c:v>
                </c:pt>
                <c:pt idx="55">
                  <c:v>275.84111965109997</c:v>
                </c:pt>
                <c:pt idx="56">
                  <c:v>284.50963337686301</c:v>
                </c:pt>
                <c:pt idx="57">
                  <c:v>294.23251100918202</c:v>
                </c:pt>
                <c:pt idx="58">
                  <c:v>305.13893145471098</c:v>
                </c:pt>
                <c:pt idx="59">
                  <c:v>317.373750271316</c:v>
                </c:pt>
                <c:pt idx="60">
                  <c:v>331.09942685861103</c:v>
                </c:pt>
              </c:numCache>
            </c:numRef>
          </c:xVal>
          <c:yVal>
            <c:numRef>
              <c:f>total!$I$6:$I$66</c:f>
              <c:numCache>
                <c:formatCode>General</c:formatCode>
                <c:ptCount val="61"/>
                <c:pt idx="0">
                  <c:v>3.7454350944971901</c:v>
                </c:pt>
                <c:pt idx="1">
                  <c:v>4.5849348584495901</c:v>
                </c:pt>
                <c:pt idx="2">
                  <c:v>5.6136341892526103</c:v>
                </c:pt>
                <c:pt idx="3">
                  <c:v>6.8738434906956698</c:v>
                </c:pt>
                <c:pt idx="4">
                  <c:v>8.4168861739252101</c:v>
                </c:pt>
                <c:pt idx="5">
                  <c:v>10.304635998658901</c:v>
                </c:pt>
                <c:pt idx="6">
                  <c:v>12.6109853039931</c:v>
                </c:pt>
                <c:pt idx="7">
                  <c:v>15.4228845929934</c:v>
                </c:pt>
                <c:pt idx="8">
                  <c:v>18.840232816255</c:v>
                </c:pt>
                <c:pt idx="9">
                  <c:v>22.973247857265701</c:v>
                </c:pt>
                <c:pt idx="10">
                  <c:v>27.934842632427699</c:v>
                </c:pt>
                <c:pt idx="11">
                  <c:v>33.823841860248997</c:v>
                </c:pt>
                <c:pt idx="12">
                  <c:v>40.692820939117397</c:v>
                </c:pt>
                <c:pt idx="13">
                  <c:v>48.493403319380597</c:v>
                </c:pt>
                <c:pt idx="14">
                  <c:v>56.996435133811801</c:v>
                </c:pt>
                <c:pt idx="15">
                  <c:v>65.702976542018803</c:v>
                </c:pt>
                <c:pt idx="16">
                  <c:v>73.800420937457702</c:v>
                </c:pt>
                <c:pt idx="17">
                  <c:v>80.255162037169399</c:v>
                </c:pt>
                <c:pt idx="18">
                  <c:v>84.097744489447507</c:v>
                </c:pt>
                <c:pt idx="19">
                  <c:v>84.796085583841005</c:v>
                </c:pt>
                <c:pt idx="20">
                  <c:v>82.461233939113797</c:v>
                </c:pt>
                <c:pt idx="21">
                  <c:v>77.7302152857999</c:v>
                </c:pt>
                <c:pt idx="22">
                  <c:v>71.452073423341901</c:v>
                </c:pt>
                <c:pt idx="23">
                  <c:v>64.415636264773696</c:v>
                </c:pt>
                <c:pt idx="24">
                  <c:v>57.226803268716999</c:v>
                </c:pt>
                <c:pt idx="25">
                  <c:v>50.299206470633798</c:v>
                </c:pt>
                <c:pt idx="26">
                  <c:v>43.889715234404797</c:v>
                </c:pt>
                <c:pt idx="27">
                  <c:v>38.139297659226102</c:v>
                </c:pt>
                <c:pt idx="28">
                  <c:v>33.107255502266199</c:v>
                </c:pt>
                <c:pt idx="29">
                  <c:v>28.797980768366202</c:v>
                </c:pt>
                <c:pt idx="30">
                  <c:v>25.1814600455223</c:v>
                </c:pt>
                <c:pt idx="31">
                  <c:v>22.208539737232002</c:v>
                </c:pt>
                <c:pt idx="32">
                  <c:v>19.821773006568002</c:v>
                </c:pt>
                <c:pt idx="33">
                  <c:v>17.962681104821201</c:v>
                </c:pt>
                <c:pt idx="34">
                  <c:v>16.576276137996601</c:v>
                </c:pt>
                <c:pt idx="35">
                  <c:v>15.613622510073901</c:v>
                </c:pt>
                <c:pt idx="36">
                  <c:v>15.033079398085601</c:v>
                </c:pt>
                <c:pt idx="37">
                  <c:v>14.800712239843699</c:v>
                </c:pt>
                <c:pt idx="38">
                  <c:v>14.8902203546478</c:v>
                </c:pt>
                <c:pt idx="39">
                  <c:v>15.2826148916264</c:v>
                </c:pt>
                <c:pt idx="40">
                  <c:v>15.965798046670299</c:v>
                </c:pt>
                <c:pt idx="41">
                  <c:v>16.9341366423767</c:v>
                </c:pt>
                <c:pt idx="42">
                  <c:v>18.188084778614002</c:v>
                </c:pt>
                <c:pt idx="43">
                  <c:v>19.7338857961965</c:v>
                </c:pt>
                <c:pt idx="44">
                  <c:v>21.583368844629501</c:v>
                </c:pt>
                <c:pt idx="45">
                  <c:v>23.753846682972998</c:v>
                </c:pt>
                <c:pt idx="46">
                  <c:v>26.268116733573301</c:v>
                </c:pt>
                <c:pt idx="47">
                  <c:v>29.154565354481299</c:v>
                </c:pt>
                <c:pt idx="48">
                  <c:v>32.447374822653103</c:v>
                </c:pt>
                <c:pt idx="49">
                  <c:v>36.186833005918103</c:v>
                </c:pt>
                <c:pt idx="50">
                  <c:v>40.419746761661202</c:v>
                </c:pt>
                <c:pt idx="51">
                  <c:v>45.199961501580198</c:v>
                </c:pt>
                <c:pt idx="52">
                  <c:v>50.588990970502003</c:v>
                </c:pt>
                <c:pt idx="53">
                  <c:v>56.656763031544102</c:v>
                </c:pt>
                <c:pt idx="54">
                  <c:v>63.482489098034499</c:v>
                </c:pt>
                <c:pt idx="55">
                  <c:v>71.155666797839302</c:v>
                </c:pt>
                <c:pt idx="56">
                  <c:v>79.777227507305</c:v>
                </c:pt>
                <c:pt idx="57">
                  <c:v>89.460842569441397</c:v>
                </c:pt>
                <c:pt idx="58">
                  <c:v>100.334404340741</c:v>
                </c:pt>
                <c:pt idx="59">
                  <c:v>112.54170072460199</c:v>
                </c:pt>
                <c:pt idx="60">
                  <c:v>126.24430458221801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B-415B-A30E-EBD3E57EC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449064"/>
        <c:axId val="313449392"/>
      </c:scatterChart>
      <c:valAx>
        <c:axId val="313449064"/>
        <c:scaling>
          <c:orientation val="minMax"/>
          <c:max val="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449392"/>
        <c:crosses val="autoZero"/>
        <c:crossBetween val="midCat"/>
        <c:majorUnit val="50"/>
        <c:minorUnit val="5"/>
      </c:valAx>
      <c:valAx>
        <c:axId val="313449392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449064"/>
        <c:crosses val="autoZero"/>
        <c:crossBetween val="midCat"/>
        <c:majorUnit val="50"/>
        <c:min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6.xml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171450</xdr:colOff>
      <xdr:row>0</xdr:row>
      <xdr:rowOff>158750</xdr:rowOff>
    </xdr:from>
    <xdr:to>
      <xdr:col>22</xdr:col>
      <xdr:colOff>0</xdr:colOff>
      <xdr:row>25</xdr:row>
      <xdr:rowOff>28512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73C8D3-1735-4AAB-A239-52F3891A7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8750"/>
          <a:ext cx="5924550" cy="44798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266700</xdr:colOff>
      <xdr:row>1</xdr:row>
      <xdr:rowOff>142875</xdr:rowOff>
    </xdr:from>
    <xdr:to>
      <xdr:col>20</xdr:col>
      <xdr:colOff>95250</xdr:colOff>
      <xdr:row>26</xdr:row>
      <xdr:rowOff>6287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DBAB32-6F3E-41CB-890B-3388B905D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333375"/>
          <a:ext cx="5924550" cy="46354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2943225</xdr:colOff>
      <xdr:row>12</xdr:row>
      <xdr:rowOff>66675</xdr:rowOff>
    </xdr:from>
    <xdr:to>
      <xdr:col>6</xdr:col>
      <xdr:colOff>3028950</xdr:colOff>
      <xdr:row>36</xdr:row>
      <xdr:rowOff>126937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2618D5-79B8-4098-87DE-042B596B3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2362200"/>
          <a:ext cx="5924550" cy="46354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2219325</xdr:colOff>
      <xdr:row>11</xdr:row>
      <xdr:rowOff>19049</xdr:rowOff>
    </xdr:from>
    <xdr:to>
      <xdr:col>11</xdr:col>
      <xdr:colOff>104775</xdr:colOff>
      <xdr:row>31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818278-6F09-46E5-90CD-4725CBB19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509587</xdr:colOff>
      <xdr:row>2</xdr:row>
      <xdr:rowOff>128587</xdr:rowOff>
    </xdr:from>
    <xdr:to>
      <xdr:col>20</xdr:col>
      <xdr:colOff>133350</xdr:colOff>
      <xdr:row>17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5475C6-C8C6-4A13-80E4-AB559200E8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514350</xdr:colOff>
      <xdr:row>17</xdr:row>
      <xdr:rowOff>142875</xdr:rowOff>
    </xdr:from>
    <xdr:to>
      <xdr:col>19</xdr:col>
      <xdr:colOff>541361</xdr:colOff>
      <xdr:row>35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56A34E-9147-40B6-AA9E-4EB05250C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3390900"/>
          <a:ext cx="4297386" cy="3362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581026</xdr:colOff>
      <xdr:row>1</xdr:row>
      <xdr:rowOff>142875</xdr:rowOff>
    </xdr:from>
    <xdr:to>
      <xdr:col>22</xdr:col>
      <xdr:colOff>311151</xdr:colOff>
      <xdr:row>23</xdr:row>
      <xdr:rowOff>29479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0A8471-F43B-42E8-93B3-E737D9A67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6" y="333375"/>
          <a:ext cx="5219700" cy="40839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323850</xdr:colOff>
      <xdr:row>1</xdr:row>
      <xdr:rowOff>19050</xdr:rowOff>
    </xdr:from>
    <xdr:to>
      <xdr:col>20</xdr:col>
      <xdr:colOff>387350</xdr:colOff>
      <xdr:row>18</xdr:row>
      <xdr:rowOff>165074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BCB254-4E06-421B-9003-9665A79DA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9150" y="209550"/>
          <a:ext cx="4333875" cy="3390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</xdr:row>
      <xdr:rowOff>0</xdr:rowOff>
    </xdr:from>
    <xdr:to>
      <xdr:col>18</xdr:col>
      <xdr:colOff>66675</xdr:colOff>
      <xdr:row>20</xdr:row>
      <xdr:rowOff>152374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751623-7856-46FF-8F89-848257430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581025"/>
          <a:ext cx="4333875" cy="3390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178216</xdr:colOff>
      <xdr:row>6</xdr:row>
      <xdr:rowOff>28575</xdr:rowOff>
    </xdr:from>
    <xdr:to>
      <xdr:col>17</xdr:col>
      <xdr:colOff>304800</xdr:colOff>
      <xdr:row>24</xdr:row>
      <xdr:rowOff>44387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D6268C-0DE7-49CB-A032-41653C364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70266" y="1181100"/>
          <a:ext cx="4393784" cy="3444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74930</xdr:colOff>
      <xdr:row>6</xdr:row>
      <xdr:rowOff>104775</xdr:rowOff>
    </xdr:from>
    <xdr:to>
      <xdr:col>17</xdr:col>
      <xdr:colOff>238124</xdr:colOff>
      <xdr:row>27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20F3D8-E748-4AF9-BE0D-3EE13E1BF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09705" y="1257300"/>
          <a:ext cx="5039994" cy="394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539750</xdr:colOff>
      <xdr:row>30</xdr:row>
      <xdr:rowOff>177800</xdr:rowOff>
    </xdr:from>
    <xdr:to>
      <xdr:col>27</xdr:col>
      <xdr:colOff>234950</xdr:colOff>
      <xdr:row>45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17B26B-B7DE-493A-8307-52FC21A76B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533400</xdr:colOff>
      <xdr:row>15</xdr:row>
      <xdr:rowOff>76200</xdr:rowOff>
    </xdr:from>
    <xdr:to>
      <xdr:col>27</xdr:col>
      <xdr:colOff>228600</xdr:colOff>
      <xdr:row>29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645E7E-0EFC-48F0-B692-E653811950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552450</xdr:colOff>
      <xdr:row>0</xdr:row>
      <xdr:rowOff>152400</xdr:rowOff>
    </xdr:from>
    <xdr:to>
      <xdr:col>27</xdr:col>
      <xdr:colOff>247650</xdr:colOff>
      <xdr:row>15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73F5F19-1C2D-4411-8D55-72BDD11B15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204893</xdr:colOff>
      <xdr:row>20</xdr:row>
      <xdr:rowOff>47625</xdr:rowOff>
    </xdr:from>
    <xdr:to>
      <xdr:col>19</xdr:col>
      <xdr:colOff>330200</xdr:colOff>
      <xdr:row>35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7755E79-4957-4A7C-8EF1-600D3BF9D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44893" y="3867150"/>
          <a:ext cx="3786082" cy="296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66676</xdr:colOff>
      <xdr:row>0</xdr:row>
      <xdr:rowOff>133350</xdr:rowOff>
    </xdr:from>
    <xdr:to>
      <xdr:col>19</xdr:col>
      <xdr:colOff>447675</xdr:colOff>
      <xdr:row>19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2E081A-809C-486C-8411-0F8A3A376D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i Ansari Hamedani" id="{8DBDE3F0-090F-485C-9948-54C1D11ED389}" userId="Ali Ansari Hamedan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0-03-30T09:35:27.04" personId="{8DBDE3F0-090F-485C-9948-54C1D11ED389}" id="{E552E535-D919-4D06-BFF4-16CC386DACB6}">
    <text>If diffusion happens it has to be 0.5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EB92-33EE-420F-8628-5C96A39F86FC}">
  <dimension ref="A1:J66"/>
  <sheetViews>
    <sheetView workbookViewId="0">
      <selection activeCell="J6" sqref="J6"/>
    </sheetView>
  </sheetViews>
  <sheetFormatPr defaultRowHeight="14.5" x14ac:dyDescent="0.35"/>
  <cols>
    <col min="4" max="4" width="9.1796875" style="15"/>
    <col min="6" max="6" width="14.54296875" customWidth="1"/>
  </cols>
  <sheetData>
    <row r="1" spans="1:10" x14ac:dyDescent="0.35">
      <c r="A1" t="s">
        <v>2</v>
      </c>
      <c r="B1" s="9">
        <v>5</v>
      </c>
      <c r="C1" t="s">
        <v>3</v>
      </c>
    </row>
    <row r="3" spans="1:10" ht="15" thickBot="1" x14ac:dyDescent="0.4"/>
    <row r="4" spans="1:10" x14ac:dyDescent="0.35">
      <c r="A4" s="1"/>
      <c r="B4" s="2" t="s">
        <v>24</v>
      </c>
      <c r="C4" s="3" t="s">
        <v>22</v>
      </c>
      <c r="D4" s="15" t="s">
        <v>4</v>
      </c>
      <c r="E4" t="s">
        <v>5</v>
      </c>
      <c r="F4" t="s">
        <v>6</v>
      </c>
      <c r="G4" t="s">
        <v>7</v>
      </c>
      <c r="H4" t="s">
        <v>23</v>
      </c>
      <c r="I4" s="13" t="s">
        <v>33</v>
      </c>
      <c r="J4" t="s">
        <v>22</v>
      </c>
    </row>
    <row r="5" spans="1:10" x14ac:dyDescent="0.35">
      <c r="A5" s="4"/>
      <c r="B5" t="s">
        <v>0</v>
      </c>
      <c r="C5" s="5" t="s">
        <v>1</v>
      </c>
    </row>
    <row r="6" spans="1:10" x14ac:dyDescent="0.35">
      <c r="A6" s="4">
        <v>5</v>
      </c>
      <c r="B6">
        <f>10^(A6)</f>
        <v>100000</v>
      </c>
      <c r="C6" s="5">
        <f>2*PI()*B6</f>
        <v>628318.53071795858</v>
      </c>
      <c r="D6" s="15">
        <f>B$1</f>
        <v>5</v>
      </c>
      <c r="E6">
        <f>IMREAL(D6)</f>
        <v>5</v>
      </c>
      <c r="F6">
        <f>-IMAGINARY(D6)</f>
        <v>0</v>
      </c>
      <c r="G6">
        <f>LOG10(IMABS(D6))</f>
        <v>0.69897000433601886</v>
      </c>
      <c r="H6">
        <f>LOG10(C6)</f>
        <v>5.7981798683581154</v>
      </c>
      <c r="I6">
        <f>IMABS(D6)</f>
        <v>5</v>
      </c>
      <c r="J6">
        <f>C6</f>
        <v>628318.53071795858</v>
      </c>
    </row>
    <row r="7" spans="1:10" x14ac:dyDescent="0.35">
      <c r="A7" s="4">
        <v>4.9000000000000004</v>
      </c>
      <c r="B7">
        <f t="shared" ref="B7:B66" si="0">10^(A7)</f>
        <v>79432.823472428237</v>
      </c>
      <c r="C7" s="5">
        <f t="shared" ref="C7:C66" si="1">2*PI()*B7</f>
        <v>499091.14934975083</v>
      </c>
      <c r="D7" s="15">
        <f t="shared" ref="D6:D37" si="2">B$1</f>
        <v>5</v>
      </c>
      <c r="E7">
        <f t="shared" ref="E7:E66" si="3">IMREAL(D7)</f>
        <v>5</v>
      </c>
      <c r="F7">
        <f t="shared" ref="F7:F66" si="4">-IMAGINARY(D7)</f>
        <v>0</v>
      </c>
      <c r="G7">
        <f t="shared" ref="G7:G66" si="5">LOG10(IMABS(D7))</f>
        <v>0.69897000433601886</v>
      </c>
      <c r="H7">
        <f t="shared" ref="H7:H66" si="6">LOG10(C7)</f>
        <v>5.6981798683581157</v>
      </c>
      <c r="I7">
        <f t="shared" ref="I7:I66" si="7">IMABS(D7)</f>
        <v>5</v>
      </c>
      <c r="J7">
        <f t="shared" ref="J7:J66" si="8">C7</f>
        <v>499091.14934975083</v>
      </c>
    </row>
    <row r="8" spans="1:10" x14ac:dyDescent="0.35">
      <c r="A8" s="4">
        <v>4.8</v>
      </c>
      <c r="B8">
        <f t="shared" si="0"/>
        <v>63095.734448019342</v>
      </c>
      <c r="C8" s="5">
        <f t="shared" si="1"/>
        <v>396442.19162950001</v>
      </c>
      <c r="D8" s="15">
        <f t="shared" si="2"/>
        <v>5</v>
      </c>
      <c r="E8">
        <f t="shared" si="3"/>
        <v>5</v>
      </c>
      <c r="F8">
        <f t="shared" si="4"/>
        <v>0</v>
      </c>
      <c r="G8">
        <f t="shared" si="5"/>
        <v>0.69897000433601886</v>
      </c>
      <c r="H8">
        <f t="shared" si="6"/>
        <v>5.5981798683581152</v>
      </c>
      <c r="I8">
        <f t="shared" si="7"/>
        <v>5</v>
      </c>
      <c r="J8">
        <f t="shared" si="8"/>
        <v>396442.19162950001</v>
      </c>
    </row>
    <row r="9" spans="1:10" x14ac:dyDescent="0.35">
      <c r="A9" s="4">
        <v>4.7</v>
      </c>
      <c r="B9">
        <f t="shared" si="0"/>
        <v>50118.723362727294</v>
      </c>
      <c r="C9" s="5">
        <f t="shared" si="1"/>
        <v>314905.22624728642</v>
      </c>
      <c r="D9" s="15">
        <f t="shared" si="2"/>
        <v>5</v>
      </c>
      <c r="E9">
        <f t="shared" si="3"/>
        <v>5</v>
      </c>
      <c r="F9">
        <f t="shared" si="4"/>
        <v>0</v>
      </c>
      <c r="G9">
        <f t="shared" si="5"/>
        <v>0.69897000433601886</v>
      </c>
      <c r="H9">
        <f t="shared" si="6"/>
        <v>5.4981798683581156</v>
      </c>
      <c r="I9">
        <f t="shared" si="7"/>
        <v>5</v>
      </c>
      <c r="J9">
        <f t="shared" si="8"/>
        <v>314905.22624728642</v>
      </c>
    </row>
    <row r="10" spans="1:10" x14ac:dyDescent="0.35">
      <c r="A10" s="4">
        <v>4.5999999999999996</v>
      </c>
      <c r="B10">
        <f t="shared" si="0"/>
        <v>39810.717055349742</v>
      </c>
      <c r="C10" s="5">
        <f t="shared" si="1"/>
        <v>250138.11247045727</v>
      </c>
      <c r="D10" s="15">
        <f t="shared" si="2"/>
        <v>5</v>
      </c>
      <c r="E10">
        <f t="shared" si="3"/>
        <v>5</v>
      </c>
      <c r="F10">
        <f t="shared" si="4"/>
        <v>0</v>
      </c>
      <c r="G10">
        <f t="shared" si="5"/>
        <v>0.69897000433601886</v>
      </c>
      <c r="H10">
        <f t="shared" si="6"/>
        <v>5.398179868358115</v>
      </c>
      <c r="I10">
        <f t="shared" si="7"/>
        <v>5</v>
      </c>
      <c r="J10">
        <f t="shared" si="8"/>
        <v>250138.11247045727</v>
      </c>
    </row>
    <row r="11" spans="1:10" x14ac:dyDescent="0.35">
      <c r="A11" s="4">
        <v>4.5</v>
      </c>
      <c r="B11">
        <f t="shared" si="0"/>
        <v>31622.77660168384</v>
      </c>
      <c r="C11" s="5">
        <f t="shared" si="1"/>
        <v>198691.7653159223</v>
      </c>
      <c r="D11" s="15">
        <f t="shared" si="2"/>
        <v>5</v>
      </c>
      <c r="E11">
        <f t="shared" si="3"/>
        <v>5</v>
      </c>
      <c r="F11">
        <f t="shared" si="4"/>
        <v>0</v>
      </c>
      <c r="G11">
        <f t="shared" si="5"/>
        <v>0.69897000433601886</v>
      </c>
      <c r="H11">
        <f t="shared" si="6"/>
        <v>5.2981798683581154</v>
      </c>
      <c r="I11">
        <f t="shared" si="7"/>
        <v>5</v>
      </c>
      <c r="J11">
        <f t="shared" si="8"/>
        <v>198691.7653159223</v>
      </c>
    </row>
    <row r="12" spans="1:10" x14ac:dyDescent="0.35">
      <c r="A12" s="4">
        <v>4.4000000000000004</v>
      </c>
      <c r="B12">
        <f t="shared" si="0"/>
        <v>25118.86431509586</v>
      </c>
      <c r="C12" s="5">
        <f t="shared" si="1"/>
        <v>157826.47919764792</v>
      </c>
      <c r="D12" s="15">
        <f t="shared" si="2"/>
        <v>5</v>
      </c>
      <c r="E12">
        <f t="shared" si="3"/>
        <v>5</v>
      </c>
      <c r="F12">
        <f t="shared" si="4"/>
        <v>0</v>
      </c>
      <c r="G12">
        <f t="shared" si="5"/>
        <v>0.69897000433601886</v>
      </c>
      <c r="H12">
        <f t="shared" si="6"/>
        <v>5.1981798683581157</v>
      </c>
      <c r="I12">
        <f t="shared" si="7"/>
        <v>5</v>
      </c>
      <c r="J12">
        <f t="shared" si="8"/>
        <v>157826.47919764792</v>
      </c>
    </row>
    <row r="13" spans="1:10" x14ac:dyDescent="0.35">
      <c r="A13" s="4">
        <v>4.3</v>
      </c>
      <c r="B13">
        <f t="shared" si="0"/>
        <v>19952.623149688792</v>
      </c>
      <c r="C13" s="5">
        <f t="shared" si="1"/>
        <v>125366.0286138159</v>
      </c>
      <c r="D13" s="15">
        <f t="shared" si="2"/>
        <v>5</v>
      </c>
      <c r="E13">
        <f t="shared" si="3"/>
        <v>5</v>
      </c>
      <c r="F13">
        <f t="shared" si="4"/>
        <v>0</v>
      </c>
      <c r="G13">
        <f t="shared" si="5"/>
        <v>0.69897000433601886</v>
      </c>
      <c r="H13">
        <f t="shared" si="6"/>
        <v>5.0981798683581152</v>
      </c>
      <c r="I13">
        <f t="shared" si="7"/>
        <v>5</v>
      </c>
      <c r="J13">
        <f t="shared" si="8"/>
        <v>125366.0286138159</v>
      </c>
    </row>
    <row r="14" spans="1:10" x14ac:dyDescent="0.35">
      <c r="A14" s="4">
        <v>4.2</v>
      </c>
      <c r="B14">
        <f t="shared" si="0"/>
        <v>15848.931924611146</v>
      </c>
      <c r="C14" s="5">
        <f t="shared" si="1"/>
        <v>99581.776203206231</v>
      </c>
      <c r="D14" s="15">
        <f t="shared" si="2"/>
        <v>5</v>
      </c>
      <c r="E14">
        <f t="shared" si="3"/>
        <v>5</v>
      </c>
      <c r="F14">
        <f t="shared" si="4"/>
        <v>0</v>
      </c>
      <c r="G14">
        <f t="shared" si="5"/>
        <v>0.69897000433601886</v>
      </c>
      <c r="H14">
        <f t="shared" si="6"/>
        <v>4.9981798683581156</v>
      </c>
      <c r="I14">
        <f t="shared" si="7"/>
        <v>5</v>
      </c>
      <c r="J14">
        <f t="shared" si="8"/>
        <v>99581.776203206231</v>
      </c>
    </row>
    <row r="15" spans="1:10" x14ac:dyDescent="0.35">
      <c r="A15" s="4">
        <v>4.0999999999999996</v>
      </c>
      <c r="B15">
        <f t="shared" si="0"/>
        <v>12589.254117941671</v>
      </c>
      <c r="C15" s="5">
        <f t="shared" si="1"/>
        <v>79100.616502201214</v>
      </c>
      <c r="D15" s="15">
        <f t="shared" si="2"/>
        <v>5</v>
      </c>
      <c r="E15">
        <f t="shared" si="3"/>
        <v>5</v>
      </c>
      <c r="F15">
        <f t="shared" si="4"/>
        <v>0</v>
      </c>
      <c r="G15">
        <f t="shared" si="5"/>
        <v>0.69897000433601886</v>
      </c>
      <c r="H15">
        <f t="shared" si="6"/>
        <v>4.898179868358115</v>
      </c>
      <c r="I15">
        <f t="shared" si="7"/>
        <v>5</v>
      </c>
      <c r="J15">
        <f t="shared" si="8"/>
        <v>79100.616502201214</v>
      </c>
    </row>
    <row r="16" spans="1:10" x14ac:dyDescent="0.35">
      <c r="A16" s="4">
        <v>4</v>
      </c>
      <c r="B16">
        <f t="shared" si="0"/>
        <v>10000</v>
      </c>
      <c r="C16" s="5">
        <f t="shared" si="1"/>
        <v>62831.853071795864</v>
      </c>
      <c r="D16" s="15">
        <f t="shared" si="2"/>
        <v>5</v>
      </c>
      <c r="E16">
        <f t="shared" si="3"/>
        <v>5</v>
      </c>
      <c r="F16">
        <f t="shared" si="4"/>
        <v>0</v>
      </c>
      <c r="G16">
        <f t="shared" si="5"/>
        <v>0.69897000433601886</v>
      </c>
      <c r="H16">
        <f t="shared" si="6"/>
        <v>4.7981798683581154</v>
      </c>
      <c r="I16">
        <f t="shared" si="7"/>
        <v>5</v>
      </c>
      <c r="J16">
        <f t="shared" si="8"/>
        <v>62831.853071795864</v>
      </c>
    </row>
    <row r="17" spans="1:10" x14ac:dyDescent="0.35">
      <c r="A17" s="4">
        <v>3.9</v>
      </c>
      <c r="B17">
        <f t="shared" si="0"/>
        <v>7943.2823472428154</v>
      </c>
      <c r="C17" s="5">
        <f t="shared" si="1"/>
        <v>49909.114934975034</v>
      </c>
      <c r="D17" s="15">
        <f t="shared" si="2"/>
        <v>5</v>
      </c>
      <c r="E17">
        <f t="shared" si="3"/>
        <v>5</v>
      </c>
      <c r="F17">
        <f t="shared" si="4"/>
        <v>0</v>
      </c>
      <c r="G17">
        <f t="shared" si="5"/>
        <v>0.69897000433601886</v>
      </c>
      <c r="H17">
        <f t="shared" si="6"/>
        <v>4.6981798683581149</v>
      </c>
      <c r="I17">
        <f t="shared" si="7"/>
        <v>5</v>
      </c>
      <c r="J17">
        <f t="shared" si="8"/>
        <v>49909.114934975034</v>
      </c>
    </row>
    <row r="18" spans="1:10" x14ac:dyDescent="0.35">
      <c r="A18" s="4">
        <v>3.8</v>
      </c>
      <c r="B18">
        <f t="shared" si="0"/>
        <v>6309.5734448019384</v>
      </c>
      <c r="C18" s="5">
        <f t="shared" si="1"/>
        <v>39644.21916295003</v>
      </c>
      <c r="D18" s="15">
        <f t="shared" si="2"/>
        <v>5</v>
      </c>
      <c r="E18">
        <f t="shared" si="3"/>
        <v>5</v>
      </c>
      <c r="F18">
        <f t="shared" si="4"/>
        <v>0</v>
      </c>
      <c r="G18">
        <f t="shared" si="5"/>
        <v>0.69897000433601886</v>
      </c>
      <c r="H18">
        <f t="shared" si="6"/>
        <v>4.5981798683581152</v>
      </c>
      <c r="I18">
        <f t="shared" si="7"/>
        <v>5</v>
      </c>
      <c r="J18">
        <f t="shared" si="8"/>
        <v>39644.21916295003</v>
      </c>
    </row>
    <row r="19" spans="1:10" x14ac:dyDescent="0.35">
      <c r="A19" s="4">
        <v>3.7</v>
      </c>
      <c r="B19">
        <f t="shared" si="0"/>
        <v>5011.8723362727324</v>
      </c>
      <c r="C19" s="5">
        <f t="shared" si="1"/>
        <v>31490.522624728659</v>
      </c>
      <c r="D19" s="15">
        <f t="shared" si="2"/>
        <v>5</v>
      </c>
      <c r="E19">
        <f t="shared" si="3"/>
        <v>5</v>
      </c>
      <c r="F19">
        <f t="shared" si="4"/>
        <v>0</v>
      </c>
      <c r="G19">
        <f t="shared" si="5"/>
        <v>0.69897000433601886</v>
      </c>
      <c r="H19">
        <f t="shared" si="6"/>
        <v>4.4981798683581156</v>
      </c>
      <c r="I19">
        <f t="shared" si="7"/>
        <v>5</v>
      </c>
      <c r="J19">
        <f t="shared" si="8"/>
        <v>31490.522624728659</v>
      </c>
    </row>
    <row r="20" spans="1:10" x14ac:dyDescent="0.35">
      <c r="A20" s="4">
        <v>3.6</v>
      </c>
      <c r="B20">
        <f t="shared" si="0"/>
        <v>3981.0717055349769</v>
      </c>
      <c r="C20" s="5">
        <f t="shared" si="1"/>
        <v>25013.811247045742</v>
      </c>
      <c r="D20" s="15">
        <f t="shared" si="2"/>
        <v>5</v>
      </c>
      <c r="E20">
        <f t="shared" si="3"/>
        <v>5</v>
      </c>
      <c r="F20">
        <f t="shared" si="4"/>
        <v>0</v>
      </c>
      <c r="G20">
        <f t="shared" si="5"/>
        <v>0.69897000433601886</v>
      </c>
      <c r="H20">
        <f t="shared" si="6"/>
        <v>4.3981798683581159</v>
      </c>
      <c r="I20">
        <f t="shared" si="7"/>
        <v>5</v>
      </c>
      <c r="J20">
        <f t="shared" si="8"/>
        <v>25013.811247045742</v>
      </c>
    </row>
    <row r="21" spans="1:10" x14ac:dyDescent="0.35">
      <c r="A21" s="4">
        <v>3.5000000000000102</v>
      </c>
      <c r="B21">
        <f t="shared" si="0"/>
        <v>3162.2776601684532</v>
      </c>
      <c r="C21" s="5">
        <f t="shared" si="1"/>
        <v>19869.176531592664</v>
      </c>
      <c r="D21" s="15">
        <f t="shared" si="2"/>
        <v>5</v>
      </c>
      <c r="E21">
        <f t="shared" si="3"/>
        <v>5</v>
      </c>
      <c r="F21">
        <f t="shared" si="4"/>
        <v>0</v>
      </c>
      <c r="G21">
        <f t="shared" si="5"/>
        <v>0.69897000433601886</v>
      </c>
      <c r="H21">
        <f t="shared" si="6"/>
        <v>4.2981798683581252</v>
      </c>
      <c r="I21">
        <f t="shared" si="7"/>
        <v>5</v>
      </c>
      <c r="J21">
        <f t="shared" si="8"/>
        <v>19869.176531592664</v>
      </c>
    </row>
    <row r="22" spans="1:10" x14ac:dyDescent="0.35">
      <c r="A22" s="4">
        <v>3.4000000000000101</v>
      </c>
      <c r="B22">
        <f t="shared" si="0"/>
        <v>2511.8864315096412</v>
      </c>
      <c r="C22" s="5">
        <f t="shared" si="1"/>
        <v>15782.647919765139</v>
      </c>
      <c r="D22" s="15">
        <f t="shared" si="2"/>
        <v>5</v>
      </c>
      <c r="E22">
        <f t="shared" si="3"/>
        <v>5</v>
      </c>
      <c r="F22">
        <f t="shared" si="4"/>
        <v>0</v>
      </c>
      <c r="G22">
        <f t="shared" si="5"/>
        <v>0.69897000433601886</v>
      </c>
      <c r="H22">
        <f t="shared" si="6"/>
        <v>4.1981798683581255</v>
      </c>
      <c r="I22">
        <f t="shared" si="7"/>
        <v>5</v>
      </c>
      <c r="J22">
        <f t="shared" si="8"/>
        <v>15782.647919765139</v>
      </c>
    </row>
    <row r="23" spans="1:10" x14ac:dyDescent="0.35">
      <c r="A23" s="4">
        <v>3.30000000000001</v>
      </c>
      <c r="B23">
        <f t="shared" si="0"/>
        <v>1995.2623149689266</v>
      </c>
      <c r="C23" s="5">
        <f t="shared" si="1"/>
        <v>12536.602861381887</v>
      </c>
      <c r="D23" s="15">
        <f t="shared" si="2"/>
        <v>5</v>
      </c>
      <c r="E23">
        <f t="shared" si="3"/>
        <v>5</v>
      </c>
      <c r="F23">
        <f t="shared" si="4"/>
        <v>0</v>
      </c>
      <c r="G23">
        <f t="shared" si="5"/>
        <v>0.69897000433601886</v>
      </c>
      <c r="H23">
        <f t="shared" si="6"/>
        <v>4.098179868358125</v>
      </c>
      <c r="I23">
        <f t="shared" si="7"/>
        <v>5</v>
      </c>
      <c r="J23">
        <f t="shared" si="8"/>
        <v>12536.602861381887</v>
      </c>
    </row>
    <row r="24" spans="1:10" x14ac:dyDescent="0.35">
      <c r="A24" s="4">
        <v>3.2000000000000099</v>
      </c>
      <c r="B24">
        <f t="shared" si="0"/>
        <v>1584.8931924611509</v>
      </c>
      <c r="C24" s="5">
        <f t="shared" si="1"/>
        <v>9958.1776203208519</v>
      </c>
      <c r="D24" s="15">
        <f t="shared" si="2"/>
        <v>5</v>
      </c>
      <c r="E24">
        <f t="shared" si="3"/>
        <v>5</v>
      </c>
      <c r="F24">
        <f t="shared" si="4"/>
        <v>0</v>
      </c>
      <c r="G24">
        <f t="shared" si="5"/>
        <v>0.69897000433601886</v>
      </c>
      <c r="H24">
        <f t="shared" si="6"/>
        <v>3.9981798683581253</v>
      </c>
      <c r="I24">
        <f t="shared" si="7"/>
        <v>5</v>
      </c>
      <c r="J24">
        <f t="shared" si="8"/>
        <v>9958.1776203208519</v>
      </c>
    </row>
    <row r="25" spans="1:10" x14ac:dyDescent="0.35">
      <c r="A25" s="4">
        <v>3.1000000000000099</v>
      </c>
      <c r="B25">
        <f t="shared" si="0"/>
        <v>1258.9254117941971</v>
      </c>
      <c r="C25" s="5">
        <f t="shared" si="1"/>
        <v>7910.0616502203093</v>
      </c>
      <c r="D25" s="15">
        <f t="shared" si="2"/>
        <v>5</v>
      </c>
      <c r="E25">
        <f t="shared" si="3"/>
        <v>5</v>
      </c>
      <c r="F25">
        <f t="shared" si="4"/>
        <v>0</v>
      </c>
      <c r="G25">
        <f t="shared" si="5"/>
        <v>0.69897000433601886</v>
      </c>
      <c r="H25">
        <f t="shared" si="6"/>
        <v>3.8981798683581252</v>
      </c>
      <c r="I25">
        <f t="shared" si="7"/>
        <v>5</v>
      </c>
      <c r="J25">
        <f t="shared" si="8"/>
        <v>7910.0616502203093</v>
      </c>
    </row>
    <row r="26" spans="1:10" x14ac:dyDescent="0.35">
      <c r="A26" s="4">
        <v>3.0000000000000102</v>
      </c>
      <c r="B26">
        <f t="shared" si="0"/>
        <v>1000.0000000000238</v>
      </c>
      <c r="C26" s="5">
        <f t="shared" si="1"/>
        <v>6283.1853071797359</v>
      </c>
      <c r="D26" s="15">
        <f t="shared" si="2"/>
        <v>5</v>
      </c>
      <c r="E26">
        <f t="shared" si="3"/>
        <v>5</v>
      </c>
      <c r="F26">
        <f t="shared" si="4"/>
        <v>0</v>
      </c>
      <c r="G26">
        <f t="shared" si="5"/>
        <v>0.69897000433601886</v>
      </c>
      <c r="H26">
        <f t="shared" si="6"/>
        <v>3.7981798683581256</v>
      </c>
      <c r="I26">
        <f t="shared" si="7"/>
        <v>5</v>
      </c>
      <c r="J26">
        <f t="shared" si="8"/>
        <v>6283.1853071797359</v>
      </c>
    </row>
    <row r="27" spans="1:10" x14ac:dyDescent="0.35">
      <c r="A27" s="4">
        <v>2.9000000000000101</v>
      </c>
      <c r="B27">
        <f t="shared" si="0"/>
        <v>794.32823472430039</v>
      </c>
      <c r="C27" s="5">
        <f t="shared" si="1"/>
        <v>4990.9114934976214</v>
      </c>
      <c r="D27" s="15">
        <f t="shared" si="2"/>
        <v>5</v>
      </c>
      <c r="E27">
        <f t="shared" si="3"/>
        <v>5</v>
      </c>
      <c r="F27">
        <f t="shared" si="4"/>
        <v>0</v>
      </c>
      <c r="G27">
        <f t="shared" si="5"/>
        <v>0.69897000433601886</v>
      </c>
      <c r="H27">
        <f t="shared" si="6"/>
        <v>3.6981798683581255</v>
      </c>
      <c r="I27">
        <f t="shared" si="7"/>
        <v>5</v>
      </c>
      <c r="J27">
        <f t="shared" si="8"/>
        <v>4990.9114934976214</v>
      </c>
    </row>
    <row r="28" spans="1:10" x14ac:dyDescent="0.35">
      <c r="A28" s="4">
        <v>2.80000000000001</v>
      </c>
      <c r="B28">
        <f t="shared" si="0"/>
        <v>630.95734448020835</v>
      </c>
      <c r="C28" s="5">
        <f t="shared" si="1"/>
        <v>3964.421916295094</v>
      </c>
      <c r="D28" s="15">
        <f t="shared" si="2"/>
        <v>5</v>
      </c>
      <c r="E28">
        <f t="shared" si="3"/>
        <v>5</v>
      </c>
      <c r="F28">
        <f t="shared" si="4"/>
        <v>0</v>
      </c>
      <c r="G28">
        <f t="shared" si="5"/>
        <v>0.69897000433601886</v>
      </c>
      <c r="H28">
        <f t="shared" si="6"/>
        <v>3.5981798683581254</v>
      </c>
      <c r="I28">
        <f t="shared" si="7"/>
        <v>5</v>
      </c>
      <c r="J28">
        <f t="shared" si="8"/>
        <v>3964.421916295094</v>
      </c>
    </row>
    <row r="29" spans="1:10" x14ac:dyDescent="0.35">
      <c r="A29" s="4">
        <v>2.7000000000000099</v>
      </c>
      <c r="B29">
        <f t="shared" si="0"/>
        <v>501.18723362728383</v>
      </c>
      <c r="C29" s="5">
        <f t="shared" si="1"/>
        <v>3149.0522624729324</v>
      </c>
      <c r="D29" s="15">
        <f t="shared" si="2"/>
        <v>5</v>
      </c>
      <c r="E29">
        <f t="shared" si="3"/>
        <v>5</v>
      </c>
      <c r="F29">
        <f t="shared" si="4"/>
        <v>0</v>
      </c>
      <c r="G29">
        <f t="shared" si="5"/>
        <v>0.69897000433601886</v>
      </c>
      <c r="H29">
        <f t="shared" si="6"/>
        <v>3.4981798683581249</v>
      </c>
      <c r="I29">
        <f t="shared" si="7"/>
        <v>5</v>
      </c>
      <c r="J29">
        <f t="shared" si="8"/>
        <v>3149.0522624729324</v>
      </c>
    </row>
    <row r="30" spans="1:10" x14ac:dyDescent="0.35">
      <c r="A30" s="4">
        <v>2.6000000000000099</v>
      </c>
      <c r="B30">
        <f t="shared" si="0"/>
        <v>398.10717055350648</v>
      </c>
      <c r="C30" s="5">
        <f t="shared" si="1"/>
        <v>2501.3811247046297</v>
      </c>
      <c r="D30" s="15">
        <f t="shared" si="2"/>
        <v>5</v>
      </c>
      <c r="E30">
        <f t="shared" si="3"/>
        <v>5</v>
      </c>
      <c r="F30">
        <f t="shared" si="4"/>
        <v>0</v>
      </c>
      <c r="G30">
        <f t="shared" si="5"/>
        <v>0.69897000433601886</v>
      </c>
      <c r="H30">
        <f t="shared" si="6"/>
        <v>3.3981798683581252</v>
      </c>
      <c r="I30">
        <f t="shared" si="7"/>
        <v>5</v>
      </c>
      <c r="J30">
        <f t="shared" si="8"/>
        <v>2501.3811247046297</v>
      </c>
    </row>
    <row r="31" spans="1:10" x14ac:dyDescent="0.35">
      <c r="A31" s="4">
        <v>2.5000000000000102</v>
      </c>
      <c r="B31">
        <f t="shared" si="0"/>
        <v>316.22776601684552</v>
      </c>
      <c r="C31" s="5">
        <f t="shared" si="1"/>
        <v>1986.917653159268</v>
      </c>
      <c r="D31" s="15">
        <f t="shared" si="2"/>
        <v>5</v>
      </c>
      <c r="E31">
        <f t="shared" si="3"/>
        <v>5</v>
      </c>
      <c r="F31">
        <f t="shared" si="4"/>
        <v>0</v>
      </c>
      <c r="G31">
        <f t="shared" si="5"/>
        <v>0.69897000433601886</v>
      </c>
      <c r="H31">
        <f t="shared" si="6"/>
        <v>3.2981798683581256</v>
      </c>
      <c r="I31">
        <f t="shared" si="7"/>
        <v>5</v>
      </c>
      <c r="J31">
        <f t="shared" si="8"/>
        <v>1986.917653159268</v>
      </c>
    </row>
    <row r="32" spans="1:10" x14ac:dyDescent="0.35">
      <c r="A32" s="4">
        <v>2.4000000000000101</v>
      </c>
      <c r="B32">
        <f t="shared" si="0"/>
        <v>251.18864315096408</v>
      </c>
      <c r="C32" s="5">
        <f t="shared" si="1"/>
        <v>1578.2647919765138</v>
      </c>
      <c r="D32" s="15">
        <f t="shared" si="2"/>
        <v>5</v>
      </c>
      <c r="E32">
        <f t="shared" si="3"/>
        <v>5</v>
      </c>
      <c r="F32">
        <f t="shared" si="4"/>
        <v>0</v>
      </c>
      <c r="G32">
        <f t="shared" si="5"/>
        <v>0.69897000433601886</v>
      </c>
      <c r="H32">
        <f t="shared" si="6"/>
        <v>3.1981798683581255</v>
      </c>
      <c r="I32">
        <f t="shared" si="7"/>
        <v>5</v>
      </c>
      <c r="J32">
        <f t="shared" si="8"/>
        <v>1578.2647919765138</v>
      </c>
    </row>
    <row r="33" spans="1:10" x14ac:dyDescent="0.35">
      <c r="A33" s="4">
        <v>2.30000000000001</v>
      </c>
      <c r="B33">
        <f t="shared" si="0"/>
        <v>199.52623149689262</v>
      </c>
      <c r="C33" s="5">
        <f t="shared" si="1"/>
        <v>1253.6602861381884</v>
      </c>
      <c r="D33" s="15">
        <f t="shared" si="2"/>
        <v>5</v>
      </c>
      <c r="E33">
        <f t="shared" si="3"/>
        <v>5</v>
      </c>
      <c r="F33">
        <f t="shared" si="4"/>
        <v>0</v>
      </c>
      <c r="G33">
        <f t="shared" si="5"/>
        <v>0.69897000433601886</v>
      </c>
      <c r="H33">
        <f t="shared" si="6"/>
        <v>3.098179868358125</v>
      </c>
      <c r="I33">
        <f t="shared" si="7"/>
        <v>5</v>
      </c>
      <c r="J33">
        <f t="shared" si="8"/>
        <v>1253.6602861381884</v>
      </c>
    </row>
    <row r="34" spans="1:10" x14ac:dyDescent="0.35">
      <c r="A34" s="4">
        <v>2.2000000000000099</v>
      </c>
      <c r="B34">
        <f t="shared" si="0"/>
        <v>158.48931924611506</v>
      </c>
      <c r="C34" s="5">
        <f t="shared" si="1"/>
        <v>995.81776203208494</v>
      </c>
      <c r="D34" s="15">
        <f t="shared" si="2"/>
        <v>5</v>
      </c>
      <c r="E34">
        <f t="shared" si="3"/>
        <v>5</v>
      </c>
      <c r="F34">
        <f t="shared" si="4"/>
        <v>0</v>
      </c>
      <c r="G34">
        <f t="shared" si="5"/>
        <v>0.69897000433601886</v>
      </c>
      <c r="H34">
        <f t="shared" si="6"/>
        <v>2.9981798683581253</v>
      </c>
      <c r="I34">
        <f t="shared" si="7"/>
        <v>5</v>
      </c>
      <c r="J34">
        <f t="shared" si="8"/>
        <v>995.81776203208494</v>
      </c>
    </row>
    <row r="35" spans="1:10" x14ac:dyDescent="0.35">
      <c r="A35" s="4">
        <v>2.1000000000000099</v>
      </c>
      <c r="B35">
        <f t="shared" si="0"/>
        <v>125.89254117941968</v>
      </c>
      <c r="C35" s="5">
        <f t="shared" si="1"/>
        <v>791.0061650220307</v>
      </c>
      <c r="D35" s="15">
        <f t="shared" si="2"/>
        <v>5</v>
      </c>
      <c r="E35">
        <f t="shared" si="3"/>
        <v>5</v>
      </c>
      <c r="F35">
        <f t="shared" si="4"/>
        <v>0</v>
      </c>
      <c r="G35">
        <f t="shared" si="5"/>
        <v>0.69897000433601886</v>
      </c>
      <c r="H35">
        <f t="shared" si="6"/>
        <v>2.8981798683581252</v>
      </c>
      <c r="I35">
        <f t="shared" si="7"/>
        <v>5</v>
      </c>
      <c r="J35">
        <f t="shared" si="8"/>
        <v>791.0061650220307</v>
      </c>
    </row>
    <row r="36" spans="1:10" x14ac:dyDescent="0.35">
      <c r="A36" s="4">
        <v>2.0000000000000102</v>
      </c>
      <c r="B36">
        <f t="shared" si="0"/>
        <v>100.00000000000236</v>
      </c>
      <c r="C36" s="5">
        <f t="shared" si="1"/>
        <v>628.31853071797343</v>
      </c>
      <c r="D36" s="15">
        <f t="shared" si="2"/>
        <v>5</v>
      </c>
      <c r="E36">
        <f t="shared" si="3"/>
        <v>5</v>
      </c>
      <c r="F36">
        <f t="shared" si="4"/>
        <v>0</v>
      </c>
      <c r="G36">
        <f t="shared" si="5"/>
        <v>0.69897000433601886</v>
      </c>
      <c r="H36">
        <f t="shared" si="6"/>
        <v>2.7981798683581252</v>
      </c>
      <c r="I36">
        <f t="shared" si="7"/>
        <v>5</v>
      </c>
      <c r="J36">
        <f t="shared" si="8"/>
        <v>628.31853071797343</v>
      </c>
    </row>
    <row r="37" spans="1:10" x14ac:dyDescent="0.35">
      <c r="A37" s="4">
        <v>1.9000000000000099</v>
      </c>
      <c r="B37">
        <f t="shared" si="0"/>
        <v>79.43282347243003</v>
      </c>
      <c r="C37" s="5">
        <f t="shared" si="1"/>
        <v>499.09114934976213</v>
      </c>
      <c r="D37" s="15">
        <f t="shared" si="2"/>
        <v>5</v>
      </c>
      <c r="E37">
        <f t="shared" si="3"/>
        <v>5</v>
      </c>
      <c r="F37">
        <f t="shared" si="4"/>
        <v>0</v>
      </c>
      <c r="G37">
        <f t="shared" si="5"/>
        <v>0.69897000433601886</v>
      </c>
      <c r="H37">
        <f t="shared" si="6"/>
        <v>2.6981798683581255</v>
      </c>
      <c r="I37">
        <f t="shared" si="7"/>
        <v>5</v>
      </c>
      <c r="J37">
        <f t="shared" si="8"/>
        <v>499.09114934976213</v>
      </c>
    </row>
    <row r="38" spans="1:10" x14ac:dyDescent="0.35">
      <c r="A38" s="4">
        <v>1.80000000000001</v>
      </c>
      <c r="B38">
        <f t="shared" si="0"/>
        <v>63.095734448020821</v>
      </c>
      <c r="C38" s="5">
        <f t="shared" si="1"/>
        <v>396.4421916295093</v>
      </c>
      <c r="D38" s="15">
        <f t="shared" ref="D38:D66" si="9">B$1</f>
        <v>5</v>
      </c>
      <c r="E38">
        <f t="shared" si="3"/>
        <v>5</v>
      </c>
      <c r="F38">
        <f t="shared" si="4"/>
        <v>0</v>
      </c>
      <c r="G38">
        <f t="shared" si="5"/>
        <v>0.69897000433601886</v>
      </c>
      <c r="H38">
        <f t="shared" si="6"/>
        <v>2.5981798683581254</v>
      </c>
      <c r="I38">
        <f t="shared" si="7"/>
        <v>5</v>
      </c>
      <c r="J38">
        <f t="shared" si="8"/>
        <v>396.4421916295093</v>
      </c>
    </row>
    <row r="39" spans="1:10" x14ac:dyDescent="0.35">
      <c r="A39" s="4">
        <v>1.7000000000000099</v>
      </c>
      <c r="B39">
        <f t="shared" si="0"/>
        <v>50.118723362728396</v>
      </c>
      <c r="C39" s="5">
        <f t="shared" si="1"/>
        <v>314.90522624729334</v>
      </c>
      <c r="D39" s="15">
        <f t="shared" si="9"/>
        <v>5</v>
      </c>
      <c r="E39">
        <f t="shared" si="3"/>
        <v>5</v>
      </c>
      <c r="F39">
        <f t="shared" si="4"/>
        <v>0</v>
      </c>
      <c r="G39">
        <f t="shared" si="5"/>
        <v>0.69897000433601886</v>
      </c>
      <c r="H39">
        <f t="shared" si="6"/>
        <v>2.4981798683581253</v>
      </c>
      <c r="I39">
        <f t="shared" si="7"/>
        <v>5</v>
      </c>
      <c r="J39">
        <f t="shared" si="8"/>
        <v>314.90522624729334</v>
      </c>
    </row>
    <row r="40" spans="1:10" x14ac:dyDescent="0.35">
      <c r="A40" s="4">
        <v>1.6000000000000101</v>
      </c>
      <c r="B40">
        <f t="shared" si="0"/>
        <v>39.810717055350658</v>
      </c>
      <c r="C40" s="5">
        <f t="shared" si="1"/>
        <v>250.13811247046303</v>
      </c>
      <c r="D40" s="15">
        <f t="shared" si="9"/>
        <v>5</v>
      </c>
      <c r="E40">
        <f t="shared" si="3"/>
        <v>5</v>
      </c>
      <c r="F40">
        <f t="shared" si="4"/>
        <v>0</v>
      </c>
      <c r="G40">
        <f t="shared" si="5"/>
        <v>0.69897000433601886</v>
      </c>
      <c r="H40">
        <f t="shared" si="6"/>
        <v>2.3981798683581252</v>
      </c>
      <c r="I40">
        <f t="shared" si="7"/>
        <v>5</v>
      </c>
      <c r="J40">
        <f t="shared" si="8"/>
        <v>250.13811247046303</v>
      </c>
    </row>
    <row r="41" spans="1:10" x14ac:dyDescent="0.35">
      <c r="A41" s="4">
        <v>1.50000000000001</v>
      </c>
      <c r="B41">
        <f t="shared" si="0"/>
        <v>31.622776601684535</v>
      </c>
      <c r="C41" s="5">
        <f t="shared" si="1"/>
        <v>198.69176531592669</v>
      </c>
      <c r="D41" s="15">
        <f t="shared" si="9"/>
        <v>5</v>
      </c>
      <c r="E41">
        <f t="shared" si="3"/>
        <v>5</v>
      </c>
      <c r="F41">
        <f t="shared" si="4"/>
        <v>0</v>
      </c>
      <c r="G41">
        <f t="shared" si="5"/>
        <v>0.69897000433601886</v>
      </c>
      <c r="H41">
        <f t="shared" si="6"/>
        <v>2.2981798683581252</v>
      </c>
      <c r="I41">
        <f t="shared" si="7"/>
        <v>5</v>
      </c>
      <c r="J41">
        <f t="shared" si="8"/>
        <v>198.69176531592669</v>
      </c>
    </row>
    <row r="42" spans="1:10" x14ac:dyDescent="0.35">
      <c r="A42" s="4">
        <v>1.4000000000000099</v>
      </c>
      <c r="B42">
        <f t="shared" si="0"/>
        <v>25.118864315096381</v>
      </c>
      <c r="C42" s="5">
        <f t="shared" si="1"/>
        <v>157.8264791976512</v>
      </c>
      <c r="D42" s="15">
        <f t="shared" si="9"/>
        <v>5</v>
      </c>
      <c r="E42">
        <f t="shared" si="3"/>
        <v>5</v>
      </c>
      <c r="F42">
        <f t="shared" si="4"/>
        <v>0</v>
      </c>
      <c r="G42">
        <f t="shared" si="5"/>
        <v>0.69897000433601886</v>
      </c>
      <c r="H42">
        <f t="shared" si="6"/>
        <v>2.1981798683581251</v>
      </c>
      <c r="I42">
        <f t="shared" si="7"/>
        <v>5</v>
      </c>
      <c r="J42">
        <f t="shared" si="8"/>
        <v>157.8264791976512</v>
      </c>
    </row>
    <row r="43" spans="1:10" x14ac:dyDescent="0.35">
      <c r="A43" s="4">
        <v>1.30000000000001</v>
      </c>
      <c r="B43">
        <f t="shared" si="0"/>
        <v>19.952623149689266</v>
      </c>
      <c r="C43" s="5">
        <f t="shared" si="1"/>
        <v>125.36602861381887</v>
      </c>
      <c r="D43" s="15">
        <f t="shared" si="9"/>
        <v>5</v>
      </c>
      <c r="E43">
        <f t="shared" si="3"/>
        <v>5</v>
      </c>
      <c r="F43">
        <f t="shared" si="4"/>
        <v>0</v>
      </c>
      <c r="G43">
        <f t="shared" si="5"/>
        <v>0.69897000433601886</v>
      </c>
      <c r="H43">
        <f t="shared" si="6"/>
        <v>2.0981798683581254</v>
      </c>
      <c r="I43">
        <f t="shared" si="7"/>
        <v>5</v>
      </c>
      <c r="J43">
        <f t="shared" si="8"/>
        <v>125.36602861381887</v>
      </c>
    </row>
    <row r="44" spans="1:10" x14ac:dyDescent="0.35">
      <c r="A44" s="4">
        <v>1.2000000000000099</v>
      </c>
      <c r="B44">
        <f t="shared" si="0"/>
        <v>15.848931924611502</v>
      </c>
      <c r="C44" s="5">
        <f t="shared" si="1"/>
        <v>99.581776203208477</v>
      </c>
      <c r="D44" s="15">
        <f t="shared" si="9"/>
        <v>5</v>
      </c>
      <c r="E44">
        <f t="shared" si="3"/>
        <v>5</v>
      </c>
      <c r="F44">
        <f t="shared" si="4"/>
        <v>0</v>
      </c>
      <c r="G44">
        <f t="shared" si="5"/>
        <v>0.69897000433601886</v>
      </c>
      <c r="H44">
        <f t="shared" si="6"/>
        <v>1.9981798683581251</v>
      </c>
      <c r="I44">
        <f t="shared" si="7"/>
        <v>5</v>
      </c>
      <c r="J44">
        <f t="shared" si="8"/>
        <v>99.581776203208477</v>
      </c>
    </row>
    <row r="45" spans="1:10" x14ac:dyDescent="0.35">
      <c r="A45" s="4">
        <v>1.1000000000000101</v>
      </c>
      <c r="B45">
        <f t="shared" si="0"/>
        <v>12.589254117941964</v>
      </c>
      <c r="C45" s="5">
        <f t="shared" si="1"/>
        <v>79.100616502203053</v>
      </c>
      <c r="D45" s="15">
        <f t="shared" si="9"/>
        <v>5</v>
      </c>
      <c r="E45">
        <f t="shared" si="3"/>
        <v>5</v>
      </c>
      <c r="F45">
        <f t="shared" si="4"/>
        <v>0</v>
      </c>
      <c r="G45">
        <f t="shared" si="5"/>
        <v>0.69897000433601886</v>
      </c>
      <c r="H45">
        <f t="shared" si="6"/>
        <v>1.898179868358125</v>
      </c>
      <c r="I45">
        <f t="shared" si="7"/>
        <v>5</v>
      </c>
      <c r="J45">
        <f t="shared" si="8"/>
        <v>79.100616502203053</v>
      </c>
    </row>
    <row r="46" spans="1:10" x14ac:dyDescent="0.35">
      <c r="A46" s="4">
        <v>1.00000000000001</v>
      </c>
      <c r="B46">
        <f t="shared" si="0"/>
        <v>10.000000000000233</v>
      </c>
      <c r="C46" s="5">
        <f t="shared" si="1"/>
        <v>62.831853071797326</v>
      </c>
      <c r="D46" s="15">
        <f t="shared" si="9"/>
        <v>5</v>
      </c>
      <c r="E46">
        <f t="shared" si="3"/>
        <v>5</v>
      </c>
      <c r="F46">
        <f t="shared" si="4"/>
        <v>0</v>
      </c>
      <c r="G46">
        <f t="shared" si="5"/>
        <v>0.69897000433601886</v>
      </c>
      <c r="H46">
        <f t="shared" si="6"/>
        <v>1.7981798683581252</v>
      </c>
      <c r="I46">
        <f t="shared" si="7"/>
        <v>5</v>
      </c>
      <c r="J46">
        <f t="shared" si="8"/>
        <v>62.831853071797326</v>
      </c>
    </row>
    <row r="47" spans="1:10" x14ac:dyDescent="0.35">
      <c r="A47" s="4">
        <v>0.90000000000001001</v>
      </c>
      <c r="B47">
        <f t="shared" si="0"/>
        <v>7.9432823472430005</v>
      </c>
      <c r="C47" s="5">
        <f t="shared" si="1"/>
        <v>49.909114934976195</v>
      </c>
      <c r="D47" s="15">
        <f t="shared" si="9"/>
        <v>5</v>
      </c>
      <c r="E47">
        <f t="shared" si="3"/>
        <v>5</v>
      </c>
      <c r="F47">
        <f t="shared" si="4"/>
        <v>0</v>
      </c>
      <c r="G47">
        <f t="shared" si="5"/>
        <v>0.69897000433601886</v>
      </c>
      <c r="H47">
        <f t="shared" si="6"/>
        <v>1.6981798683581251</v>
      </c>
      <c r="I47">
        <f t="shared" si="7"/>
        <v>5</v>
      </c>
      <c r="J47">
        <f t="shared" si="8"/>
        <v>49.909114934976195</v>
      </c>
    </row>
    <row r="48" spans="1:10" x14ac:dyDescent="0.35">
      <c r="A48" s="4">
        <v>0.80000000000001004</v>
      </c>
      <c r="B48">
        <f t="shared" si="0"/>
        <v>6.309573444802079</v>
      </c>
      <c r="C48" s="5">
        <f t="shared" si="1"/>
        <v>39.644219162950911</v>
      </c>
      <c r="D48" s="15">
        <f t="shared" si="9"/>
        <v>5</v>
      </c>
      <c r="E48">
        <f t="shared" si="3"/>
        <v>5</v>
      </c>
      <c r="F48">
        <f t="shared" si="4"/>
        <v>0</v>
      </c>
      <c r="G48">
        <f t="shared" si="5"/>
        <v>0.69897000433601886</v>
      </c>
      <c r="H48">
        <f t="shared" si="6"/>
        <v>1.5981798683581252</v>
      </c>
      <c r="I48">
        <f t="shared" si="7"/>
        <v>5</v>
      </c>
      <c r="J48">
        <f t="shared" si="8"/>
        <v>39.644219162950911</v>
      </c>
    </row>
    <row r="49" spans="1:10" x14ac:dyDescent="0.35">
      <c r="A49" s="4">
        <v>0.70000000000002005</v>
      </c>
      <c r="B49">
        <f t="shared" si="0"/>
        <v>5.0118723362729556</v>
      </c>
      <c r="C49" s="5">
        <f t="shared" si="1"/>
        <v>31.490522624730062</v>
      </c>
      <c r="D49" s="15">
        <f t="shared" si="9"/>
        <v>5</v>
      </c>
      <c r="E49">
        <f t="shared" si="3"/>
        <v>5</v>
      </c>
      <c r="F49">
        <f t="shared" si="4"/>
        <v>0</v>
      </c>
      <c r="G49">
        <f t="shared" si="5"/>
        <v>0.69897000433601886</v>
      </c>
      <c r="H49">
        <f t="shared" si="6"/>
        <v>1.4981798683581351</v>
      </c>
      <c r="I49">
        <f t="shared" si="7"/>
        <v>5</v>
      </c>
      <c r="J49">
        <f t="shared" si="8"/>
        <v>31.490522624730062</v>
      </c>
    </row>
    <row r="50" spans="1:10" x14ac:dyDescent="0.35">
      <c r="A50" s="4">
        <v>0.60000000000001996</v>
      </c>
      <c r="B50">
        <f t="shared" si="0"/>
        <v>3.9810717055351557</v>
      </c>
      <c r="C50" s="5">
        <f t="shared" si="1"/>
        <v>25.013811247046867</v>
      </c>
      <c r="D50" s="15">
        <f t="shared" si="9"/>
        <v>5</v>
      </c>
      <c r="E50">
        <f t="shared" si="3"/>
        <v>5</v>
      </c>
      <c r="F50">
        <f t="shared" si="4"/>
        <v>0</v>
      </c>
      <c r="G50">
        <f t="shared" si="5"/>
        <v>0.69897000433601886</v>
      </c>
      <c r="H50">
        <f t="shared" si="6"/>
        <v>1.398179868358135</v>
      </c>
      <c r="I50">
        <f t="shared" si="7"/>
        <v>5</v>
      </c>
      <c r="J50">
        <f t="shared" si="8"/>
        <v>25.013811247046867</v>
      </c>
    </row>
    <row r="51" spans="1:10" x14ac:dyDescent="0.35">
      <c r="A51" s="4">
        <v>0.50000000000001998</v>
      </c>
      <c r="B51">
        <f t="shared" si="0"/>
        <v>3.1622776601685252</v>
      </c>
      <c r="C51" s="5">
        <f t="shared" si="1"/>
        <v>19.869176531593119</v>
      </c>
      <c r="D51" s="15">
        <f t="shared" si="9"/>
        <v>5</v>
      </c>
      <c r="E51">
        <f t="shared" si="3"/>
        <v>5</v>
      </c>
      <c r="F51">
        <f t="shared" si="4"/>
        <v>0</v>
      </c>
      <c r="G51">
        <f t="shared" si="5"/>
        <v>0.69897000433601886</v>
      </c>
      <c r="H51">
        <f t="shared" si="6"/>
        <v>1.2981798683581351</v>
      </c>
      <c r="I51">
        <f t="shared" si="7"/>
        <v>5</v>
      </c>
      <c r="J51">
        <f t="shared" si="8"/>
        <v>19.869176531593119</v>
      </c>
    </row>
    <row r="52" spans="1:10" x14ac:dyDescent="0.35">
      <c r="A52" s="4">
        <v>0.40000000000002001</v>
      </c>
      <c r="B52">
        <f t="shared" si="0"/>
        <v>2.511886431509696</v>
      </c>
      <c r="C52" s="5">
        <f t="shared" si="1"/>
        <v>15.782647919765484</v>
      </c>
      <c r="D52" s="15">
        <f t="shared" si="9"/>
        <v>5</v>
      </c>
      <c r="E52">
        <f t="shared" si="3"/>
        <v>5</v>
      </c>
      <c r="F52">
        <f t="shared" si="4"/>
        <v>0</v>
      </c>
      <c r="G52">
        <f t="shared" si="5"/>
        <v>0.69897000433601886</v>
      </c>
      <c r="H52">
        <f t="shared" si="6"/>
        <v>1.1981798683581351</v>
      </c>
      <c r="I52">
        <f t="shared" si="7"/>
        <v>5</v>
      </c>
      <c r="J52">
        <f t="shared" si="8"/>
        <v>15.782647919765484</v>
      </c>
    </row>
    <row r="53" spans="1:10" x14ac:dyDescent="0.35">
      <c r="A53" s="4">
        <v>0.30000000000001997</v>
      </c>
      <c r="B53">
        <f t="shared" si="0"/>
        <v>1.9952623149689717</v>
      </c>
      <c r="C53" s="5">
        <f t="shared" si="1"/>
        <v>12.536602861382171</v>
      </c>
      <c r="D53" s="15">
        <f t="shared" si="9"/>
        <v>5</v>
      </c>
      <c r="E53">
        <f t="shared" si="3"/>
        <v>5</v>
      </c>
      <c r="F53">
        <f t="shared" si="4"/>
        <v>0</v>
      </c>
      <c r="G53">
        <f t="shared" si="5"/>
        <v>0.69897000433601886</v>
      </c>
      <c r="H53">
        <f t="shared" si="6"/>
        <v>1.0981798683581352</v>
      </c>
      <c r="I53">
        <f t="shared" si="7"/>
        <v>5</v>
      </c>
      <c r="J53">
        <f t="shared" si="8"/>
        <v>12.536602861382171</v>
      </c>
    </row>
    <row r="54" spans="1:10" x14ac:dyDescent="0.35">
      <c r="A54" s="4">
        <v>0.20000000000002</v>
      </c>
      <c r="B54">
        <f t="shared" si="0"/>
        <v>1.5848931924611867</v>
      </c>
      <c r="C54" s="5">
        <f t="shared" si="1"/>
        <v>9.9581776203210755</v>
      </c>
      <c r="D54" s="15">
        <f t="shared" si="9"/>
        <v>5</v>
      </c>
      <c r="E54">
        <f t="shared" si="3"/>
        <v>5</v>
      </c>
      <c r="F54">
        <f t="shared" si="4"/>
        <v>0</v>
      </c>
      <c r="G54">
        <f t="shared" si="5"/>
        <v>0.69897000433601886</v>
      </c>
      <c r="H54">
        <f t="shared" si="6"/>
        <v>0.9981798683581351</v>
      </c>
      <c r="I54">
        <f t="shared" si="7"/>
        <v>5</v>
      </c>
      <c r="J54">
        <f t="shared" si="8"/>
        <v>9.9581776203210755</v>
      </c>
    </row>
    <row r="55" spans="1:10" x14ac:dyDescent="0.35">
      <c r="A55" s="4">
        <v>0.10000000000002</v>
      </c>
      <c r="B55">
        <f t="shared" si="0"/>
        <v>1.2589254117942252</v>
      </c>
      <c r="C55" s="5">
        <f t="shared" si="1"/>
        <v>7.9100616502204861</v>
      </c>
      <c r="D55" s="15">
        <f t="shared" si="9"/>
        <v>5</v>
      </c>
      <c r="E55">
        <f t="shared" si="3"/>
        <v>5</v>
      </c>
      <c r="F55">
        <f t="shared" si="4"/>
        <v>0</v>
      </c>
      <c r="G55">
        <f t="shared" si="5"/>
        <v>0.69897000433601886</v>
      </c>
      <c r="H55">
        <f t="shared" si="6"/>
        <v>0.89817986835813501</v>
      </c>
      <c r="I55">
        <f t="shared" si="7"/>
        <v>5</v>
      </c>
      <c r="J55">
        <f t="shared" si="8"/>
        <v>7.9100616502204861</v>
      </c>
    </row>
    <row r="56" spans="1:10" x14ac:dyDescent="0.35">
      <c r="A56" s="4">
        <v>2.0428103653102899E-14</v>
      </c>
      <c r="B56">
        <f t="shared" si="0"/>
        <v>1.0000000000000471</v>
      </c>
      <c r="C56" s="5">
        <f t="shared" si="1"/>
        <v>6.283185307179882</v>
      </c>
      <c r="D56" s="15">
        <f t="shared" si="9"/>
        <v>5</v>
      </c>
      <c r="E56">
        <f t="shared" si="3"/>
        <v>5</v>
      </c>
      <c r="F56">
        <f t="shared" si="4"/>
        <v>0</v>
      </c>
      <c r="G56">
        <f t="shared" si="5"/>
        <v>0.69897000433601886</v>
      </c>
      <c r="H56">
        <f t="shared" si="6"/>
        <v>0.79817986835813548</v>
      </c>
      <c r="I56">
        <f t="shared" si="7"/>
        <v>5</v>
      </c>
      <c r="J56">
        <f t="shared" si="8"/>
        <v>6.283185307179882</v>
      </c>
    </row>
    <row r="57" spans="1:10" x14ac:dyDescent="0.35">
      <c r="A57" s="4">
        <v>-9.9999999999980105E-2</v>
      </c>
      <c r="B57">
        <f t="shared" si="0"/>
        <v>0.79432823472431791</v>
      </c>
      <c r="C57" s="5">
        <f t="shared" si="1"/>
        <v>4.9909114934977321</v>
      </c>
      <c r="D57" s="15">
        <f t="shared" si="9"/>
        <v>5</v>
      </c>
      <c r="E57">
        <f t="shared" si="3"/>
        <v>5</v>
      </c>
      <c r="F57">
        <f t="shared" si="4"/>
        <v>0</v>
      </c>
      <c r="G57">
        <f t="shared" si="5"/>
        <v>0.69897000433601886</v>
      </c>
      <c r="H57">
        <f t="shared" si="6"/>
        <v>0.69817986835813495</v>
      </c>
      <c r="I57">
        <f t="shared" si="7"/>
        <v>5</v>
      </c>
      <c r="J57">
        <f t="shared" si="8"/>
        <v>4.9909114934977321</v>
      </c>
    </row>
    <row r="58" spans="1:10" x14ac:dyDescent="0.35">
      <c r="A58" s="4">
        <v>-0.19999999999998</v>
      </c>
      <c r="B58">
        <f t="shared" si="0"/>
        <v>0.63095734448022234</v>
      </c>
      <c r="C58" s="5">
        <f t="shared" si="1"/>
        <v>3.9644219162951817</v>
      </c>
      <c r="D58" s="15">
        <f t="shared" si="9"/>
        <v>5</v>
      </c>
      <c r="E58">
        <f t="shared" si="3"/>
        <v>5</v>
      </c>
      <c r="F58">
        <f t="shared" si="4"/>
        <v>0</v>
      </c>
      <c r="G58">
        <f t="shared" si="5"/>
        <v>0.69897000433601886</v>
      </c>
      <c r="H58">
        <f t="shared" si="6"/>
        <v>0.59817986835813508</v>
      </c>
      <c r="I58">
        <f t="shared" si="7"/>
        <v>5</v>
      </c>
      <c r="J58">
        <f t="shared" si="8"/>
        <v>3.9644219162951817</v>
      </c>
    </row>
    <row r="59" spans="1:10" x14ac:dyDescent="0.35">
      <c r="A59" s="4">
        <v>-0.29999999999998</v>
      </c>
      <c r="B59">
        <f t="shared" si="0"/>
        <v>0.50118723362729534</v>
      </c>
      <c r="C59" s="5">
        <f t="shared" si="1"/>
        <v>3.1490522624730048</v>
      </c>
      <c r="D59" s="15">
        <f t="shared" si="9"/>
        <v>5</v>
      </c>
      <c r="E59">
        <f t="shared" si="3"/>
        <v>5</v>
      </c>
      <c r="F59">
        <f t="shared" si="4"/>
        <v>0</v>
      </c>
      <c r="G59">
        <f t="shared" si="5"/>
        <v>0.69897000433601886</v>
      </c>
      <c r="H59">
        <f t="shared" si="6"/>
        <v>0.49817986835813505</v>
      </c>
      <c r="I59">
        <f t="shared" si="7"/>
        <v>5</v>
      </c>
      <c r="J59">
        <f t="shared" si="8"/>
        <v>3.1490522624730048</v>
      </c>
    </row>
    <row r="60" spans="1:10" x14ac:dyDescent="0.35">
      <c r="A60" s="4">
        <v>-0.39999999999997998</v>
      </c>
      <c r="B60">
        <f t="shared" si="0"/>
        <v>0.39810717055351552</v>
      </c>
      <c r="C60" s="5">
        <f t="shared" si="1"/>
        <v>2.5013811247046864</v>
      </c>
      <c r="D60" s="15">
        <f t="shared" si="9"/>
        <v>5</v>
      </c>
      <c r="E60">
        <f t="shared" si="3"/>
        <v>5</v>
      </c>
      <c r="F60">
        <f t="shared" si="4"/>
        <v>0</v>
      </c>
      <c r="G60">
        <f t="shared" si="5"/>
        <v>0.69897000433601886</v>
      </c>
      <c r="H60">
        <f t="shared" si="6"/>
        <v>0.39817986835813496</v>
      </c>
      <c r="I60">
        <f t="shared" si="7"/>
        <v>5</v>
      </c>
      <c r="J60">
        <f t="shared" si="8"/>
        <v>2.5013811247046864</v>
      </c>
    </row>
    <row r="61" spans="1:10" x14ac:dyDescent="0.35">
      <c r="A61" s="4">
        <v>-0.49999999999998002</v>
      </c>
      <c r="B61">
        <f t="shared" si="0"/>
        <v>0.31622776601685243</v>
      </c>
      <c r="C61" s="5">
        <f t="shared" si="1"/>
        <v>1.9869176531593113</v>
      </c>
      <c r="D61" s="15">
        <f t="shared" si="9"/>
        <v>5</v>
      </c>
      <c r="E61">
        <f t="shared" si="3"/>
        <v>5</v>
      </c>
      <c r="F61">
        <f t="shared" si="4"/>
        <v>0</v>
      </c>
      <c r="G61">
        <f t="shared" si="5"/>
        <v>0.69897000433601886</v>
      </c>
      <c r="H61">
        <f t="shared" si="6"/>
        <v>0.29817986835813498</v>
      </c>
      <c r="I61">
        <f t="shared" si="7"/>
        <v>5</v>
      </c>
      <c r="J61">
        <f t="shared" si="8"/>
        <v>1.9869176531593113</v>
      </c>
    </row>
    <row r="62" spans="1:10" x14ac:dyDescent="0.35">
      <c r="A62" s="4">
        <v>-0.59999999999997999</v>
      </c>
      <c r="B62">
        <f t="shared" si="0"/>
        <v>0.25118864315096956</v>
      </c>
      <c r="C62" s="5">
        <f t="shared" si="1"/>
        <v>1.5782647919765482</v>
      </c>
      <c r="D62" s="15">
        <f t="shared" si="9"/>
        <v>5</v>
      </c>
      <c r="E62">
        <f t="shared" si="3"/>
        <v>5</v>
      </c>
      <c r="F62">
        <f t="shared" si="4"/>
        <v>0</v>
      </c>
      <c r="G62">
        <f t="shared" si="5"/>
        <v>0.69897000433601886</v>
      </c>
      <c r="H62">
        <f t="shared" si="6"/>
        <v>0.19817986835813503</v>
      </c>
      <c r="I62">
        <f t="shared" si="7"/>
        <v>5</v>
      </c>
      <c r="J62">
        <f t="shared" si="8"/>
        <v>1.5782647919765482</v>
      </c>
    </row>
    <row r="63" spans="1:10" x14ac:dyDescent="0.35">
      <c r="A63" s="4">
        <v>-0.69999999999997997</v>
      </c>
      <c r="B63">
        <f t="shared" si="0"/>
        <v>0.19952623149689716</v>
      </c>
      <c r="C63" s="5">
        <f t="shared" si="1"/>
        <v>1.2536602861382171</v>
      </c>
      <c r="D63" s="15">
        <f t="shared" si="9"/>
        <v>5</v>
      </c>
      <c r="E63">
        <f t="shared" si="3"/>
        <v>5</v>
      </c>
      <c r="F63">
        <f t="shared" si="4"/>
        <v>0</v>
      </c>
      <c r="G63">
        <f t="shared" si="5"/>
        <v>0.69897000433601886</v>
      </c>
      <c r="H63">
        <f t="shared" si="6"/>
        <v>9.8179868358135094E-2</v>
      </c>
      <c r="I63">
        <f t="shared" si="7"/>
        <v>5</v>
      </c>
      <c r="J63">
        <f t="shared" si="8"/>
        <v>1.2536602861382171</v>
      </c>
    </row>
    <row r="64" spans="1:10" x14ac:dyDescent="0.35">
      <c r="A64" s="4">
        <v>-0.79999999999997995</v>
      </c>
      <c r="B64">
        <f t="shared" si="0"/>
        <v>0.15848931924611864</v>
      </c>
      <c r="C64" s="5">
        <f t="shared" si="1"/>
        <v>0.99581776203210748</v>
      </c>
      <c r="D64" s="15">
        <f t="shared" si="9"/>
        <v>5</v>
      </c>
      <c r="E64">
        <f t="shared" si="3"/>
        <v>5</v>
      </c>
      <c r="F64">
        <f t="shared" si="4"/>
        <v>0</v>
      </c>
      <c r="G64">
        <f t="shared" si="5"/>
        <v>0.69897000433601886</v>
      </c>
      <c r="H64">
        <f t="shared" si="6"/>
        <v>-1.820131641864977E-3</v>
      </c>
      <c r="I64">
        <f t="shared" si="7"/>
        <v>5</v>
      </c>
      <c r="J64">
        <f t="shared" si="8"/>
        <v>0.99581776203210748</v>
      </c>
    </row>
    <row r="65" spans="1:10" x14ac:dyDescent="0.35">
      <c r="A65" s="4">
        <v>-0.89999999999998004</v>
      </c>
      <c r="B65">
        <f t="shared" si="0"/>
        <v>0.1258925411794225</v>
      </c>
      <c r="C65" s="5">
        <f t="shared" si="1"/>
        <v>0.79100616502204846</v>
      </c>
      <c r="D65" s="15">
        <f t="shared" si="9"/>
        <v>5</v>
      </c>
      <c r="E65">
        <f t="shared" si="3"/>
        <v>5</v>
      </c>
      <c r="F65">
        <f t="shared" si="4"/>
        <v>0</v>
      </c>
      <c r="G65">
        <f t="shared" si="5"/>
        <v>0.69897000433601886</v>
      </c>
      <c r="H65">
        <f t="shared" si="6"/>
        <v>-0.10182013164186504</v>
      </c>
      <c r="I65">
        <f t="shared" si="7"/>
        <v>5</v>
      </c>
      <c r="J65">
        <f t="shared" si="8"/>
        <v>0.79100616502204846</v>
      </c>
    </row>
    <row r="66" spans="1:10" ht="15" thickBot="1" x14ac:dyDescent="0.4">
      <c r="A66" s="6">
        <v>-0.99999999999998002</v>
      </c>
      <c r="B66" s="7">
        <f t="shared" si="0"/>
        <v>0.1000000000000046</v>
      </c>
      <c r="C66" s="8">
        <f t="shared" si="1"/>
        <v>0.62831853071798749</v>
      </c>
      <c r="D66" s="15">
        <f t="shared" si="9"/>
        <v>5</v>
      </c>
      <c r="E66">
        <f t="shared" si="3"/>
        <v>5</v>
      </c>
      <c r="F66">
        <f t="shared" si="4"/>
        <v>0</v>
      </c>
      <c r="G66">
        <f t="shared" si="5"/>
        <v>0.69897000433601886</v>
      </c>
      <c r="H66">
        <f t="shared" si="6"/>
        <v>-0.20182013164186502</v>
      </c>
      <c r="I66">
        <f t="shared" si="7"/>
        <v>5</v>
      </c>
      <c r="J66">
        <f t="shared" si="8"/>
        <v>0.62831853071798749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E264-CD77-4575-98F5-3239E749F026}">
  <dimension ref="A1:J66"/>
  <sheetViews>
    <sheetView workbookViewId="0">
      <selection activeCell="B2" sqref="B2"/>
    </sheetView>
  </sheetViews>
  <sheetFormatPr defaultRowHeight="14.5" x14ac:dyDescent="0.35"/>
  <cols>
    <col min="4" max="4" width="9.1796875" style="14"/>
  </cols>
  <sheetData>
    <row r="1" spans="1:10" x14ac:dyDescent="0.35">
      <c r="A1" t="s">
        <v>20</v>
      </c>
      <c r="B1" s="9">
        <v>100</v>
      </c>
      <c r="C1" t="s">
        <v>3</v>
      </c>
    </row>
    <row r="3" spans="1:10" ht="15" thickBot="1" x14ac:dyDescent="0.4"/>
    <row r="4" spans="1:10" x14ac:dyDescent="0.35">
      <c r="A4" s="1"/>
      <c r="B4" s="2" t="s">
        <v>24</v>
      </c>
      <c r="C4" s="3" t="s">
        <v>22</v>
      </c>
      <c r="D4" s="14" t="s">
        <v>21</v>
      </c>
      <c r="E4" t="s">
        <v>5</v>
      </c>
      <c r="F4" t="s">
        <v>6</v>
      </c>
      <c r="G4" t="s">
        <v>7</v>
      </c>
      <c r="H4" t="s">
        <v>23</v>
      </c>
      <c r="I4" t="s">
        <v>15</v>
      </c>
      <c r="J4" t="s">
        <v>22</v>
      </c>
    </row>
    <row r="5" spans="1:10" x14ac:dyDescent="0.35">
      <c r="A5" s="4"/>
      <c r="B5" t="s">
        <v>0</v>
      </c>
      <c r="C5" s="5" t="s">
        <v>1</v>
      </c>
    </row>
    <row r="6" spans="1:10" x14ac:dyDescent="0.35">
      <c r="A6" s="4">
        <v>5</v>
      </c>
      <c r="B6">
        <f>10^(A6)</f>
        <v>100000</v>
      </c>
      <c r="C6" s="5">
        <f>2*PI()*B6</f>
        <v>628318.53071795858</v>
      </c>
      <c r="D6" s="14">
        <f t="shared" ref="D6:D37" si="0">B$1</f>
        <v>100</v>
      </c>
      <c r="E6">
        <f>IMREAL(D6)</f>
        <v>100</v>
      </c>
      <c r="F6">
        <f>-IMAGINARY(D6)</f>
        <v>0</v>
      </c>
      <c r="G6">
        <f>LOG10(IMABS(D6))</f>
        <v>2</v>
      </c>
      <c r="H6">
        <f>LOG10(C6)</f>
        <v>5.7981798683581154</v>
      </c>
      <c r="I6">
        <f>IMABS(D6)</f>
        <v>100</v>
      </c>
      <c r="J6">
        <f>C6</f>
        <v>628318.53071795858</v>
      </c>
    </row>
    <row r="7" spans="1:10" x14ac:dyDescent="0.35">
      <c r="A7" s="4">
        <v>4.9000000000000004</v>
      </c>
      <c r="B7">
        <f t="shared" ref="B7:B66" si="1">10^(A7)</f>
        <v>79432.823472428237</v>
      </c>
      <c r="C7" s="5">
        <f t="shared" ref="C7:C66" si="2">2*PI()*B7</f>
        <v>499091.14934975083</v>
      </c>
      <c r="D7" s="14">
        <f t="shared" si="0"/>
        <v>100</v>
      </c>
      <c r="E7">
        <f t="shared" ref="E7:E66" si="3">IMREAL(D7)</f>
        <v>100</v>
      </c>
      <c r="F7">
        <f t="shared" ref="F7:F66" si="4">-IMAGINARY(D7)</f>
        <v>0</v>
      </c>
      <c r="G7">
        <f t="shared" ref="G7:G66" si="5">LOG10(IMABS(D7))</f>
        <v>2</v>
      </c>
      <c r="H7">
        <f t="shared" ref="H7:H66" si="6">LOG10(C7)</f>
        <v>5.6981798683581157</v>
      </c>
      <c r="I7">
        <f t="shared" ref="I7:I66" si="7">IMABS(D7)</f>
        <v>100</v>
      </c>
      <c r="J7">
        <f t="shared" ref="J7:J66" si="8">C7</f>
        <v>499091.14934975083</v>
      </c>
    </row>
    <row r="8" spans="1:10" x14ac:dyDescent="0.35">
      <c r="A8" s="4">
        <v>4.8</v>
      </c>
      <c r="B8">
        <f t="shared" si="1"/>
        <v>63095.734448019342</v>
      </c>
      <c r="C8" s="5">
        <f t="shared" si="2"/>
        <v>396442.19162950001</v>
      </c>
      <c r="D8" s="14">
        <f t="shared" si="0"/>
        <v>100</v>
      </c>
      <c r="E8">
        <f t="shared" si="3"/>
        <v>100</v>
      </c>
      <c r="F8">
        <f t="shared" si="4"/>
        <v>0</v>
      </c>
      <c r="G8">
        <f t="shared" si="5"/>
        <v>2</v>
      </c>
      <c r="H8">
        <f t="shared" si="6"/>
        <v>5.5981798683581152</v>
      </c>
      <c r="I8">
        <f t="shared" si="7"/>
        <v>100</v>
      </c>
      <c r="J8">
        <f t="shared" si="8"/>
        <v>396442.19162950001</v>
      </c>
    </row>
    <row r="9" spans="1:10" x14ac:dyDescent="0.35">
      <c r="A9" s="4">
        <v>4.7</v>
      </c>
      <c r="B9">
        <f t="shared" si="1"/>
        <v>50118.723362727294</v>
      </c>
      <c r="C9" s="5">
        <f t="shared" si="2"/>
        <v>314905.22624728642</v>
      </c>
      <c r="D9" s="14">
        <f t="shared" si="0"/>
        <v>100</v>
      </c>
      <c r="E9">
        <f t="shared" si="3"/>
        <v>100</v>
      </c>
      <c r="F9">
        <f t="shared" si="4"/>
        <v>0</v>
      </c>
      <c r="G9">
        <f t="shared" si="5"/>
        <v>2</v>
      </c>
      <c r="H9">
        <f t="shared" si="6"/>
        <v>5.4981798683581156</v>
      </c>
      <c r="I9">
        <f t="shared" si="7"/>
        <v>100</v>
      </c>
      <c r="J9">
        <f t="shared" si="8"/>
        <v>314905.22624728642</v>
      </c>
    </row>
    <row r="10" spans="1:10" x14ac:dyDescent="0.35">
      <c r="A10" s="4">
        <v>4.5999999999999996</v>
      </c>
      <c r="B10">
        <f t="shared" si="1"/>
        <v>39810.717055349742</v>
      </c>
      <c r="C10" s="5">
        <f t="shared" si="2"/>
        <v>250138.11247045727</v>
      </c>
      <c r="D10" s="14">
        <f t="shared" si="0"/>
        <v>100</v>
      </c>
      <c r="E10">
        <f t="shared" si="3"/>
        <v>100</v>
      </c>
      <c r="F10">
        <f t="shared" si="4"/>
        <v>0</v>
      </c>
      <c r="G10">
        <f t="shared" si="5"/>
        <v>2</v>
      </c>
      <c r="H10">
        <f t="shared" si="6"/>
        <v>5.398179868358115</v>
      </c>
      <c r="I10">
        <f t="shared" si="7"/>
        <v>100</v>
      </c>
      <c r="J10">
        <f t="shared" si="8"/>
        <v>250138.11247045727</v>
      </c>
    </row>
    <row r="11" spans="1:10" x14ac:dyDescent="0.35">
      <c r="A11" s="4">
        <v>4.5</v>
      </c>
      <c r="B11">
        <f t="shared" si="1"/>
        <v>31622.77660168384</v>
      </c>
      <c r="C11" s="5">
        <f t="shared" si="2"/>
        <v>198691.7653159223</v>
      </c>
      <c r="D11" s="14">
        <f t="shared" si="0"/>
        <v>100</v>
      </c>
      <c r="E11">
        <f t="shared" si="3"/>
        <v>100</v>
      </c>
      <c r="F11">
        <f t="shared" si="4"/>
        <v>0</v>
      </c>
      <c r="G11">
        <f t="shared" si="5"/>
        <v>2</v>
      </c>
      <c r="H11">
        <f t="shared" si="6"/>
        <v>5.2981798683581154</v>
      </c>
      <c r="I11">
        <f t="shared" si="7"/>
        <v>100</v>
      </c>
      <c r="J11">
        <f t="shared" si="8"/>
        <v>198691.7653159223</v>
      </c>
    </row>
    <row r="12" spans="1:10" x14ac:dyDescent="0.35">
      <c r="A12" s="4">
        <v>4.4000000000000004</v>
      </c>
      <c r="B12">
        <f t="shared" si="1"/>
        <v>25118.86431509586</v>
      </c>
      <c r="C12" s="5">
        <f t="shared" si="2"/>
        <v>157826.47919764792</v>
      </c>
      <c r="D12" s="14">
        <f t="shared" si="0"/>
        <v>100</v>
      </c>
      <c r="E12">
        <f t="shared" si="3"/>
        <v>100</v>
      </c>
      <c r="F12">
        <f t="shared" si="4"/>
        <v>0</v>
      </c>
      <c r="G12">
        <f t="shared" si="5"/>
        <v>2</v>
      </c>
      <c r="H12">
        <f t="shared" si="6"/>
        <v>5.1981798683581157</v>
      </c>
      <c r="I12">
        <f t="shared" si="7"/>
        <v>100</v>
      </c>
      <c r="J12">
        <f t="shared" si="8"/>
        <v>157826.47919764792</v>
      </c>
    </row>
    <row r="13" spans="1:10" x14ac:dyDescent="0.35">
      <c r="A13" s="4">
        <v>4.3</v>
      </c>
      <c r="B13">
        <f t="shared" si="1"/>
        <v>19952.623149688792</v>
      </c>
      <c r="C13" s="5">
        <f t="shared" si="2"/>
        <v>125366.0286138159</v>
      </c>
      <c r="D13" s="14">
        <f t="shared" si="0"/>
        <v>100</v>
      </c>
      <c r="E13">
        <f t="shared" si="3"/>
        <v>100</v>
      </c>
      <c r="F13">
        <f t="shared" si="4"/>
        <v>0</v>
      </c>
      <c r="G13">
        <f t="shared" si="5"/>
        <v>2</v>
      </c>
      <c r="H13">
        <f t="shared" si="6"/>
        <v>5.0981798683581152</v>
      </c>
      <c r="I13">
        <f t="shared" si="7"/>
        <v>100</v>
      </c>
      <c r="J13">
        <f t="shared" si="8"/>
        <v>125366.0286138159</v>
      </c>
    </row>
    <row r="14" spans="1:10" x14ac:dyDescent="0.35">
      <c r="A14" s="4">
        <v>4.2</v>
      </c>
      <c r="B14">
        <f t="shared" si="1"/>
        <v>15848.931924611146</v>
      </c>
      <c r="C14" s="5">
        <f t="shared" si="2"/>
        <v>99581.776203206231</v>
      </c>
      <c r="D14" s="14">
        <f t="shared" si="0"/>
        <v>100</v>
      </c>
      <c r="E14">
        <f t="shared" si="3"/>
        <v>100</v>
      </c>
      <c r="F14">
        <f t="shared" si="4"/>
        <v>0</v>
      </c>
      <c r="G14">
        <f t="shared" si="5"/>
        <v>2</v>
      </c>
      <c r="H14">
        <f t="shared" si="6"/>
        <v>4.9981798683581156</v>
      </c>
      <c r="I14">
        <f t="shared" si="7"/>
        <v>100</v>
      </c>
      <c r="J14">
        <f t="shared" si="8"/>
        <v>99581.776203206231</v>
      </c>
    </row>
    <row r="15" spans="1:10" x14ac:dyDescent="0.35">
      <c r="A15" s="4">
        <v>4.0999999999999996</v>
      </c>
      <c r="B15">
        <f t="shared" si="1"/>
        <v>12589.254117941671</v>
      </c>
      <c r="C15" s="5">
        <f t="shared" si="2"/>
        <v>79100.616502201214</v>
      </c>
      <c r="D15" s="14">
        <f t="shared" si="0"/>
        <v>100</v>
      </c>
      <c r="E15">
        <f t="shared" si="3"/>
        <v>100</v>
      </c>
      <c r="F15">
        <f t="shared" si="4"/>
        <v>0</v>
      </c>
      <c r="G15">
        <f t="shared" si="5"/>
        <v>2</v>
      </c>
      <c r="H15">
        <f t="shared" si="6"/>
        <v>4.898179868358115</v>
      </c>
      <c r="I15">
        <f t="shared" si="7"/>
        <v>100</v>
      </c>
      <c r="J15">
        <f t="shared" si="8"/>
        <v>79100.616502201214</v>
      </c>
    </row>
    <row r="16" spans="1:10" x14ac:dyDescent="0.35">
      <c r="A16" s="4">
        <v>4</v>
      </c>
      <c r="B16">
        <f t="shared" si="1"/>
        <v>10000</v>
      </c>
      <c r="C16" s="5">
        <f t="shared" si="2"/>
        <v>62831.853071795864</v>
      </c>
      <c r="D16" s="14">
        <f t="shared" si="0"/>
        <v>100</v>
      </c>
      <c r="E16">
        <f t="shared" si="3"/>
        <v>100</v>
      </c>
      <c r="F16">
        <f t="shared" si="4"/>
        <v>0</v>
      </c>
      <c r="G16">
        <f t="shared" si="5"/>
        <v>2</v>
      </c>
      <c r="H16">
        <f t="shared" si="6"/>
        <v>4.7981798683581154</v>
      </c>
      <c r="I16">
        <f t="shared" si="7"/>
        <v>100</v>
      </c>
      <c r="J16">
        <f t="shared" si="8"/>
        <v>62831.853071795864</v>
      </c>
    </row>
    <row r="17" spans="1:10" x14ac:dyDescent="0.35">
      <c r="A17" s="4">
        <v>3.9</v>
      </c>
      <c r="B17">
        <f t="shared" si="1"/>
        <v>7943.2823472428154</v>
      </c>
      <c r="C17" s="5">
        <f t="shared" si="2"/>
        <v>49909.114934975034</v>
      </c>
      <c r="D17" s="14">
        <f t="shared" si="0"/>
        <v>100</v>
      </c>
      <c r="E17">
        <f t="shared" si="3"/>
        <v>100</v>
      </c>
      <c r="F17">
        <f t="shared" si="4"/>
        <v>0</v>
      </c>
      <c r="G17">
        <f t="shared" si="5"/>
        <v>2</v>
      </c>
      <c r="H17">
        <f t="shared" si="6"/>
        <v>4.6981798683581149</v>
      </c>
      <c r="I17">
        <f t="shared" si="7"/>
        <v>100</v>
      </c>
      <c r="J17">
        <f t="shared" si="8"/>
        <v>49909.114934975034</v>
      </c>
    </row>
    <row r="18" spans="1:10" x14ac:dyDescent="0.35">
      <c r="A18" s="4">
        <v>3.8</v>
      </c>
      <c r="B18">
        <f t="shared" si="1"/>
        <v>6309.5734448019384</v>
      </c>
      <c r="C18" s="5">
        <f t="shared" si="2"/>
        <v>39644.21916295003</v>
      </c>
      <c r="D18" s="14">
        <f t="shared" si="0"/>
        <v>100</v>
      </c>
      <c r="E18">
        <f t="shared" si="3"/>
        <v>100</v>
      </c>
      <c r="F18">
        <f t="shared" si="4"/>
        <v>0</v>
      </c>
      <c r="G18">
        <f t="shared" si="5"/>
        <v>2</v>
      </c>
      <c r="H18">
        <f t="shared" si="6"/>
        <v>4.5981798683581152</v>
      </c>
      <c r="I18">
        <f t="shared" si="7"/>
        <v>100</v>
      </c>
      <c r="J18">
        <f t="shared" si="8"/>
        <v>39644.21916295003</v>
      </c>
    </row>
    <row r="19" spans="1:10" x14ac:dyDescent="0.35">
      <c r="A19" s="4">
        <v>3.7</v>
      </c>
      <c r="B19">
        <f t="shared" si="1"/>
        <v>5011.8723362727324</v>
      </c>
      <c r="C19" s="5">
        <f t="shared" si="2"/>
        <v>31490.522624728659</v>
      </c>
      <c r="D19" s="14">
        <f t="shared" si="0"/>
        <v>100</v>
      </c>
      <c r="E19">
        <f t="shared" si="3"/>
        <v>100</v>
      </c>
      <c r="F19">
        <f t="shared" si="4"/>
        <v>0</v>
      </c>
      <c r="G19">
        <f t="shared" si="5"/>
        <v>2</v>
      </c>
      <c r="H19">
        <f t="shared" si="6"/>
        <v>4.4981798683581156</v>
      </c>
      <c r="I19">
        <f t="shared" si="7"/>
        <v>100</v>
      </c>
      <c r="J19">
        <f t="shared" si="8"/>
        <v>31490.522624728659</v>
      </c>
    </row>
    <row r="20" spans="1:10" x14ac:dyDescent="0.35">
      <c r="A20" s="4">
        <v>3.6</v>
      </c>
      <c r="B20">
        <f t="shared" si="1"/>
        <v>3981.0717055349769</v>
      </c>
      <c r="C20" s="5">
        <f t="shared" si="2"/>
        <v>25013.811247045742</v>
      </c>
      <c r="D20" s="14">
        <f t="shared" si="0"/>
        <v>100</v>
      </c>
      <c r="E20">
        <f t="shared" si="3"/>
        <v>100</v>
      </c>
      <c r="F20">
        <f t="shared" si="4"/>
        <v>0</v>
      </c>
      <c r="G20">
        <f t="shared" si="5"/>
        <v>2</v>
      </c>
      <c r="H20">
        <f t="shared" si="6"/>
        <v>4.3981798683581159</v>
      </c>
      <c r="I20">
        <f t="shared" si="7"/>
        <v>100</v>
      </c>
      <c r="J20">
        <f t="shared" si="8"/>
        <v>25013.811247045742</v>
      </c>
    </row>
    <row r="21" spans="1:10" x14ac:dyDescent="0.35">
      <c r="A21" s="4">
        <v>3.5000000000000102</v>
      </c>
      <c r="B21">
        <f t="shared" si="1"/>
        <v>3162.2776601684532</v>
      </c>
      <c r="C21" s="5">
        <f t="shared" si="2"/>
        <v>19869.176531592664</v>
      </c>
      <c r="D21" s="14">
        <f t="shared" si="0"/>
        <v>100</v>
      </c>
      <c r="E21">
        <f t="shared" si="3"/>
        <v>100</v>
      </c>
      <c r="F21">
        <f t="shared" si="4"/>
        <v>0</v>
      </c>
      <c r="G21">
        <f t="shared" si="5"/>
        <v>2</v>
      </c>
      <c r="H21">
        <f t="shared" si="6"/>
        <v>4.2981798683581252</v>
      </c>
      <c r="I21">
        <f t="shared" si="7"/>
        <v>100</v>
      </c>
      <c r="J21">
        <f t="shared" si="8"/>
        <v>19869.176531592664</v>
      </c>
    </row>
    <row r="22" spans="1:10" x14ac:dyDescent="0.35">
      <c r="A22" s="4">
        <v>3.4000000000000101</v>
      </c>
      <c r="B22">
        <f t="shared" si="1"/>
        <v>2511.8864315096412</v>
      </c>
      <c r="C22" s="5">
        <f t="shared" si="2"/>
        <v>15782.647919765139</v>
      </c>
      <c r="D22" s="14">
        <f t="shared" si="0"/>
        <v>100</v>
      </c>
      <c r="E22">
        <f t="shared" si="3"/>
        <v>100</v>
      </c>
      <c r="F22">
        <f t="shared" si="4"/>
        <v>0</v>
      </c>
      <c r="G22">
        <f t="shared" si="5"/>
        <v>2</v>
      </c>
      <c r="H22">
        <f t="shared" si="6"/>
        <v>4.1981798683581255</v>
      </c>
      <c r="I22">
        <f t="shared" si="7"/>
        <v>100</v>
      </c>
      <c r="J22">
        <f t="shared" si="8"/>
        <v>15782.647919765139</v>
      </c>
    </row>
    <row r="23" spans="1:10" x14ac:dyDescent="0.35">
      <c r="A23" s="4">
        <v>3.30000000000001</v>
      </c>
      <c r="B23">
        <f t="shared" si="1"/>
        <v>1995.2623149689266</v>
      </c>
      <c r="C23" s="5">
        <f t="shared" si="2"/>
        <v>12536.602861381887</v>
      </c>
      <c r="D23" s="14">
        <f t="shared" si="0"/>
        <v>100</v>
      </c>
      <c r="E23">
        <f t="shared" si="3"/>
        <v>100</v>
      </c>
      <c r="F23">
        <f t="shared" si="4"/>
        <v>0</v>
      </c>
      <c r="G23">
        <f t="shared" si="5"/>
        <v>2</v>
      </c>
      <c r="H23">
        <f t="shared" si="6"/>
        <v>4.098179868358125</v>
      </c>
      <c r="I23">
        <f t="shared" si="7"/>
        <v>100</v>
      </c>
      <c r="J23">
        <f t="shared" si="8"/>
        <v>12536.602861381887</v>
      </c>
    </row>
    <row r="24" spans="1:10" x14ac:dyDescent="0.35">
      <c r="A24" s="4">
        <v>3.2000000000000099</v>
      </c>
      <c r="B24">
        <f t="shared" si="1"/>
        <v>1584.8931924611509</v>
      </c>
      <c r="C24" s="5">
        <f t="shared" si="2"/>
        <v>9958.1776203208519</v>
      </c>
      <c r="D24" s="14">
        <f t="shared" si="0"/>
        <v>100</v>
      </c>
      <c r="E24">
        <f t="shared" si="3"/>
        <v>100</v>
      </c>
      <c r="F24">
        <f t="shared" si="4"/>
        <v>0</v>
      </c>
      <c r="G24">
        <f t="shared" si="5"/>
        <v>2</v>
      </c>
      <c r="H24">
        <f t="shared" si="6"/>
        <v>3.9981798683581253</v>
      </c>
      <c r="I24">
        <f t="shared" si="7"/>
        <v>100</v>
      </c>
      <c r="J24">
        <f t="shared" si="8"/>
        <v>9958.1776203208519</v>
      </c>
    </row>
    <row r="25" spans="1:10" x14ac:dyDescent="0.35">
      <c r="A25" s="4">
        <v>3.1000000000000099</v>
      </c>
      <c r="B25">
        <f t="shared" si="1"/>
        <v>1258.9254117941971</v>
      </c>
      <c r="C25" s="5">
        <f t="shared" si="2"/>
        <v>7910.0616502203093</v>
      </c>
      <c r="D25" s="14">
        <f t="shared" si="0"/>
        <v>100</v>
      </c>
      <c r="E25">
        <f t="shared" si="3"/>
        <v>100</v>
      </c>
      <c r="F25">
        <f t="shared" si="4"/>
        <v>0</v>
      </c>
      <c r="G25">
        <f t="shared" si="5"/>
        <v>2</v>
      </c>
      <c r="H25">
        <f t="shared" si="6"/>
        <v>3.8981798683581252</v>
      </c>
      <c r="I25">
        <f t="shared" si="7"/>
        <v>100</v>
      </c>
      <c r="J25">
        <f t="shared" si="8"/>
        <v>7910.0616502203093</v>
      </c>
    </row>
    <row r="26" spans="1:10" x14ac:dyDescent="0.35">
      <c r="A26" s="4">
        <v>3.0000000000000102</v>
      </c>
      <c r="B26">
        <f t="shared" si="1"/>
        <v>1000.0000000000238</v>
      </c>
      <c r="C26" s="5">
        <f t="shared" si="2"/>
        <v>6283.1853071797359</v>
      </c>
      <c r="D26" s="14">
        <f t="shared" si="0"/>
        <v>100</v>
      </c>
      <c r="E26">
        <f t="shared" si="3"/>
        <v>100</v>
      </c>
      <c r="F26">
        <f t="shared" si="4"/>
        <v>0</v>
      </c>
      <c r="G26">
        <f t="shared" si="5"/>
        <v>2</v>
      </c>
      <c r="H26">
        <f t="shared" si="6"/>
        <v>3.7981798683581256</v>
      </c>
      <c r="I26">
        <f t="shared" si="7"/>
        <v>100</v>
      </c>
      <c r="J26">
        <f t="shared" si="8"/>
        <v>6283.1853071797359</v>
      </c>
    </row>
    <row r="27" spans="1:10" x14ac:dyDescent="0.35">
      <c r="A27" s="4">
        <v>2.9000000000000101</v>
      </c>
      <c r="B27">
        <f t="shared" si="1"/>
        <v>794.32823472430039</v>
      </c>
      <c r="C27" s="5">
        <f t="shared" si="2"/>
        <v>4990.9114934976214</v>
      </c>
      <c r="D27" s="14">
        <f t="shared" si="0"/>
        <v>100</v>
      </c>
      <c r="E27">
        <f t="shared" si="3"/>
        <v>100</v>
      </c>
      <c r="F27">
        <f t="shared" si="4"/>
        <v>0</v>
      </c>
      <c r="G27">
        <f t="shared" si="5"/>
        <v>2</v>
      </c>
      <c r="H27">
        <f t="shared" si="6"/>
        <v>3.6981798683581255</v>
      </c>
      <c r="I27">
        <f t="shared" si="7"/>
        <v>100</v>
      </c>
      <c r="J27">
        <f t="shared" si="8"/>
        <v>4990.9114934976214</v>
      </c>
    </row>
    <row r="28" spans="1:10" x14ac:dyDescent="0.35">
      <c r="A28" s="4">
        <v>2.80000000000001</v>
      </c>
      <c r="B28">
        <f t="shared" si="1"/>
        <v>630.95734448020835</v>
      </c>
      <c r="C28" s="5">
        <f t="shared" si="2"/>
        <v>3964.421916295094</v>
      </c>
      <c r="D28" s="14">
        <f t="shared" si="0"/>
        <v>100</v>
      </c>
      <c r="E28">
        <f t="shared" si="3"/>
        <v>100</v>
      </c>
      <c r="F28">
        <f t="shared" si="4"/>
        <v>0</v>
      </c>
      <c r="G28">
        <f t="shared" si="5"/>
        <v>2</v>
      </c>
      <c r="H28">
        <f t="shared" si="6"/>
        <v>3.5981798683581254</v>
      </c>
      <c r="I28">
        <f t="shared" si="7"/>
        <v>100</v>
      </c>
      <c r="J28">
        <f t="shared" si="8"/>
        <v>3964.421916295094</v>
      </c>
    </row>
    <row r="29" spans="1:10" x14ac:dyDescent="0.35">
      <c r="A29" s="4">
        <v>2.7000000000000099</v>
      </c>
      <c r="B29">
        <f t="shared" si="1"/>
        <v>501.18723362728383</v>
      </c>
      <c r="C29" s="5">
        <f t="shared" si="2"/>
        <v>3149.0522624729324</v>
      </c>
      <c r="D29" s="14">
        <f t="shared" si="0"/>
        <v>100</v>
      </c>
      <c r="E29">
        <f t="shared" si="3"/>
        <v>100</v>
      </c>
      <c r="F29">
        <f t="shared" si="4"/>
        <v>0</v>
      </c>
      <c r="G29">
        <f t="shared" si="5"/>
        <v>2</v>
      </c>
      <c r="H29">
        <f t="shared" si="6"/>
        <v>3.4981798683581249</v>
      </c>
      <c r="I29">
        <f t="shared" si="7"/>
        <v>100</v>
      </c>
      <c r="J29">
        <f t="shared" si="8"/>
        <v>3149.0522624729324</v>
      </c>
    </row>
    <row r="30" spans="1:10" x14ac:dyDescent="0.35">
      <c r="A30" s="4">
        <v>2.6000000000000099</v>
      </c>
      <c r="B30">
        <f t="shared" si="1"/>
        <v>398.10717055350648</v>
      </c>
      <c r="C30" s="5">
        <f t="shared" si="2"/>
        <v>2501.3811247046297</v>
      </c>
      <c r="D30" s="14">
        <f t="shared" si="0"/>
        <v>100</v>
      </c>
      <c r="E30">
        <f t="shared" si="3"/>
        <v>100</v>
      </c>
      <c r="F30">
        <f t="shared" si="4"/>
        <v>0</v>
      </c>
      <c r="G30">
        <f t="shared" si="5"/>
        <v>2</v>
      </c>
      <c r="H30">
        <f t="shared" si="6"/>
        <v>3.3981798683581252</v>
      </c>
      <c r="I30">
        <f t="shared" si="7"/>
        <v>100</v>
      </c>
      <c r="J30">
        <f t="shared" si="8"/>
        <v>2501.3811247046297</v>
      </c>
    </row>
    <row r="31" spans="1:10" x14ac:dyDescent="0.35">
      <c r="A31" s="4">
        <v>2.5000000000000102</v>
      </c>
      <c r="B31">
        <f t="shared" si="1"/>
        <v>316.22776601684552</v>
      </c>
      <c r="C31" s="5">
        <f t="shared" si="2"/>
        <v>1986.917653159268</v>
      </c>
      <c r="D31" s="14">
        <f t="shared" si="0"/>
        <v>100</v>
      </c>
      <c r="E31">
        <f t="shared" si="3"/>
        <v>100</v>
      </c>
      <c r="F31">
        <f t="shared" si="4"/>
        <v>0</v>
      </c>
      <c r="G31">
        <f t="shared" si="5"/>
        <v>2</v>
      </c>
      <c r="H31">
        <f t="shared" si="6"/>
        <v>3.2981798683581256</v>
      </c>
      <c r="I31">
        <f t="shared" si="7"/>
        <v>100</v>
      </c>
      <c r="J31">
        <f t="shared" si="8"/>
        <v>1986.917653159268</v>
      </c>
    </row>
    <row r="32" spans="1:10" x14ac:dyDescent="0.35">
      <c r="A32" s="4">
        <v>2.4000000000000101</v>
      </c>
      <c r="B32">
        <f t="shared" si="1"/>
        <v>251.18864315096408</v>
      </c>
      <c r="C32" s="5">
        <f t="shared" si="2"/>
        <v>1578.2647919765138</v>
      </c>
      <c r="D32" s="14">
        <f t="shared" si="0"/>
        <v>100</v>
      </c>
      <c r="E32">
        <f t="shared" si="3"/>
        <v>100</v>
      </c>
      <c r="F32">
        <f t="shared" si="4"/>
        <v>0</v>
      </c>
      <c r="G32">
        <f t="shared" si="5"/>
        <v>2</v>
      </c>
      <c r="H32">
        <f t="shared" si="6"/>
        <v>3.1981798683581255</v>
      </c>
      <c r="I32">
        <f t="shared" si="7"/>
        <v>100</v>
      </c>
      <c r="J32">
        <f t="shared" si="8"/>
        <v>1578.2647919765138</v>
      </c>
    </row>
    <row r="33" spans="1:10" x14ac:dyDescent="0.35">
      <c r="A33" s="4">
        <v>2.30000000000001</v>
      </c>
      <c r="B33">
        <f t="shared" si="1"/>
        <v>199.52623149689262</v>
      </c>
      <c r="C33" s="5">
        <f t="shared" si="2"/>
        <v>1253.6602861381884</v>
      </c>
      <c r="D33" s="14">
        <f t="shared" si="0"/>
        <v>100</v>
      </c>
      <c r="E33">
        <f t="shared" si="3"/>
        <v>100</v>
      </c>
      <c r="F33">
        <f t="shared" si="4"/>
        <v>0</v>
      </c>
      <c r="G33">
        <f t="shared" si="5"/>
        <v>2</v>
      </c>
      <c r="H33">
        <f t="shared" si="6"/>
        <v>3.098179868358125</v>
      </c>
      <c r="I33">
        <f t="shared" si="7"/>
        <v>100</v>
      </c>
      <c r="J33">
        <f t="shared" si="8"/>
        <v>1253.6602861381884</v>
      </c>
    </row>
    <row r="34" spans="1:10" x14ac:dyDescent="0.35">
      <c r="A34" s="4">
        <v>2.2000000000000099</v>
      </c>
      <c r="B34">
        <f t="shared" si="1"/>
        <v>158.48931924611506</v>
      </c>
      <c r="C34" s="5">
        <f t="shared" si="2"/>
        <v>995.81776203208494</v>
      </c>
      <c r="D34" s="14">
        <f t="shared" si="0"/>
        <v>100</v>
      </c>
      <c r="E34">
        <f t="shared" si="3"/>
        <v>100</v>
      </c>
      <c r="F34">
        <f t="shared" si="4"/>
        <v>0</v>
      </c>
      <c r="G34">
        <f t="shared" si="5"/>
        <v>2</v>
      </c>
      <c r="H34">
        <f t="shared" si="6"/>
        <v>2.9981798683581253</v>
      </c>
      <c r="I34">
        <f t="shared" si="7"/>
        <v>100</v>
      </c>
      <c r="J34">
        <f t="shared" si="8"/>
        <v>995.81776203208494</v>
      </c>
    </row>
    <row r="35" spans="1:10" x14ac:dyDescent="0.35">
      <c r="A35" s="4">
        <v>2.1000000000000099</v>
      </c>
      <c r="B35">
        <f t="shared" si="1"/>
        <v>125.89254117941968</v>
      </c>
      <c r="C35" s="5">
        <f t="shared" si="2"/>
        <v>791.0061650220307</v>
      </c>
      <c r="D35" s="14">
        <f t="shared" si="0"/>
        <v>100</v>
      </c>
      <c r="E35">
        <f t="shared" si="3"/>
        <v>100</v>
      </c>
      <c r="F35">
        <f t="shared" si="4"/>
        <v>0</v>
      </c>
      <c r="G35">
        <f t="shared" si="5"/>
        <v>2</v>
      </c>
      <c r="H35">
        <f t="shared" si="6"/>
        <v>2.8981798683581252</v>
      </c>
      <c r="I35">
        <f t="shared" si="7"/>
        <v>100</v>
      </c>
      <c r="J35">
        <f t="shared" si="8"/>
        <v>791.0061650220307</v>
      </c>
    </row>
    <row r="36" spans="1:10" x14ac:dyDescent="0.35">
      <c r="A36" s="4">
        <v>2.0000000000000102</v>
      </c>
      <c r="B36">
        <f t="shared" si="1"/>
        <v>100.00000000000236</v>
      </c>
      <c r="C36" s="5">
        <f t="shared" si="2"/>
        <v>628.31853071797343</v>
      </c>
      <c r="D36" s="14">
        <f t="shared" si="0"/>
        <v>100</v>
      </c>
      <c r="E36">
        <f t="shared" si="3"/>
        <v>100</v>
      </c>
      <c r="F36">
        <f t="shared" si="4"/>
        <v>0</v>
      </c>
      <c r="G36">
        <f t="shared" si="5"/>
        <v>2</v>
      </c>
      <c r="H36">
        <f t="shared" si="6"/>
        <v>2.7981798683581252</v>
      </c>
      <c r="I36">
        <f t="shared" si="7"/>
        <v>100</v>
      </c>
      <c r="J36">
        <f t="shared" si="8"/>
        <v>628.31853071797343</v>
      </c>
    </row>
    <row r="37" spans="1:10" x14ac:dyDescent="0.35">
      <c r="A37" s="4">
        <v>1.9000000000000099</v>
      </c>
      <c r="B37">
        <f t="shared" si="1"/>
        <v>79.43282347243003</v>
      </c>
      <c r="C37" s="5">
        <f t="shared" si="2"/>
        <v>499.09114934976213</v>
      </c>
      <c r="D37" s="14">
        <f t="shared" si="0"/>
        <v>100</v>
      </c>
      <c r="E37">
        <f t="shared" si="3"/>
        <v>100</v>
      </c>
      <c r="F37">
        <f t="shared" si="4"/>
        <v>0</v>
      </c>
      <c r="G37">
        <f t="shared" si="5"/>
        <v>2</v>
      </c>
      <c r="H37">
        <f t="shared" si="6"/>
        <v>2.6981798683581255</v>
      </c>
      <c r="I37">
        <f t="shared" si="7"/>
        <v>100</v>
      </c>
      <c r="J37">
        <f t="shared" si="8"/>
        <v>499.09114934976213</v>
      </c>
    </row>
    <row r="38" spans="1:10" x14ac:dyDescent="0.35">
      <c r="A38" s="4">
        <v>1.80000000000001</v>
      </c>
      <c r="B38">
        <f t="shared" si="1"/>
        <v>63.095734448020821</v>
      </c>
      <c r="C38" s="5">
        <f t="shared" si="2"/>
        <v>396.4421916295093</v>
      </c>
      <c r="D38" s="14">
        <f t="shared" ref="D38:D66" si="9">B$1</f>
        <v>100</v>
      </c>
      <c r="E38">
        <f t="shared" si="3"/>
        <v>100</v>
      </c>
      <c r="F38">
        <f t="shared" si="4"/>
        <v>0</v>
      </c>
      <c r="G38">
        <f t="shared" si="5"/>
        <v>2</v>
      </c>
      <c r="H38">
        <f t="shared" si="6"/>
        <v>2.5981798683581254</v>
      </c>
      <c r="I38">
        <f t="shared" si="7"/>
        <v>100</v>
      </c>
      <c r="J38">
        <f t="shared" si="8"/>
        <v>396.4421916295093</v>
      </c>
    </row>
    <row r="39" spans="1:10" x14ac:dyDescent="0.35">
      <c r="A39" s="4">
        <v>1.7000000000000099</v>
      </c>
      <c r="B39">
        <f t="shared" si="1"/>
        <v>50.118723362728396</v>
      </c>
      <c r="C39" s="5">
        <f t="shared" si="2"/>
        <v>314.90522624729334</v>
      </c>
      <c r="D39" s="14">
        <f t="shared" si="9"/>
        <v>100</v>
      </c>
      <c r="E39">
        <f t="shared" si="3"/>
        <v>100</v>
      </c>
      <c r="F39">
        <f t="shared" si="4"/>
        <v>0</v>
      </c>
      <c r="G39">
        <f t="shared" si="5"/>
        <v>2</v>
      </c>
      <c r="H39">
        <f t="shared" si="6"/>
        <v>2.4981798683581253</v>
      </c>
      <c r="I39">
        <f t="shared" si="7"/>
        <v>100</v>
      </c>
      <c r="J39">
        <f t="shared" si="8"/>
        <v>314.90522624729334</v>
      </c>
    </row>
    <row r="40" spans="1:10" x14ac:dyDescent="0.35">
      <c r="A40" s="4">
        <v>1.6000000000000101</v>
      </c>
      <c r="B40">
        <f t="shared" si="1"/>
        <v>39.810717055350658</v>
      </c>
      <c r="C40" s="5">
        <f t="shared" si="2"/>
        <v>250.13811247046303</v>
      </c>
      <c r="D40" s="14">
        <f t="shared" si="9"/>
        <v>100</v>
      </c>
      <c r="E40">
        <f t="shared" si="3"/>
        <v>100</v>
      </c>
      <c r="F40">
        <f t="shared" si="4"/>
        <v>0</v>
      </c>
      <c r="G40">
        <f t="shared" si="5"/>
        <v>2</v>
      </c>
      <c r="H40">
        <f t="shared" si="6"/>
        <v>2.3981798683581252</v>
      </c>
      <c r="I40">
        <f t="shared" si="7"/>
        <v>100</v>
      </c>
      <c r="J40">
        <f t="shared" si="8"/>
        <v>250.13811247046303</v>
      </c>
    </row>
    <row r="41" spans="1:10" x14ac:dyDescent="0.35">
      <c r="A41" s="4">
        <v>1.50000000000001</v>
      </c>
      <c r="B41">
        <f t="shared" si="1"/>
        <v>31.622776601684535</v>
      </c>
      <c r="C41" s="5">
        <f t="shared" si="2"/>
        <v>198.69176531592669</v>
      </c>
      <c r="D41" s="14">
        <f t="shared" si="9"/>
        <v>100</v>
      </c>
      <c r="E41">
        <f t="shared" si="3"/>
        <v>100</v>
      </c>
      <c r="F41">
        <f t="shared" si="4"/>
        <v>0</v>
      </c>
      <c r="G41">
        <f t="shared" si="5"/>
        <v>2</v>
      </c>
      <c r="H41">
        <f t="shared" si="6"/>
        <v>2.2981798683581252</v>
      </c>
      <c r="I41">
        <f t="shared" si="7"/>
        <v>100</v>
      </c>
      <c r="J41">
        <f t="shared" si="8"/>
        <v>198.69176531592669</v>
      </c>
    </row>
    <row r="42" spans="1:10" x14ac:dyDescent="0.35">
      <c r="A42" s="4">
        <v>1.4000000000000099</v>
      </c>
      <c r="B42">
        <f t="shared" si="1"/>
        <v>25.118864315096381</v>
      </c>
      <c r="C42" s="5">
        <f t="shared" si="2"/>
        <v>157.8264791976512</v>
      </c>
      <c r="D42" s="14">
        <f t="shared" si="9"/>
        <v>100</v>
      </c>
      <c r="E42">
        <f t="shared" si="3"/>
        <v>100</v>
      </c>
      <c r="F42">
        <f t="shared" si="4"/>
        <v>0</v>
      </c>
      <c r="G42">
        <f t="shared" si="5"/>
        <v>2</v>
      </c>
      <c r="H42">
        <f t="shared" si="6"/>
        <v>2.1981798683581251</v>
      </c>
      <c r="I42">
        <f t="shared" si="7"/>
        <v>100</v>
      </c>
      <c r="J42">
        <f t="shared" si="8"/>
        <v>157.8264791976512</v>
      </c>
    </row>
    <row r="43" spans="1:10" x14ac:dyDescent="0.35">
      <c r="A43" s="4">
        <v>1.30000000000001</v>
      </c>
      <c r="B43">
        <f t="shared" si="1"/>
        <v>19.952623149689266</v>
      </c>
      <c r="C43" s="5">
        <f t="shared" si="2"/>
        <v>125.36602861381887</v>
      </c>
      <c r="D43" s="14">
        <f t="shared" si="9"/>
        <v>100</v>
      </c>
      <c r="E43">
        <f t="shared" si="3"/>
        <v>100</v>
      </c>
      <c r="F43">
        <f t="shared" si="4"/>
        <v>0</v>
      </c>
      <c r="G43">
        <f t="shared" si="5"/>
        <v>2</v>
      </c>
      <c r="H43">
        <f t="shared" si="6"/>
        <v>2.0981798683581254</v>
      </c>
      <c r="I43">
        <f t="shared" si="7"/>
        <v>100</v>
      </c>
      <c r="J43">
        <f t="shared" si="8"/>
        <v>125.36602861381887</v>
      </c>
    </row>
    <row r="44" spans="1:10" x14ac:dyDescent="0.35">
      <c r="A44" s="4">
        <v>1.2000000000000099</v>
      </c>
      <c r="B44">
        <f t="shared" si="1"/>
        <v>15.848931924611502</v>
      </c>
      <c r="C44" s="5">
        <f t="shared" si="2"/>
        <v>99.581776203208477</v>
      </c>
      <c r="D44" s="14">
        <f t="shared" si="9"/>
        <v>100</v>
      </c>
      <c r="E44">
        <f t="shared" si="3"/>
        <v>100</v>
      </c>
      <c r="F44">
        <f t="shared" si="4"/>
        <v>0</v>
      </c>
      <c r="G44">
        <f t="shared" si="5"/>
        <v>2</v>
      </c>
      <c r="H44">
        <f t="shared" si="6"/>
        <v>1.9981798683581251</v>
      </c>
      <c r="I44">
        <f t="shared" si="7"/>
        <v>100</v>
      </c>
      <c r="J44">
        <f t="shared" si="8"/>
        <v>99.581776203208477</v>
      </c>
    </row>
    <row r="45" spans="1:10" x14ac:dyDescent="0.35">
      <c r="A45" s="4">
        <v>1.1000000000000101</v>
      </c>
      <c r="B45">
        <f t="shared" si="1"/>
        <v>12.589254117941964</v>
      </c>
      <c r="C45" s="5">
        <f t="shared" si="2"/>
        <v>79.100616502203053</v>
      </c>
      <c r="D45" s="14">
        <f t="shared" si="9"/>
        <v>100</v>
      </c>
      <c r="E45">
        <f t="shared" si="3"/>
        <v>100</v>
      </c>
      <c r="F45">
        <f t="shared" si="4"/>
        <v>0</v>
      </c>
      <c r="G45">
        <f t="shared" si="5"/>
        <v>2</v>
      </c>
      <c r="H45">
        <f t="shared" si="6"/>
        <v>1.898179868358125</v>
      </c>
      <c r="I45">
        <f t="shared" si="7"/>
        <v>100</v>
      </c>
      <c r="J45">
        <f t="shared" si="8"/>
        <v>79.100616502203053</v>
      </c>
    </row>
    <row r="46" spans="1:10" x14ac:dyDescent="0.35">
      <c r="A46" s="4">
        <v>1.00000000000001</v>
      </c>
      <c r="B46">
        <f t="shared" si="1"/>
        <v>10.000000000000233</v>
      </c>
      <c r="C46" s="5">
        <f t="shared" si="2"/>
        <v>62.831853071797326</v>
      </c>
      <c r="D46" s="14">
        <f t="shared" si="9"/>
        <v>100</v>
      </c>
      <c r="E46">
        <f t="shared" si="3"/>
        <v>100</v>
      </c>
      <c r="F46">
        <f t="shared" si="4"/>
        <v>0</v>
      </c>
      <c r="G46">
        <f t="shared" si="5"/>
        <v>2</v>
      </c>
      <c r="H46">
        <f t="shared" si="6"/>
        <v>1.7981798683581252</v>
      </c>
      <c r="I46">
        <f t="shared" si="7"/>
        <v>100</v>
      </c>
      <c r="J46">
        <f t="shared" si="8"/>
        <v>62.831853071797326</v>
      </c>
    </row>
    <row r="47" spans="1:10" x14ac:dyDescent="0.35">
      <c r="A47" s="4">
        <v>0.90000000000001001</v>
      </c>
      <c r="B47">
        <f t="shared" si="1"/>
        <v>7.9432823472430005</v>
      </c>
      <c r="C47" s="5">
        <f t="shared" si="2"/>
        <v>49.909114934976195</v>
      </c>
      <c r="D47" s="14">
        <f t="shared" si="9"/>
        <v>100</v>
      </c>
      <c r="E47">
        <f t="shared" si="3"/>
        <v>100</v>
      </c>
      <c r="F47">
        <f t="shared" si="4"/>
        <v>0</v>
      </c>
      <c r="G47">
        <f t="shared" si="5"/>
        <v>2</v>
      </c>
      <c r="H47">
        <f t="shared" si="6"/>
        <v>1.6981798683581251</v>
      </c>
      <c r="I47">
        <f t="shared" si="7"/>
        <v>100</v>
      </c>
      <c r="J47">
        <f t="shared" si="8"/>
        <v>49.909114934976195</v>
      </c>
    </row>
    <row r="48" spans="1:10" x14ac:dyDescent="0.35">
      <c r="A48" s="4">
        <v>0.80000000000001004</v>
      </c>
      <c r="B48">
        <f t="shared" si="1"/>
        <v>6.309573444802079</v>
      </c>
      <c r="C48" s="5">
        <f t="shared" si="2"/>
        <v>39.644219162950911</v>
      </c>
      <c r="D48" s="14">
        <f t="shared" si="9"/>
        <v>100</v>
      </c>
      <c r="E48">
        <f t="shared" si="3"/>
        <v>100</v>
      </c>
      <c r="F48">
        <f t="shared" si="4"/>
        <v>0</v>
      </c>
      <c r="G48">
        <f t="shared" si="5"/>
        <v>2</v>
      </c>
      <c r="H48">
        <f t="shared" si="6"/>
        <v>1.5981798683581252</v>
      </c>
      <c r="I48">
        <f t="shared" si="7"/>
        <v>100</v>
      </c>
      <c r="J48">
        <f t="shared" si="8"/>
        <v>39.644219162950911</v>
      </c>
    </row>
    <row r="49" spans="1:10" x14ac:dyDescent="0.35">
      <c r="A49" s="4">
        <v>0.70000000000002005</v>
      </c>
      <c r="B49">
        <f t="shared" si="1"/>
        <v>5.0118723362729556</v>
      </c>
      <c r="C49" s="5">
        <f t="shared" si="2"/>
        <v>31.490522624730062</v>
      </c>
      <c r="D49" s="14">
        <f t="shared" si="9"/>
        <v>100</v>
      </c>
      <c r="E49">
        <f t="shared" si="3"/>
        <v>100</v>
      </c>
      <c r="F49">
        <f t="shared" si="4"/>
        <v>0</v>
      </c>
      <c r="G49">
        <f t="shared" si="5"/>
        <v>2</v>
      </c>
      <c r="H49">
        <f t="shared" si="6"/>
        <v>1.4981798683581351</v>
      </c>
      <c r="I49">
        <f t="shared" si="7"/>
        <v>100</v>
      </c>
      <c r="J49">
        <f t="shared" si="8"/>
        <v>31.490522624730062</v>
      </c>
    </row>
    <row r="50" spans="1:10" x14ac:dyDescent="0.35">
      <c r="A50" s="4">
        <v>0.60000000000001996</v>
      </c>
      <c r="B50">
        <f t="shared" si="1"/>
        <v>3.9810717055351557</v>
      </c>
      <c r="C50" s="5">
        <f t="shared" si="2"/>
        <v>25.013811247046867</v>
      </c>
      <c r="D50" s="14">
        <f t="shared" si="9"/>
        <v>100</v>
      </c>
      <c r="E50">
        <f t="shared" si="3"/>
        <v>100</v>
      </c>
      <c r="F50">
        <f t="shared" si="4"/>
        <v>0</v>
      </c>
      <c r="G50">
        <f t="shared" si="5"/>
        <v>2</v>
      </c>
      <c r="H50">
        <f t="shared" si="6"/>
        <v>1.398179868358135</v>
      </c>
      <c r="I50">
        <f t="shared" si="7"/>
        <v>100</v>
      </c>
      <c r="J50">
        <f t="shared" si="8"/>
        <v>25.013811247046867</v>
      </c>
    </row>
    <row r="51" spans="1:10" x14ac:dyDescent="0.35">
      <c r="A51" s="4">
        <v>0.50000000000001998</v>
      </c>
      <c r="B51">
        <f t="shared" si="1"/>
        <v>3.1622776601685252</v>
      </c>
      <c r="C51" s="5">
        <f t="shared" si="2"/>
        <v>19.869176531593119</v>
      </c>
      <c r="D51" s="14">
        <f t="shared" si="9"/>
        <v>100</v>
      </c>
      <c r="E51">
        <f t="shared" si="3"/>
        <v>100</v>
      </c>
      <c r="F51">
        <f t="shared" si="4"/>
        <v>0</v>
      </c>
      <c r="G51">
        <f t="shared" si="5"/>
        <v>2</v>
      </c>
      <c r="H51">
        <f t="shared" si="6"/>
        <v>1.2981798683581351</v>
      </c>
      <c r="I51">
        <f t="shared" si="7"/>
        <v>100</v>
      </c>
      <c r="J51">
        <f t="shared" si="8"/>
        <v>19.869176531593119</v>
      </c>
    </row>
    <row r="52" spans="1:10" x14ac:dyDescent="0.35">
      <c r="A52" s="4">
        <v>0.40000000000002001</v>
      </c>
      <c r="B52">
        <f t="shared" si="1"/>
        <v>2.511886431509696</v>
      </c>
      <c r="C52" s="5">
        <f t="shared" si="2"/>
        <v>15.782647919765484</v>
      </c>
      <c r="D52" s="14">
        <f t="shared" si="9"/>
        <v>100</v>
      </c>
      <c r="E52">
        <f t="shared" si="3"/>
        <v>100</v>
      </c>
      <c r="F52">
        <f t="shared" si="4"/>
        <v>0</v>
      </c>
      <c r="G52">
        <f t="shared" si="5"/>
        <v>2</v>
      </c>
      <c r="H52">
        <f t="shared" si="6"/>
        <v>1.1981798683581351</v>
      </c>
      <c r="I52">
        <f t="shared" si="7"/>
        <v>100</v>
      </c>
      <c r="J52">
        <f t="shared" si="8"/>
        <v>15.782647919765484</v>
      </c>
    </row>
    <row r="53" spans="1:10" x14ac:dyDescent="0.35">
      <c r="A53" s="4">
        <v>0.30000000000001997</v>
      </c>
      <c r="B53">
        <f t="shared" si="1"/>
        <v>1.9952623149689717</v>
      </c>
      <c r="C53" s="5">
        <f t="shared" si="2"/>
        <v>12.536602861382171</v>
      </c>
      <c r="D53" s="14">
        <f t="shared" si="9"/>
        <v>100</v>
      </c>
      <c r="E53">
        <f t="shared" si="3"/>
        <v>100</v>
      </c>
      <c r="F53">
        <f t="shared" si="4"/>
        <v>0</v>
      </c>
      <c r="G53">
        <f t="shared" si="5"/>
        <v>2</v>
      </c>
      <c r="H53">
        <f t="shared" si="6"/>
        <v>1.0981798683581352</v>
      </c>
      <c r="I53">
        <f t="shared" si="7"/>
        <v>100</v>
      </c>
      <c r="J53">
        <f t="shared" si="8"/>
        <v>12.536602861382171</v>
      </c>
    </row>
    <row r="54" spans="1:10" x14ac:dyDescent="0.35">
      <c r="A54" s="4">
        <v>0.20000000000002</v>
      </c>
      <c r="B54">
        <f t="shared" si="1"/>
        <v>1.5848931924611867</v>
      </c>
      <c r="C54" s="5">
        <f t="shared" si="2"/>
        <v>9.9581776203210755</v>
      </c>
      <c r="D54" s="14">
        <f t="shared" si="9"/>
        <v>100</v>
      </c>
      <c r="E54">
        <f t="shared" si="3"/>
        <v>100</v>
      </c>
      <c r="F54">
        <f t="shared" si="4"/>
        <v>0</v>
      </c>
      <c r="G54">
        <f t="shared" si="5"/>
        <v>2</v>
      </c>
      <c r="H54">
        <f t="shared" si="6"/>
        <v>0.9981798683581351</v>
      </c>
      <c r="I54">
        <f t="shared" si="7"/>
        <v>100</v>
      </c>
      <c r="J54">
        <f t="shared" si="8"/>
        <v>9.9581776203210755</v>
      </c>
    </row>
    <row r="55" spans="1:10" x14ac:dyDescent="0.35">
      <c r="A55" s="4">
        <v>0.10000000000002</v>
      </c>
      <c r="B55">
        <f t="shared" si="1"/>
        <v>1.2589254117942252</v>
      </c>
      <c r="C55" s="5">
        <f t="shared" si="2"/>
        <v>7.9100616502204861</v>
      </c>
      <c r="D55" s="14">
        <f t="shared" si="9"/>
        <v>100</v>
      </c>
      <c r="E55">
        <f t="shared" si="3"/>
        <v>100</v>
      </c>
      <c r="F55">
        <f t="shared" si="4"/>
        <v>0</v>
      </c>
      <c r="G55">
        <f t="shared" si="5"/>
        <v>2</v>
      </c>
      <c r="H55">
        <f t="shared" si="6"/>
        <v>0.89817986835813501</v>
      </c>
      <c r="I55">
        <f t="shared" si="7"/>
        <v>100</v>
      </c>
      <c r="J55">
        <f t="shared" si="8"/>
        <v>7.9100616502204861</v>
      </c>
    </row>
    <row r="56" spans="1:10" x14ac:dyDescent="0.35">
      <c r="A56" s="4">
        <v>2.0428103653102899E-14</v>
      </c>
      <c r="B56">
        <f t="shared" si="1"/>
        <v>1.0000000000000471</v>
      </c>
      <c r="C56" s="5">
        <f t="shared" si="2"/>
        <v>6.283185307179882</v>
      </c>
      <c r="D56" s="14">
        <f t="shared" si="9"/>
        <v>100</v>
      </c>
      <c r="E56">
        <f t="shared" si="3"/>
        <v>100</v>
      </c>
      <c r="F56">
        <f t="shared" si="4"/>
        <v>0</v>
      </c>
      <c r="G56">
        <f t="shared" si="5"/>
        <v>2</v>
      </c>
      <c r="H56">
        <f t="shared" si="6"/>
        <v>0.79817986835813548</v>
      </c>
      <c r="I56">
        <f t="shared" si="7"/>
        <v>100</v>
      </c>
      <c r="J56">
        <f t="shared" si="8"/>
        <v>6.283185307179882</v>
      </c>
    </row>
    <row r="57" spans="1:10" x14ac:dyDescent="0.35">
      <c r="A57" s="4">
        <v>-9.9999999999980105E-2</v>
      </c>
      <c r="B57">
        <f t="shared" si="1"/>
        <v>0.79432823472431791</v>
      </c>
      <c r="C57" s="5">
        <f t="shared" si="2"/>
        <v>4.9909114934977321</v>
      </c>
      <c r="D57" s="14">
        <f t="shared" si="9"/>
        <v>100</v>
      </c>
      <c r="E57">
        <f t="shared" si="3"/>
        <v>100</v>
      </c>
      <c r="F57">
        <f t="shared" si="4"/>
        <v>0</v>
      </c>
      <c r="G57">
        <f t="shared" si="5"/>
        <v>2</v>
      </c>
      <c r="H57">
        <f t="shared" si="6"/>
        <v>0.69817986835813495</v>
      </c>
      <c r="I57">
        <f t="shared" si="7"/>
        <v>100</v>
      </c>
      <c r="J57">
        <f t="shared" si="8"/>
        <v>4.9909114934977321</v>
      </c>
    </row>
    <row r="58" spans="1:10" x14ac:dyDescent="0.35">
      <c r="A58" s="4">
        <v>-0.19999999999998</v>
      </c>
      <c r="B58">
        <f t="shared" si="1"/>
        <v>0.63095734448022234</v>
      </c>
      <c r="C58" s="5">
        <f t="shared" si="2"/>
        <v>3.9644219162951817</v>
      </c>
      <c r="D58" s="14">
        <f t="shared" si="9"/>
        <v>100</v>
      </c>
      <c r="E58">
        <f t="shared" si="3"/>
        <v>100</v>
      </c>
      <c r="F58">
        <f t="shared" si="4"/>
        <v>0</v>
      </c>
      <c r="G58">
        <f t="shared" si="5"/>
        <v>2</v>
      </c>
      <c r="H58">
        <f t="shared" si="6"/>
        <v>0.59817986835813508</v>
      </c>
      <c r="I58">
        <f t="shared" si="7"/>
        <v>100</v>
      </c>
      <c r="J58">
        <f t="shared" si="8"/>
        <v>3.9644219162951817</v>
      </c>
    </row>
    <row r="59" spans="1:10" x14ac:dyDescent="0.35">
      <c r="A59" s="4">
        <v>-0.29999999999998</v>
      </c>
      <c r="B59">
        <f t="shared" si="1"/>
        <v>0.50118723362729534</v>
      </c>
      <c r="C59" s="5">
        <f t="shared" si="2"/>
        <v>3.1490522624730048</v>
      </c>
      <c r="D59" s="14">
        <f t="shared" si="9"/>
        <v>100</v>
      </c>
      <c r="E59">
        <f t="shared" si="3"/>
        <v>100</v>
      </c>
      <c r="F59">
        <f t="shared" si="4"/>
        <v>0</v>
      </c>
      <c r="G59">
        <f t="shared" si="5"/>
        <v>2</v>
      </c>
      <c r="H59">
        <f t="shared" si="6"/>
        <v>0.49817986835813505</v>
      </c>
      <c r="I59">
        <f t="shared" si="7"/>
        <v>100</v>
      </c>
      <c r="J59">
        <f t="shared" si="8"/>
        <v>3.1490522624730048</v>
      </c>
    </row>
    <row r="60" spans="1:10" x14ac:dyDescent="0.35">
      <c r="A60" s="4">
        <v>-0.39999999999997998</v>
      </c>
      <c r="B60">
        <f t="shared" si="1"/>
        <v>0.39810717055351552</v>
      </c>
      <c r="C60" s="5">
        <f t="shared" si="2"/>
        <v>2.5013811247046864</v>
      </c>
      <c r="D60" s="14">
        <f t="shared" si="9"/>
        <v>100</v>
      </c>
      <c r="E60">
        <f t="shared" si="3"/>
        <v>100</v>
      </c>
      <c r="F60">
        <f t="shared" si="4"/>
        <v>0</v>
      </c>
      <c r="G60">
        <f t="shared" si="5"/>
        <v>2</v>
      </c>
      <c r="H60">
        <f t="shared" si="6"/>
        <v>0.39817986835813496</v>
      </c>
      <c r="I60">
        <f t="shared" si="7"/>
        <v>100</v>
      </c>
      <c r="J60">
        <f t="shared" si="8"/>
        <v>2.5013811247046864</v>
      </c>
    </row>
    <row r="61" spans="1:10" x14ac:dyDescent="0.35">
      <c r="A61" s="4">
        <v>-0.49999999999998002</v>
      </c>
      <c r="B61">
        <f t="shared" si="1"/>
        <v>0.31622776601685243</v>
      </c>
      <c r="C61" s="5">
        <f t="shared" si="2"/>
        <v>1.9869176531593113</v>
      </c>
      <c r="D61" s="14">
        <f t="shared" si="9"/>
        <v>100</v>
      </c>
      <c r="E61">
        <f t="shared" si="3"/>
        <v>100</v>
      </c>
      <c r="F61">
        <f t="shared" si="4"/>
        <v>0</v>
      </c>
      <c r="G61">
        <f t="shared" si="5"/>
        <v>2</v>
      </c>
      <c r="H61">
        <f t="shared" si="6"/>
        <v>0.29817986835813498</v>
      </c>
      <c r="I61">
        <f t="shared" si="7"/>
        <v>100</v>
      </c>
      <c r="J61">
        <f t="shared" si="8"/>
        <v>1.9869176531593113</v>
      </c>
    </row>
    <row r="62" spans="1:10" x14ac:dyDescent="0.35">
      <c r="A62" s="4">
        <v>-0.59999999999997999</v>
      </c>
      <c r="B62">
        <f t="shared" si="1"/>
        <v>0.25118864315096956</v>
      </c>
      <c r="C62" s="5">
        <f t="shared" si="2"/>
        <v>1.5782647919765482</v>
      </c>
      <c r="D62" s="14">
        <f t="shared" si="9"/>
        <v>100</v>
      </c>
      <c r="E62">
        <f t="shared" si="3"/>
        <v>100</v>
      </c>
      <c r="F62">
        <f t="shared" si="4"/>
        <v>0</v>
      </c>
      <c r="G62">
        <f t="shared" si="5"/>
        <v>2</v>
      </c>
      <c r="H62">
        <f t="shared" si="6"/>
        <v>0.19817986835813503</v>
      </c>
      <c r="I62">
        <f t="shared" si="7"/>
        <v>100</v>
      </c>
      <c r="J62">
        <f t="shared" si="8"/>
        <v>1.5782647919765482</v>
      </c>
    </row>
    <row r="63" spans="1:10" x14ac:dyDescent="0.35">
      <c r="A63" s="4">
        <v>-0.69999999999997997</v>
      </c>
      <c r="B63">
        <f t="shared" si="1"/>
        <v>0.19952623149689716</v>
      </c>
      <c r="C63" s="5">
        <f t="shared" si="2"/>
        <v>1.2536602861382171</v>
      </c>
      <c r="D63" s="14">
        <f t="shared" si="9"/>
        <v>100</v>
      </c>
      <c r="E63">
        <f t="shared" si="3"/>
        <v>100</v>
      </c>
      <c r="F63">
        <f t="shared" si="4"/>
        <v>0</v>
      </c>
      <c r="G63">
        <f t="shared" si="5"/>
        <v>2</v>
      </c>
      <c r="H63">
        <f t="shared" si="6"/>
        <v>9.8179868358135094E-2</v>
      </c>
      <c r="I63">
        <f t="shared" si="7"/>
        <v>100</v>
      </c>
      <c r="J63">
        <f t="shared" si="8"/>
        <v>1.2536602861382171</v>
      </c>
    </row>
    <row r="64" spans="1:10" x14ac:dyDescent="0.35">
      <c r="A64" s="4">
        <v>-0.79999999999997995</v>
      </c>
      <c r="B64">
        <f t="shared" si="1"/>
        <v>0.15848931924611864</v>
      </c>
      <c r="C64" s="5">
        <f t="shared" si="2"/>
        <v>0.99581776203210748</v>
      </c>
      <c r="D64" s="14">
        <f t="shared" si="9"/>
        <v>100</v>
      </c>
      <c r="E64">
        <f t="shared" si="3"/>
        <v>100</v>
      </c>
      <c r="F64">
        <f t="shared" si="4"/>
        <v>0</v>
      </c>
      <c r="G64">
        <f t="shared" si="5"/>
        <v>2</v>
      </c>
      <c r="H64">
        <f t="shared" si="6"/>
        <v>-1.820131641864977E-3</v>
      </c>
      <c r="I64">
        <f t="shared" si="7"/>
        <v>100</v>
      </c>
      <c r="J64">
        <f t="shared" si="8"/>
        <v>0.99581776203210748</v>
      </c>
    </row>
    <row r="65" spans="1:10" x14ac:dyDescent="0.35">
      <c r="A65" s="4">
        <v>-0.89999999999998004</v>
      </c>
      <c r="B65">
        <f t="shared" si="1"/>
        <v>0.1258925411794225</v>
      </c>
      <c r="C65" s="5">
        <f t="shared" si="2"/>
        <v>0.79100616502204846</v>
      </c>
      <c r="D65" s="14">
        <f t="shared" si="9"/>
        <v>100</v>
      </c>
      <c r="E65">
        <f t="shared" si="3"/>
        <v>100</v>
      </c>
      <c r="F65">
        <f t="shared" si="4"/>
        <v>0</v>
      </c>
      <c r="G65">
        <f t="shared" si="5"/>
        <v>2</v>
      </c>
      <c r="H65">
        <f t="shared" si="6"/>
        <v>-0.10182013164186504</v>
      </c>
      <c r="I65">
        <f t="shared" si="7"/>
        <v>100</v>
      </c>
      <c r="J65">
        <f t="shared" si="8"/>
        <v>0.79100616502204846</v>
      </c>
    </row>
    <row r="66" spans="1:10" ht="15" thickBot="1" x14ac:dyDescent="0.4">
      <c r="A66" s="6">
        <v>-0.99999999999998002</v>
      </c>
      <c r="B66" s="7">
        <f t="shared" si="1"/>
        <v>0.1000000000000046</v>
      </c>
      <c r="C66" s="8">
        <f t="shared" si="2"/>
        <v>0.62831853071798749</v>
      </c>
      <c r="D66" s="14">
        <f t="shared" si="9"/>
        <v>100</v>
      </c>
      <c r="E66">
        <f t="shared" si="3"/>
        <v>100</v>
      </c>
      <c r="F66">
        <f t="shared" si="4"/>
        <v>0</v>
      </c>
      <c r="G66">
        <f t="shared" si="5"/>
        <v>2</v>
      </c>
      <c r="H66">
        <f t="shared" si="6"/>
        <v>-0.20182013164186502</v>
      </c>
      <c r="I66">
        <f t="shared" si="7"/>
        <v>100</v>
      </c>
      <c r="J66">
        <f t="shared" si="8"/>
        <v>0.62831853071798749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D1A2-150E-4E7B-987B-95D8805ED2C9}">
  <dimension ref="A1:M66"/>
  <sheetViews>
    <sheetView topLeftCell="E9" workbookViewId="0">
      <selection activeCell="G6" sqref="G6"/>
    </sheetView>
  </sheetViews>
  <sheetFormatPr defaultRowHeight="14.5" x14ac:dyDescent="0.35"/>
  <cols>
    <col min="3" max="3" width="16.453125" customWidth="1"/>
    <col min="4" max="4" width="21.1796875" customWidth="1"/>
    <col min="5" max="5" width="44.54296875" customWidth="1"/>
    <col min="6" max="6" width="43" customWidth="1"/>
    <col min="7" max="7" width="49.1796875" style="14" customWidth="1"/>
    <col min="8" max="8" width="12" bestFit="1" customWidth="1"/>
    <col min="9" max="9" width="15.453125" customWidth="1"/>
    <col min="11" max="11" width="14.54296875" customWidth="1"/>
  </cols>
  <sheetData>
    <row r="1" spans="1:13" x14ac:dyDescent="0.35">
      <c r="A1" t="s">
        <v>8</v>
      </c>
      <c r="B1" s="12">
        <v>1.0000000000000001E-5</v>
      </c>
    </row>
    <row r="2" spans="1:13" x14ac:dyDescent="0.35">
      <c r="A2" t="s">
        <v>9</v>
      </c>
      <c r="B2" s="9">
        <v>0.8</v>
      </c>
    </row>
    <row r="3" spans="1:13" ht="15" thickBot="1" x14ac:dyDescent="0.4"/>
    <row r="4" spans="1:13" x14ac:dyDescent="0.35">
      <c r="A4" s="1"/>
      <c r="B4" s="2" t="s">
        <v>24</v>
      </c>
      <c r="C4" s="3" t="s">
        <v>22</v>
      </c>
      <c r="F4" t="s">
        <v>10</v>
      </c>
      <c r="G4" s="14" t="s">
        <v>28</v>
      </c>
      <c r="H4" t="s">
        <v>5</v>
      </c>
      <c r="I4" t="s">
        <v>6</v>
      </c>
      <c r="J4" t="s">
        <v>7</v>
      </c>
      <c r="K4" t="s">
        <v>23</v>
      </c>
      <c r="L4" t="s">
        <v>15</v>
      </c>
      <c r="M4" t="s">
        <v>22</v>
      </c>
    </row>
    <row r="5" spans="1:13" x14ac:dyDescent="0.35">
      <c r="A5" s="4"/>
      <c r="B5" t="s">
        <v>0</v>
      </c>
      <c r="C5" s="5" t="s">
        <v>1</v>
      </c>
      <c r="D5" s="13" t="s">
        <v>29</v>
      </c>
      <c r="E5" s="13" t="s">
        <v>30</v>
      </c>
      <c r="F5" s="13" t="s">
        <v>31</v>
      </c>
      <c r="G5" s="14" t="s">
        <v>32</v>
      </c>
    </row>
    <row r="6" spans="1:13" x14ac:dyDescent="0.35">
      <c r="A6" s="4">
        <v>5</v>
      </c>
      <c r="B6">
        <f>10^(A6)</f>
        <v>100000</v>
      </c>
      <c r="C6" s="5">
        <f>2*PI()*B6</f>
        <v>628318.53071795858</v>
      </c>
      <c r="D6" t="str">
        <f>COMPLEX(0,C6)</f>
        <v>628318.530717959i</v>
      </c>
      <c r="E6" t="str">
        <f>IMPOWER(D6,B$2)</f>
        <v>13443.9305032919+41376.1635849097i</v>
      </c>
      <c r="F6" t="str">
        <f>IMPRODUCT(B$1,E6)</f>
        <v>0.134439305032919+0.413761635849097i</v>
      </c>
      <c r="G6" s="14" t="str">
        <f>IMDIV(1,F6)</f>
        <v>0.710294528740268-2.18606177764958i</v>
      </c>
      <c r="H6">
        <f>IMREAL(G6)</f>
        <v>0.71029452874026799</v>
      </c>
      <c r="I6">
        <f>-IMAGINARY(G6)</f>
        <v>2.1860617776495799</v>
      </c>
      <c r="J6">
        <f>LOG10(IMABS(G6))</f>
        <v>0.3614561053135078</v>
      </c>
      <c r="K6">
        <f>LOG10(C6)</f>
        <v>5.7981798683581154</v>
      </c>
      <c r="L6">
        <f>IMABS(G6)</f>
        <v>2.298561379049687</v>
      </c>
      <c r="M6">
        <f>C6</f>
        <v>628318.53071795858</v>
      </c>
    </row>
    <row r="7" spans="1:13" x14ac:dyDescent="0.35">
      <c r="A7" s="4">
        <v>4.9000000000000004</v>
      </c>
      <c r="B7">
        <f>10^(A7)</f>
        <v>79432.823472428237</v>
      </c>
      <c r="C7" s="5">
        <f>2*PI()*B7</f>
        <v>499091.14934975083</v>
      </c>
      <c r="D7" t="str">
        <f t="shared" ref="D7:D66" si="0">COMPLEX(0,C7)</f>
        <v>499091.149349751i</v>
      </c>
      <c r="E7" t="str">
        <f t="shared" ref="E7:E66" si="1">IMPOWER(D7,B$2)</f>
        <v>11182.1743338603+34415.1938571455i</v>
      </c>
      <c r="F7" t="str">
        <f t="shared" ref="F7:F66" si="2">IMPRODUCT(B$1,E7)</f>
        <v>0.111821743338603+0.344151938571455i</v>
      </c>
      <c r="G7" s="14" t="str">
        <f t="shared" ref="G7:G66" si="3">IMDIV(1,F7)</f>
        <v>0.85396185000776-2.62822432714461i</v>
      </c>
      <c r="H7">
        <f t="shared" ref="H7:H66" si="4">IMREAL(G7)</f>
        <v>0.85396185000776004</v>
      </c>
      <c r="I7">
        <f t="shared" ref="I7:I66" si="5">-IMAGINARY(G7)</f>
        <v>2.62822432714461</v>
      </c>
      <c r="J7">
        <f t="shared" ref="J7:J66" si="6">LOG10(IMABS(G7))</f>
        <v>0.44145610531350793</v>
      </c>
      <c r="K7">
        <f t="shared" ref="K7:K66" si="7">LOG10(C7)</f>
        <v>5.6981798683581157</v>
      </c>
      <c r="L7">
        <f t="shared" ref="L7:L66" si="8">IMABS(G7)</f>
        <v>2.763478596816594</v>
      </c>
      <c r="M7">
        <f t="shared" ref="M7:M66" si="9">C7</f>
        <v>499091.14934975083</v>
      </c>
    </row>
    <row r="8" spans="1:13" x14ac:dyDescent="0.35">
      <c r="A8" s="4">
        <v>4.8</v>
      </c>
      <c r="B8">
        <f t="shared" ref="B8:B66" si="10">10^(A8)</f>
        <v>63095.734448019342</v>
      </c>
      <c r="C8" s="5">
        <f t="shared" ref="C8:C66" si="11">2*PI()*B8</f>
        <v>396442.19162950001</v>
      </c>
      <c r="D8" t="str">
        <f t="shared" si="0"/>
        <v>396442.1916295i</v>
      </c>
      <c r="E8" t="str">
        <f t="shared" si="1"/>
        <v>9300.92749305913+28625.3114258488i</v>
      </c>
      <c r="F8" t="str">
        <f t="shared" si="2"/>
        <v>0.0930092749305913+0.286253114258488i</v>
      </c>
      <c r="G8" s="14" t="str">
        <f t="shared" si="3"/>
        <v>1.02668796078442-3.15982063472224i</v>
      </c>
      <c r="H8">
        <f t="shared" si="4"/>
        <v>1.0266879607844199</v>
      </c>
      <c r="I8">
        <f t="shared" si="5"/>
        <v>3.15982063472224</v>
      </c>
      <c r="J8">
        <f t="shared" si="6"/>
        <v>0.52145610531350739</v>
      </c>
      <c r="K8">
        <f t="shared" si="7"/>
        <v>5.5981798683581152</v>
      </c>
      <c r="L8">
        <f t="shared" si="8"/>
        <v>3.3224320327790196</v>
      </c>
      <c r="M8">
        <f t="shared" si="9"/>
        <v>396442.19162950001</v>
      </c>
    </row>
    <row r="9" spans="1:13" x14ac:dyDescent="0.35">
      <c r="A9" s="4">
        <v>4.7</v>
      </c>
      <c r="B9">
        <f t="shared" si="10"/>
        <v>50118.723362727294</v>
      </c>
      <c r="C9" s="5">
        <f t="shared" si="11"/>
        <v>314905.22624728642</v>
      </c>
      <c r="D9" t="str">
        <f t="shared" si="0"/>
        <v>314905.226247286i</v>
      </c>
      <c r="E9" t="str">
        <f t="shared" si="1"/>
        <v>7736.17452637938+23809.4969805524i</v>
      </c>
      <c r="F9" t="str">
        <f t="shared" si="2"/>
        <v>0.0773617452637938+0.238094969805524i</v>
      </c>
      <c r="G9" s="14" t="str">
        <f t="shared" si="3"/>
        <v>1.23435042070098-3.79893996889677i</v>
      </c>
      <c r="H9">
        <f t="shared" si="4"/>
        <v>1.2343504207009799</v>
      </c>
      <c r="I9">
        <f t="shared" si="5"/>
        <v>3.7989399688967702</v>
      </c>
      <c r="J9">
        <f t="shared" si="6"/>
        <v>0.60145610531350735</v>
      </c>
      <c r="K9">
        <f t="shared" si="7"/>
        <v>5.4981798683581156</v>
      </c>
      <c r="L9">
        <f t="shared" si="8"/>
        <v>3.9944418694438499</v>
      </c>
      <c r="M9">
        <f t="shared" si="9"/>
        <v>314905.22624728642</v>
      </c>
    </row>
    <row r="10" spans="1:13" x14ac:dyDescent="0.35">
      <c r="A10" s="4">
        <v>4.5999999999999996</v>
      </c>
      <c r="B10">
        <f t="shared" si="10"/>
        <v>39810.717055349742</v>
      </c>
      <c r="C10" s="5">
        <f t="shared" si="11"/>
        <v>250138.11247045727</v>
      </c>
      <c r="D10" t="str">
        <f t="shared" si="0"/>
        <v>250138.112470457i</v>
      </c>
      <c r="E10" t="str">
        <f t="shared" si="1"/>
        <v>6434.66969796973+19803.8769966019i</v>
      </c>
      <c r="F10" t="str">
        <f t="shared" si="2"/>
        <v>0.0643466969796973+0.198038769966019i</v>
      </c>
      <c r="G10" s="14" t="str">
        <f t="shared" si="3"/>
        <v>1.48401561066384-4.56733041385117i</v>
      </c>
      <c r="H10">
        <f t="shared" si="4"/>
        <v>1.48401561066384</v>
      </c>
      <c r="I10">
        <f t="shared" si="5"/>
        <v>4.5673304138511703</v>
      </c>
      <c r="J10">
        <f t="shared" si="6"/>
        <v>0.68145610531350786</v>
      </c>
      <c r="K10">
        <f t="shared" si="7"/>
        <v>5.398179868358115</v>
      </c>
      <c r="L10">
        <f t="shared" si="8"/>
        <v>4.8023753957790376</v>
      </c>
      <c r="M10">
        <f t="shared" si="9"/>
        <v>250138.11247045727</v>
      </c>
    </row>
    <row r="11" spans="1:13" x14ac:dyDescent="0.35">
      <c r="A11" s="4">
        <v>4.5</v>
      </c>
      <c r="B11">
        <f t="shared" si="10"/>
        <v>31622.77660168384</v>
      </c>
      <c r="C11" s="5">
        <f t="shared" si="11"/>
        <v>198691.7653159223</v>
      </c>
      <c r="D11" t="str">
        <f t="shared" si="0"/>
        <v>198691.765315922i</v>
      </c>
      <c r="E11" t="str">
        <f t="shared" si="1"/>
        <v>5352.12513378339+16472.147413147i</v>
      </c>
      <c r="F11" t="str">
        <f t="shared" si="2"/>
        <v>0.0535212513378339+0.16472147413147i</v>
      </c>
      <c r="G11" s="14" t="str">
        <f t="shared" si="3"/>
        <v>1.78417918911818-5.4911389177197i</v>
      </c>
      <c r="H11">
        <f t="shared" si="4"/>
        <v>1.78417918911818</v>
      </c>
      <c r="I11">
        <f t="shared" si="5"/>
        <v>5.4911389177196996</v>
      </c>
      <c r="J11">
        <f t="shared" si="6"/>
        <v>0.7614561053135086</v>
      </c>
      <c r="K11">
        <f t="shared" si="7"/>
        <v>5.2981798683581154</v>
      </c>
      <c r="L11">
        <f t="shared" si="8"/>
        <v>5.7737251400268681</v>
      </c>
      <c r="M11">
        <f t="shared" si="9"/>
        <v>198691.7653159223</v>
      </c>
    </row>
    <row r="12" spans="1:13" x14ac:dyDescent="0.35">
      <c r="A12" s="4">
        <v>4.4000000000000004</v>
      </c>
      <c r="B12">
        <f t="shared" si="10"/>
        <v>25118.86431509586</v>
      </c>
      <c r="C12" s="5">
        <f t="shared" si="11"/>
        <v>157826.47919764792</v>
      </c>
      <c r="D12" t="str">
        <f t="shared" si="0"/>
        <v>157826.479197648i</v>
      </c>
      <c r="E12" t="str">
        <f t="shared" si="1"/>
        <v>4451.70378468906+13700.9354505183i</v>
      </c>
      <c r="F12" t="str">
        <f t="shared" si="2"/>
        <v>0.0445170378468906+0.137009354505183i</v>
      </c>
      <c r="G12" s="14" t="str">
        <f t="shared" si="3"/>
        <v>2.14505518406131-6.60180102631793i</v>
      </c>
      <c r="H12">
        <f t="shared" si="4"/>
        <v>2.1450551840613099</v>
      </c>
      <c r="I12">
        <f t="shared" si="5"/>
        <v>6.6018010263179301</v>
      </c>
      <c r="J12">
        <f t="shared" si="6"/>
        <v>0.84145610531350734</v>
      </c>
      <c r="K12">
        <f t="shared" si="7"/>
        <v>5.1981798683581157</v>
      </c>
      <c r="L12">
        <f t="shared" si="8"/>
        <v>6.9415443911107255</v>
      </c>
      <c r="M12">
        <f t="shared" si="9"/>
        <v>157826.47919764792</v>
      </c>
    </row>
    <row r="13" spans="1:13" x14ac:dyDescent="0.35">
      <c r="A13" s="4">
        <v>4.3</v>
      </c>
      <c r="B13">
        <f t="shared" si="10"/>
        <v>19952.623149688792</v>
      </c>
      <c r="C13" s="5">
        <f t="shared" si="11"/>
        <v>125366.0286138159</v>
      </c>
      <c r="D13" t="str">
        <f t="shared" si="0"/>
        <v>125366.028613816i</v>
      </c>
      <c r="E13" t="str">
        <f t="shared" si="1"/>
        <v>3702.76592778501+11395.9417379574i</v>
      </c>
      <c r="F13" t="str">
        <f t="shared" si="2"/>
        <v>0.0370276592778501+0.113959417379574i</v>
      </c>
      <c r="G13" s="14" t="str">
        <f t="shared" si="3"/>
        <v>2.57892355808861-7.93711057836276i</v>
      </c>
      <c r="H13">
        <f t="shared" si="4"/>
        <v>2.5789235580886101</v>
      </c>
      <c r="I13">
        <f t="shared" si="5"/>
        <v>7.93711057836276</v>
      </c>
      <c r="J13">
        <f t="shared" si="6"/>
        <v>0.92145610531350608</v>
      </c>
      <c r="K13">
        <f t="shared" si="7"/>
        <v>5.0981798683581152</v>
      </c>
      <c r="L13">
        <f t="shared" si="8"/>
        <v>8.3455719427503858</v>
      </c>
      <c r="M13">
        <f t="shared" si="9"/>
        <v>125366.0286138159</v>
      </c>
    </row>
    <row r="14" spans="1:13" x14ac:dyDescent="0.35">
      <c r="A14" s="4">
        <v>4.2</v>
      </c>
      <c r="B14">
        <f t="shared" si="10"/>
        <v>15848.931924611146</v>
      </c>
      <c r="C14" s="5">
        <f t="shared" si="11"/>
        <v>99581.776203206231</v>
      </c>
      <c r="D14" t="str">
        <f t="shared" si="0"/>
        <v>99581.7762032062i</v>
      </c>
      <c r="E14" t="str">
        <f t="shared" si="1"/>
        <v>3079.82655160493+9478.73147522973i</v>
      </c>
      <c r="F14" t="str">
        <f t="shared" si="2"/>
        <v>0.0307982655160493+0.0947873147522973i</v>
      </c>
      <c r="G14" s="14" t="str">
        <f t="shared" si="3"/>
        <v>3.10054807348695-9.54250576199123i</v>
      </c>
      <c r="H14">
        <f t="shared" si="4"/>
        <v>3.1005480734869502</v>
      </c>
      <c r="I14">
        <f t="shared" si="5"/>
        <v>9.5425057619912295</v>
      </c>
      <c r="J14">
        <f t="shared" si="6"/>
        <v>1.0014561053135078</v>
      </c>
      <c r="K14">
        <f t="shared" si="7"/>
        <v>4.9981798683581156</v>
      </c>
      <c r="L14">
        <f t="shared" si="8"/>
        <v>10.033584333309779</v>
      </c>
      <c r="M14">
        <f t="shared" si="9"/>
        <v>99581.776203206231</v>
      </c>
    </row>
    <row r="15" spans="1:13" x14ac:dyDescent="0.35">
      <c r="A15" s="4">
        <v>4.0999999999999996</v>
      </c>
      <c r="B15">
        <f t="shared" si="10"/>
        <v>12589.254117941671</v>
      </c>
      <c r="C15" s="5">
        <f t="shared" si="11"/>
        <v>79100.616502201214</v>
      </c>
      <c r="D15" t="str">
        <f t="shared" si="0"/>
        <v>79100.6165022012i</v>
      </c>
      <c r="E15" t="str">
        <f t="shared" si="1"/>
        <v>2561.68814690505+7884.06543710666i</v>
      </c>
      <c r="F15" t="str">
        <f t="shared" si="2"/>
        <v>0.0256168814690505+0.0788406543710666i</v>
      </c>
      <c r="G15" s="14" t="str">
        <f t="shared" si="3"/>
        <v>3.7276786765749-11.4726152947738i</v>
      </c>
      <c r="H15">
        <f t="shared" si="4"/>
        <v>3.7276786765749002</v>
      </c>
      <c r="I15">
        <f t="shared" si="5"/>
        <v>11.472615294773799</v>
      </c>
      <c r="J15">
        <f t="shared" si="6"/>
        <v>1.0814561053135081</v>
      </c>
      <c r="K15">
        <f t="shared" si="7"/>
        <v>4.898179868358115</v>
      </c>
      <c r="L15">
        <f t="shared" si="8"/>
        <v>12.063021595672822</v>
      </c>
      <c r="M15">
        <f t="shared" si="9"/>
        <v>79100.616502201214</v>
      </c>
    </row>
    <row r="16" spans="1:13" x14ac:dyDescent="0.35">
      <c r="A16" s="4">
        <v>4</v>
      </c>
      <c r="B16">
        <f t="shared" si="10"/>
        <v>10000</v>
      </c>
      <c r="C16" s="5">
        <f t="shared" si="11"/>
        <v>62831.853071795864</v>
      </c>
      <c r="D16" t="str">
        <f t="shared" si="0"/>
        <v>62831.8530717959i</v>
      </c>
      <c r="E16" t="str">
        <f t="shared" si="1"/>
        <v>2130.71939345876+6557.67999958807i</v>
      </c>
      <c r="F16" t="str">
        <f t="shared" si="2"/>
        <v>0.0213071939345876+0.0655767999958807i</v>
      </c>
      <c r="G16" s="14" t="str">
        <f t="shared" si="3"/>
        <v>4.4816554965277-13.7931173409543i</v>
      </c>
      <c r="H16">
        <f t="shared" si="4"/>
        <v>4.4816554965276998</v>
      </c>
      <c r="I16">
        <f t="shared" si="5"/>
        <v>13.7931173409543</v>
      </c>
      <c r="J16">
        <f t="shared" si="6"/>
        <v>1.161456105313508</v>
      </c>
      <c r="K16">
        <f t="shared" si="7"/>
        <v>4.7981798683581154</v>
      </c>
      <c r="L16">
        <f t="shared" si="8"/>
        <v>14.502941838499222</v>
      </c>
      <c r="M16">
        <f t="shared" si="9"/>
        <v>62831.853071795864</v>
      </c>
    </row>
    <row r="17" spans="1:13" x14ac:dyDescent="0.35">
      <c r="A17" s="4">
        <v>3.9</v>
      </c>
      <c r="B17">
        <f t="shared" si="10"/>
        <v>7943.2823472428154</v>
      </c>
      <c r="C17" s="5">
        <f t="shared" si="11"/>
        <v>49909.114934975034</v>
      </c>
      <c r="D17" t="str">
        <f t="shared" si="0"/>
        <v>49909.114934975i</v>
      </c>
      <c r="E17" t="str">
        <f t="shared" si="1"/>
        <v>1772.25519786485+5454.44064614193i</v>
      </c>
      <c r="F17" t="str">
        <f t="shared" si="2"/>
        <v>0.0177225519786485+0.0545444064614193i</v>
      </c>
      <c r="G17" s="14" t="str">
        <f t="shared" si="3"/>
        <v>5.3881350116829-16.5829744215341i</v>
      </c>
      <c r="H17">
        <f t="shared" si="4"/>
        <v>5.3881350116829001</v>
      </c>
      <c r="I17">
        <f t="shared" si="5"/>
        <v>16.5829744215341</v>
      </c>
      <c r="J17">
        <f t="shared" si="6"/>
        <v>1.2414561053135091</v>
      </c>
      <c r="K17">
        <f t="shared" si="7"/>
        <v>4.6981798683581149</v>
      </c>
      <c r="L17">
        <f t="shared" si="8"/>
        <v>17.436371169752533</v>
      </c>
      <c r="M17">
        <f t="shared" si="9"/>
        <v>49909.114934975034</v>
      </c>
    </row>
    <row r="18" spans="1:13" x14ac:dyDescent="0.35">
      <c r="A18" s="4">
        <v>3.8</v>
      </c>
      <c r="B18">
        <f t="shared" si="10"/>
        <v>6309.5734448019384</v>
      </c>
      <c r="C18" s="5">
        <f t="shared" si="11"/>
        <v>39644.21916295003</v>
      </c>
      <c r="D18" t="str">
        <f t="shared" si="0"/>
        <v>39644.21916295i</v>
      </c>
      <c r="E18" t="str">
        <f t="shared" si="1"/>
        <v>1474.09766673238+4536.8061210907i</v>
      </c>
      <c r="F18" t="str">
        <f t="shared" si="2"/>
        <v>0.0147409766673238+0.045368061210907i</v>
      </c>
      <c r="G18" s="14" t="str">
        <f t="shared" si="3"/>
        <v>6.47796309346323-19.9371203671807i</v>
      </c>
      <c r="H18">
        <f t="shared" si="4"/>
        <v>6.47796309346323</v>
      </c>
      <c r="I18">
        <f t="shared" si="5"/>
        <v>19.9371203671807</v>
      </c>
      <c r="J18">
        <f t="shared" si="6"/>
        <v>1.3214561053135088</v>
      </c>
      <c r="K18">
        <f t="shared" si="7"/>
        <v>4.5981798683581152</v>
      </c>
      <c r="L18">
        <f t="shared" si="8"/>
        <v>20.963128926181874</v>
      </c>
      <c r="M18">
        <f t="shared" si="9"/>
        <v>39644.21916295003</v>
      </c>
    </row>
    <row r="19" spans="1:13" x14ac:dyDescent="0.35">
      <c r="A19" s="4">
        <v>3.7</v>
      </c>
      <c r="B19">
        <f t="shared" si="10"/>
        <v>5011.8723362727324</v>
      </c>
      <c r="C19" s="5">
        <f t="shared" si="11"/>
        <v>31490.522624728659</v>
      </c>
      <c r="D19" t="str">
        <f t="shared" si="0"/>
        <v>31490.5226247287i</v>
      </c>
      <c r="E19" t="str">
        <f t="shared" si="1"/>
        <v>1226.10103425498+3773.55096804009i</v>
      </c>
      <c r="F19" t="str">
        <f t="shared" si="2"/>
        <v>0.0122610103425498+0.0377355096804009i</v>
      </c>
      <c r="G19" s="14" t="str">
        <f t="shared" si="3"/>
        <v>7.78822463603505-23.9696907461477i</v>
      </c>
      <c r="H19">
        <f t="shared" si="4"/>
        <v>7.78822463603505</v>
      </c>
      <c r="I19">
        <f t="shared" si="5"/>
        <v>23.969690746147698</v>
      </c>
      <c r="J19">
        <f t="shared" si="6"/>
        <v>1.4014561053135071</v>
      </c>
      <c r="K19">
        <f t="shared" si="7"/>
        <v>4.4981798683581156</v>
      </c>
      <c r="L19">
        <f t="shared" si="8"/>
        <v>25.203224346247879</v>
      </c>
      <c r="M19">
        <f t="shared" si="9"/>
        <v>31490.522624728659</v>
      </c>
    </row>
    <row r="20" spans="1:13" x14ac:dyDescent="0.35">
      <c r="A20" s="4">
        <v>3.6</v>
      </c>
      <c r="B20">
        <f t="shared" si="10"/>
        <v>3981.0717055349769</v>
      </c>
      <c r="C20" s="5">
        <f t="shared" si="11"/>
        <v>25013.811247045742</v>
      </c>
      <c r="D20" t="str">
        <f t="shared" si="0"/>
        <v>25013.8112470457i</v>
      </c>
      <c r="E20" t="str">
        <f t="shared" si="1"/>
        <v>1019.8264200048+3138.70298362516i</v>
      </c>
      <c r="F20" t="str">
        <f t="shared" si="2"/>
        <v>0.010198264200048+0.0313870298362516i</v>
      </c>
      <c r="G20" s="14" t="str">
        <f t="shared" si="3"/>
        <v>9.36350548871603-28.8179066928716i</v>
      </c>
      <c r="H20">
        <f t="shared" si="4"/>
        <v>9.3635054887160294</v>
      </c>
      <c r="I20">
        <f t="shared" si="5"/>
        <v>28.817906692871599</v>
      </c>
      <c r="J20">
        <f t="shared" si="6"/>
        <v>1.4814561053135082</v>
      </c>
      <c r="K20">
        <f t="shared" si="7"/>
        <v>4.3981798683581159</v>
      </c>
      <c r="L20">
        <f t="shared" si="8"/>
        <v>30.300940269177605</v>
      </c>
      <c r="M20">
        <f t="shared" si="9"/>
        <v>25013.811247045742</v>
      </c>
    </row>
    <row r="21" spans="1:13" x14ac:dyDescent="0.35">
      <c r="A21" s="4">
        <v>3.5000000000000102</v>
      </c>
      <c r="B21">
        <f t="shared" si="10"/>
        <v>3162.2776601684532</v>
      </c>
      <c r="C21" s="5">
        <f t="shared" si="11"/>
        <v>19869.176531592664</v>
      </c>
      <c r="D21" t="str">
        <f t="shared" si="0"/>
        <v>19869.1765315927i</v>
      </c>
      <c r="E21" t="str">
        <f t="shared" si="1"/>
        <v>848.254668973349+2610.65943003132i</v>
      </c>
      <c r="F21" t="str">
        <f t="shared" si="2"/>
        <v>0.00848254668973349+0.0261065943003132i</v>
      </c>
      <c r="G21" s="14" t="str">
        <f t="shared" si="3"/>
        <v>11.257409632428-34.6467442969619i</v>
      </c>
      <c r="H21">
        <f t="shared" si="4"/>
        <v>11.257409632428001</v>
      </c>
      <c r="I21">
        <f t="shared" si="5"/>
        <v>34.646744296961899</v>
      </c>
      <c r="J21">
        <f t="shared" si="6"/>
        <v>1.561456105313499</v>
      </c>
      <c r="K21">
        <f t="shared" si="7"/>
        <v>4.2981798683581252</v>
      </c>
      <c r="L21">
        <f t="shared" si="8"/>
        <v>36.429742821098046</v>
      </c>
      <c r="M21">
        <f t="shared" si="9"/>
        <v>19869.176531592664</v>
      </c>
    </row>
    <row r="22" spans="1:13" x14ac:dyDescent="0.35">
      <c r="A22" s="4">
        <v>3.4000000000000101</v>
      </c>
      <c r="B22">
        <f t="shared" si="10"/>
        <v>2511.8864315096412</v>
      </c>
      <c r="C22" s="5">
        <f t="shared" si="11"/>
        <v>15782.647919765139</v>
      </c>
      <c r="D22" t="str">
        <f t="shared" si="0"/>
        <v>15782.6479197651i</v>
      </c>
      <c r="E22" t="str">
        <f t="shared" si="1"/>
        <v>705.547502320718+2171.45193258759i</v>
      </c>
      <c r="F22" t="str">
        <f t="shared" si="2"/>
        <v>0.00705547502320718+0.0217145193258759i</v>
      </c>
      <c r="G22" s="14" t="str">
        <f t="shared" si="3"/>
        <v>13.5343832269878-41.6545484435211i</v>
      </c>
      <c r="H22">
        <f t="shared" si="4"/>
        <v>13.534383226987799</v>
      </c>
      <c r="I22">
        <f t="shared" si="5"/>
        <v>41.654548443521101</v>
      </c>
      <c r="J22">
        <f t="shared" si="6"/>
        <v>1.6414561053135006</v>
      </c>
      <c r="K22">
        <f t="shared" si="7"/>
        <v>4.1981798683581255</v>
      </c>
      <c r="L22">
        <f t="shared" si="8"/>
        <v>43.798184156065354</v>
      </c>
      <c r="M22">
        <f t="shared" si="9"/>
        <v>15782.647919765139</v>
      </c>
    </row>
    <row r="23" spans="1:13" x14ac:dyDescent="0.35">
      <c r="A23" s="4">
        <v>3.30000000000001</v>
      </c>
      <c r="B23">
        <f t="shared" si="10"/>
        <v>1995.2623149689266</v>
      </c>
      <c r="C23" s="5">
        <f t="shared" si="11"/>
        <v>12536.602861381887</v>
      </c>
      <c r="D23" t="str">
        <f t="shared" si="0"/>
        <v>12536.6028613819i</v>
      </c>
      <c r="E23" t="str">
        <f t="shared" si="1"/>
        <v>586.848851222352+1806.13504821724i</v>
      </c>
      <c r="F23" t="str">
        <f t="shared" si="2"/>
        <v>0.00586848851222352+0.0180613504821724i</v>
      </c>
      <c r="G23" s="14" t="str">
        <f t="shared" si="3"/>
        <v>16.2719075982898-50.0797821336935i</v>
      </c>
      <c r="H23">
        <f t="shared" si="4"/>
        <v>16.2719075982898</v>
      </c>
      <c r="I23">
        <f t="shared" si="5"/>
        <v>50.079782133693499</v>
      </c>
      <c r="J23">
        <f t="shared" si="6"/>
        <v>1.7214561053135</v>
      </c>
      <c r="K23">
        <f t="shared" si="7"/>
        <v>4.098179868358125</v>
      </c>
      <c r="L23">
        <f t="shared" si="8"/>
        <v>52.656999111661186</v>
      </c>
      <c r="M23">
        <f t="shared" si="9"/>
        <v>12536.602861381887</v>
      </c>
    </row>
    <row r="24" spans="1:13" x14ac:dyDescent="0.35">
      <c r="A24" s="4">
        <v>3.2000000000000099</v>
      </c>
      <c r="B24">
        <f t="shared" si="10"/>
        <v>1584.8931924611509</v>
      </c>
      <c r="C24" s="5">
        <f t="shared" si="11"/>
        <v>9958.1776203208519</v>
      </c>
      <c r="D24" t="str">
        <f t="shared" si="0"/>
        <v>9958.17762032085i</v>
      </c>
      <c r="E24" t="str">
        <f t="shared" si="1"/>
        <v>488.119613559974+1502.27769882588i</v>
      </c>
      <c r="F24" t="str">
        <f t="shared" si="2"/>
        <v>0.00488119613559974+0.0150227769882588i</v>
      </c>
      <c r="G24" s="14" t="str">
        <f t="shared" si="3"/>
        <v>19.5631357888046-60.2091409527281i</v>
      </c>
      <c r="H24">
        <f t="shared" si="4"/>
        <v>19.563135788804601</v>
      </c>
      <c r="I24">
        <f t="shared" si="5"/>
        <v>60.209140952728099</v>
      </c>
      <c r="J24">
        <f t="shared" si="6"/>
        <v>1.8014561053134992</v>
      </c>
      <c r="K24">
        <f t="shared" si="7"/>
        <v>3.9981798683581253</v>
      </c>
      <c r="L24">
        <f t="shared" si="8"/>
        <v>63.307637265630817</v>
      </c>
      <c r="M24">
        <f t="shared" si="9"/>
        <v>9958.1776203208519</v>
      </c>
    </row>
    <row r="25" spans="1:13" x14ac:dyDescent="0.35">
      <c r="A25" s="4">
        <v>3.1000000000000099</v>
      </c>
      <c r="B25">
        <f t="shared" si="10"/>
        <v>1258.9254117941971</v>
      </c>
      <c r="C25" s="5">
        <f t="shared" si="11"/>
        <v>7910.0616502203093</v>
      </c>
      <c r="D25" t="str">
        <f t="shared" si="0"/>
        <v>7910.06165022031i</v>
      </c>
      <c r="E25" t="str">
        <f t="shared" si="1"/>
        <v>406.000210523823+1249.54016401886i</v>
      </c>
      <c r="F25" t="str">
        <f t="shared" si="2"/>
        <v>0.00406000210523823+0.0124954016401886i</v>
      </c>
      <c r="G25" s="14" t="str">
        <f t="shared" si="3"/>
        <v>23.5200623884708-72.3873088063316i</v>
      </c>
      <c r="H25">
        <f t="shared" si="4"/>
        <v>23.520062388470802</v>
      </c>
      <c r="I25">
        <f t="shared" si="5"/>
        <v>72.387308806331603</v>
      </c>
      <c r="J25">
        <f t="shared" si="6"/>
        <v>1.8814561053134982</v>
      </c>
      <c r="K25">
        <f t="shared" si="7"/>
        <v>3.8981798683581252</v>
      </c>
      <c r="L25">
        <f t="shared" si="8"/>
        <v>76.11252072412772</v>
      </c>
      <c r="M25">
        <f t="shared" si="9"/>
        <v>7910.0616502203093</v>
      </c>
    </row>
    <row r="26" spans="1:13" x14ac:dyDescent="0.35">
      <c r="A26" s="4">
        <v>3.0000000000000102</v>
      </c>
      <c r="B26">
        <f t="shared" si="10"/>
        <v>1000.0000000000238</v>
      </c>
      <c r="C26" s="5">
        <f t="shared" si="11"/>
        <v>6283.1853071797359</v>
      </c>
      <c r="D26" t="str">
        <f t="shared" si="0"/>
        <v>6283.18530717974i</v>
      </c>
      <c r="E26" t="str">
        <f t="shared" si="1"/>
        <v>337.696266173773+1039.32223896857i</v>
      </c>
      <c r="F26" t="str">
        <f t="shared" si="2"/>
        <v>0.00337696266173773+0.0103932223896857i</v>
      </c>
      <c r="G26" s="14" t="str">
        <f t="shared" si="3"/>
        <v>28.2773345096414-87.0286868955208i</v>
      </c>
      <c r="H26">
        <f t="shared" si="4"/>
        <v>28.277334509641399</v>
      </c>
      <c r="I26">
        <f t="shared" si="5"/>
        <v>87.028686895520806</v>
      </c>
      <c r="J26">
        <f t="shared" si="6"/>
        <v>1.9614561053135007</v>
      </c>
      <c r="K26">
        <f t="shared" si="7"/>
        <v>3.7981798683581256</v>
      </c>
      <c r="L26">
        <f t="shared" si="8"/>
        <v>91.50737669570006</v>
      </c>
      <c r="M26">
        <f t="shared" si="9"/>
        <v>6283.1853071797359</v>
      </c>
    </row>
    <row r="27" spans="1:13" x14ac:dyDescent="0.35">
      <c r="A27" s="4">
        <v>2.9000000000000101</v>
      </c>
      <c r="B27">
        <f t="shared" si="10"/>
        <v>794.32823472430039</v>
      </c>
      <c r="C27" s="5">
        <f t="shared" si="11"/>
        <v>4990.9114934976214</v>
      </c>
      <c r="D27" t="str">
        <f t="shared" si="0"/>
        <v>4990.91149349762i</v>
      </c>
      <c r="E27" t="str">
        <f t="shared" si="1"/>
        <v>280.883519839989+864.470584875371i</v>
      </c>
      <c r="F27" t="str">
        <f t="shared" si="2"/>
        <v>0.00280883519839989+0.00864470584875371i</v>
      </c>
      <c r="G27" s="14" t="str">
        <f t="shared" si="3"/>
        <v>33.9968335867214-104.631495045939i</v>
      </c>
      <c r="H27">
        <f t="shared" si="4"/>
        <v>33.996833586721401</v>
      </c>
      <c r="I27">
        <f t="shared" si="5"/>
        <v>104.631495045939</v>
      </c>
      <c r="J27">
        <f t="shared" si="6"/>
        <v>2.0414561053134999</v>
      </c>
      <c r="K27">
        <f t="shared" si="7"/>
        <v>3.6981798683581255</v>
      </c>
      <c r="L27">
        <f t="shared" si="8"/>
        <v>110.01606450637829</v>
      </c>
      <c r="M27">
        <f t="shared" si="9"/>
        <v>4990.9114934976214</v>
      </c>
    </row>
    <row r="28" spans="1:13" x14ac:dyDescent="0.35">
      <c r="A28" s="4">
        <v>2.80000000000001</v>
      </c>
      <c r="B28">
        <f t="shared" si="10"/>
        <v>630.95734448020835</v>
      </c>
      <c r="C28" s="5">
        <f t="shared" si="11"/>
        <v>3964.421916295094</v>
      </c>
      <c r="D28" t="str">
        <f t="shared" si="0"/>
        <v>3964.42191629509i</v>
      </c>
      <c r="E28" t="str">
        <f t="shared" si="1"/>
        <v>233.628735702701+719.035313683271i</v>
      </c>
      <c r="F28" t="str">
        <f t="shared" si="2"/>
        <v>0.00233628735702701+0.00719035313683271i</v>
      </c>
      <c r="G28" s="14" t="str">
        <f t="shared" si="3"/>
        <v>40.8731839109218-125.79472523458i</v>
      </c>
      <c r="H28">
        <f t="shared" si="4"/>
        <v>40.873183910921803</v>
      </c>
      <c r="I28">
        <f t="shared" si="5"/>
        <v>125.79472523458</v>
      </c>
      <c r="J28">
        <f t="shared" si="6"/>
        <v>2.1214561053134982</v>
      </c>
      <c r="K28">
        <f t="shared" si="7"/>
        <v>3.5981798683581254</v>
      </c>
      <c r="L28">
        <f t="shared" si="8"/>
        <v>132.26840159259322</v>
      </c>
      <c r="M28">
        <f t="shared" si="9"/>
        <v>3964.421916295094</v>
      </c>
    </row>
    <row r="29" spans="1:13" x14ac:dyDescent="0.35">
      <c r="A29" s="4">
        <v>2.7000000000000099</v>
      </c>
      <c r="B29">
        <f t="shared" si="10"/>
        <v>501.18723362728383</v>
      </c>
      <c r="C29" s="5">
        <f t="shared" si="11"/>
        <v>3149.0522624729324</v>
      </c>
      <c r="D29" t="str">
        <f t="shared" si="0"/>
        <v>3149.05226247293i</v>
      </c>
      <c r="E29" t="str">
        <f t="shared" si="1"/>
        <v>194.323918246028+598.067524065189i</v>
      </c>
      <c r="F29" t="str">
        <f t="shared" si="2"/>
        <v>0.00194323918246028+0.00598067524065189i</v>
      </c>
      <c r="G29" s="14" t="str">
        <f t="shared" si="3"/>
        <v>49.140375345678-151.238524212006i</v>
      </c>
      <c r="H29">
        <f t="shared" si="4"/>
        <v>49.140375345678002</v>
      </c>
      <c r="I29">
        <f t="shared" si="5"/>
        <v>151.23852421200601</v>
      </c>
      <c r="J29">
        <f t="shared" si="6"/>
        <v>2.2014561053135009</v>
      </c>
      <c r="K29">
        <f t="shared" si="7"/>
        <v>3.4981798683581249</v>
      </c>
      <c r="L29">
        <f t="shared" si="8"/>
        <v>159.02159505846888</v>
      </c>
      <c r="M29">
        <f t="shared" si="9"/>
        <v>3149.0522624729324</v>
      </c>
    </row>
    <row r="30" spans="1:13" x14ac:dyDescent="0.35">
      <c r="A30" s="4">
        <v>2.6000000000000099</v>
      </c>
      <c r="B30">
        <f t="shared" si="10"/>
        <v>398.10717055350648</v>
      </c>
      <c r="C30" s="5">
        <f t="shared" si="11"/>
        <v>2501.3811247046297</v>
      </c>
      <c r="D30" t="str">
        <f t="shared" si="0"/>
        <v>2501.38112470463i</v>
      </c>
      <c r="E30" t="str">
        <f t="shared" si="1"/>
        <v>161.631595055763+497.450899190499i</v>
      </c>
      <c r="F30" t="str">
        <f t="shared" si="2"/>
        <v>0.00161631595055763+0.00497450899190499i</v>
      </c>
      <c r="G30" s="14" t="str">
        <f t="shared" si="3"/>
        <v>59.0797255818589-181.828698804119i</v>
      </c>
      <c r="H30">
        <f t="shared" si="4"/>
        <v>59.079725581858902</v>
      </c>
      <c r="I30">
        <f t="shared" si="5"/>
        <v>181.828698804119</v>
      </c>
      <c r="J30">
        <f t="shared" si="6"/>
        <v>2.2814561053134996</v>
      </c>
      <c r="K30">
        <f t="shared" si="7"/>
        <v>3.3981798683581252</v>
      </c>
      <c r="L30">
        <f t="shared" si="8"/>
        <v>191.18600807492888</v>
      </c>
      <c r="M30">
        <f t="shared" si="9"/>
        <v>2501.3811247046297</v>
      </c>
    </row>
    <row r="31" spans="1:13" x14ac:dyDescent="0.35">
      <c r="A31" s="4">
        <v>2.5000000000000102</v>
      </c>
      <c r="B31">
        <f t="shared" si="10"/>
        <v>316.22776601684552</v>
      </c>
      <c r="C31" s="5">
        <f t="shared" si="11"/>
        <v>1986.917653159268</v>
      </c>
      <c r="D31" t="str">
        <f t="shared" si="0"/>
        <v>1986.91765315927i</v>
      </c>
      <c r="E31" t="str">
        <f t="shared" si="1"/>
        <v>134.439305032922+413.761635849105i</v>
      </c>
      <c r="F31" t="str">
        <f t="shared" si="2"/>
        <v>0.00134439305032922+0.00413761635849105i</v>
      </c>
      <c r="G31" s="14" t="str">
        <f t="shared" si="3"/>
        <v>71.0294528740256-218.606177764953i</v>
      </c>
      <c r="H31">
        <f t="shared" si="4"/>
        <v>71.029452874025594</v>
      </c>
      <c r="I31">
        <f t="shared" si="5"/>
        <v>218.606177764953</v>
      </c>
      <c r="J31">
        <f t="shared" si="6"/>
        <v>2.3614561053134984</v>
      </c>
      <c r="K31">
        <f t="shared" si="7"/>
        <v>3.2981798683581256</v>
      </c>
      <c r="L31">
        <f t="shared" si="8"/>
        <v>229.85613790496362</v>
      </c>
      <c r="M31">
        <f t="shared" si="9"/>
        <v>1986.917653159268</v>
      </c>
    </row>
    <row r="32" spans="1:13" x14ac:dyDescent="0.35">
      <c r="A32" s="4">
        <v>2.4000000000000101</v>
      </c>
      <c r="B32">
        <f t="shared" si="10"/>
        <v>251.18864315096408</v>
      </c>
      <c r="C32" s="5">
        <f t="shared" si="11"/>
        <v>1578.2647919765138</v>
      </c>
      <c r="D32" t="str">
        <f t="shared" si="0"/>
        <v>1578.26479197651i</v>
      </c>
      <c r="E32" t="str">
        <f t="shared" si="1"/>
        <v>111.821743338605+344.15193857146i</v>
      </c>
      <c r="F32" t="str">
        <f t="shared" si="2"/>
        <v>0.00111821743338605+0.0034415193857146i</v>
      </c>
      <c r="G32" s="14" t="str">
        <f t="shared" si="3"/>
        <v>85.396185000775-262.822432714456i</v>
      </c>
      <c r="H32">
        <f t="shared" si="4"/>
        <v>85.396185000775006</v>
      </c>
      <c r="I32">
        <f t="shared" si="5"/>
        <v>262.822432714456</v>
      </c>
      <c r="J32">
        <f t="shared" si="6"/>
        <v>2.4414561053135002</v>
      </c>
      <c r="K32">
        <f t="shared" si="7"/>
        <v>3.1981798683581255</v>
      </c>
      <c r="L32">
        <f t="shared" si="8"/>
        <v>276.34785968165437</v>
      </c>
      <c r="M32">
        <f t="shared" si="9"/>
        <v>1578.2647919765138</v>
      </c>
    </row>
    <row r="33" spans="1:13" x14ac:dyDescent="0.35">
      <c r="A33" s="4">
        <v>2.30000000000001</v>
      </c>
      <c r="B33">
        <f t="shared" si="10"/>
        <v>199.52623149689262</v>
      </c>
      <c r="C33" s="5">
        <f t="shared" si="11"/>
        <v>1253.6602861381884</v>
      </c>
      <c r="D33" t="str">
        <f t="shared" si="0"/>
        <v>1253.66028613819i</v>
      </c>
      <c r="E33" t="str">
        <f t="shared" si="1"/>
        <v>93.0092749305931+286.253114258493i</v>
      </c>
      <c r="F33" t="str">
        <f t="shared" si="2"/>
        <v>0.000930092749305931+0.00286253114258493i</v>
      </c>
      <c r="G33" s="14" t="str">
        <f t="shared" si="3"/>
        <v>102.66879607844-315.982063472218i</v>
      </c>
      <c r="H33">
        <f t="shared" si="4"/>
        <v>102.66879607844</v>
      </c>
      <c r="I33">
        <f t="shared" si="5"/>
        <v>315.98206347221799</v>
      </c>
      <c r="J33">
        <f t="shared" si="6"/>
        <v>2.521456105313499</v>
      </c>
      <c r="K33">
        <f t="shared" si="7"/>
        <v>3.098179868358125</v>
      </c>
      <c r="L33">
        <f t="shared" si="8"/>
        <v>332.24320327789565</v>
      </c>
      <c r="M33">
        <f t="shared" si="9"/>
        <v>1253.6602861381884</v>
      </c>
    </row>
    <row r="34" spans="1:13" x14ac:dyDescent="0.35">
      <c r="A34" s="4">
        <v>2.2000000000000099</v>
      </c>
      <c r="B34">
        <f t="shared" si="10"/>
        <v>158.48931924611506</v>
      </c>
      <c r="C34" s="5">
        <f t="shared" si="11"/>
        <v>995.81776203208494</v>
      </c>
      <c r="D34" t="str">
        <f t="shared" si="0"/>
        <v>995.817762032085i</v>
      </c>
      <c r="E34" t="str">
        <f t="shared" si="1"/>
        <v>77.3617452637952+238.094969805528i</v>
      </c>
      <c r="F34" t="str">
        <f t="shared" si="2"/>
        <v>0.000773617452637952+0.00238094969805528i</v>
      </c>
      <c r="G34" s="14" t="str">
        <f t="shared" si="3"/>
        <v>123.435042070096-379.89399688967i</v>
      </c>
      <c r="H34">
        <f t="shared" si="4"/>
        <v>123.435042070096</v>
      </c>
      <c r="I34">
        <f t="shared" si="5"/>
        <v>379.89399688967001</v>
      </c>
      <c r="J34">
        <f t="shared" si="6"/>
        <v>2.6014561053134995</v>
      </c>
      <c r="K34">
        <f t="shared" si="7"/>
        <v>2.9981798683581253</v>
      </c>
      <c r="L34">
        <f t="shared" si="8"/>
        <v>399.44418694437769</v>
      </c>
      <c r="M34">
        <f t="shared" si="9"/>
        <v>995.81776203208494</v>
      </c>
    </row>
    <row r="35" spans="1:13" x14ac:dyDescent="0.35">
      <c r="A35" s="4">
        <v>2.1000000000000099</v>
      </c>
      <c r="B35">
        <f t="shared" si="10"/>
        <v>125.89254117941968</v>
      </c>
      <c r="C35" s="5">
        <f t="shared" si="11"/>
        <v>791.0061650220307</v>
      </c>
      <c r="D35" t="str">
        <f t="shared" si="0"/>
        <v>791.006165022031i</v>
      </c>
      <c r="E35" t="str">
        <f t="shared" si="1"/>
        <v>64.3466969796985+198.038769966023i</v>
      </c>
      <c r="F35" t="str">
        <f t="shared" si="2"/>
        <v>0.000643466969796985+0.00198038769966023i</v>
      </c>
      <c r="G35" s="14" t="str">
        <f t="shared" si="3"/>
        <v>148.40156106638-456.733041385108i</v>
      </c>
      <c r="H35">
        <f t="shared" si="4"/>
        <v>148.40156106638</v>
      </c>
      <c r="I35">
        <f t="shared" si="5"/>
        <v>456.73304138510798</v>
      </c>
      <c r="J35">
        <f t="shared" si="6"/>
        <v>2.6814561053134991</v>
      </c>
      <c r="K35">
        <f t="shared" si="7"/>
        <v>2.8981798683581252</v>
      </c>
      <c r="L35">
        <f t="shared" si="8"/>
        <v>480.23753957789398</v>
      </c>
      <c r="M35">
        <f t="shared" si="9"/>
        <v>791.0061650220307</v>
      </c>
    </row>
    <row r="36" spans="1:13" x14ac:dyDescent="0.35">
      <c r="A36" s="4">
        <v>2.0000000000000102</v>
      </c>
      <c r="B36">
        <f t="shared" si="10"/>
        <v>100.00000000000236</v>
      </c>
      <c r="C36" s="5">
        <f t="shared" si="11"/>
        <v>628.31853071797343</v>
      </c>
      <c r="D36" t="str">
        <f t="shared" si="0"/>
        <v>628.318530717973i</v>
      </c>
      <c r="E36" t="str">
        <f t="shared" si="1"/>
        <v>53.5212513378348+164.721474131473i</v>
      </c>
      <c r="F36" t="str">
        <f t="shared" si="2"/>
        <v>0.000535212513378348+0.00164721474131473i</v>
      </c>
      <c r="G36" s="14" t="str">
        <f t="shared" si="3"/>
        <v>178.417918911814-549.11389177196i</v>
      </c>
      <c r="H36">
        <f t="shared" si="4"/>
        <v>178.41791891181401</v>
      </c>
      <c r="I36">
        <f t="shared" si="5"/>
        <v>549.11389177195997</v>
      </c>
      <c r="J36">
        <f t="shared" si="6"/>
        <v>2.7614561053135005</v>
      </c>
      <c r="K36">
        <f t="shared" si="7"/>
        <v>2.7981798683581252</v>
      </c>
      <c r="L36">
        <f t="shared" si="8"/>
        <v>577.37251400267598</v>
      </c>
      <c r="M36">
        <f t="shared" si="9"/>
        <v>628.31853071797343</v>
      </c>
    </row>
    <row r="37" spans="1:13" x14ac:dyDescent="0.35">
      <c r="A37" s="4">
        <v>1.9000000000000099</v>
      </c>
      <c r="B37">
        <f t="shared" si="10"/>
        <v>79.43282347243003</v>
      </c>
      <c r="C37" s="5">
        <f t="shared" si="11"/>
        <v>499.09114934976213</v>
      </c>
      <c r="D37" t="str">
        <f t="shared" si="0"/>
        <v>499.091149349762i</v>
      </c>
      <c r="E37" t="str">
        <f t="shared" si="1"/>
        <v>44.5170378468914+137.009354505185i</v>
      </c>
      <c r="F37" t="str">
        <f t="shared" si="2"/>
        <v>0.000445170378468914+0.00137009354505185i</v>
      </c>
      <c r="G37" s="14" t="str">
        <f t="shared" si="3"/>
        <v>214.505518406128-660.180102631783i</v>
      </c>
      <c r="H37">
        <f t="shared" si="4"/>
        <v>214.505518406128</v>
      </c>
      <c r="I37">
        <f t="shared" si="5"/>
        <v>660.18010263178303</v>
      </c>
      <c r="J37">
        <f t="shared" si="6"/>
        <v>2.8414561053135006</v>
      </c>
      <c r="K37">
        <f t="shared" si="7"/>
        <v>2.6981798683581255</v>
      </c>
      <c r="L37">
        <f t="shared" si="8"/>
        <v>694.15443911106206</v>
      </c>
      <c r="M37">
        <f t="shared" si="9"/>
        <v>499.09114934976213</v>
      </c>
    </row>
    <row r="38" spans="1:13" x14ac:dyDescent="0.35">
      <c r="A38" s="4">
        <v>1.80000000000001</v>
      </c>
      <c r="B38">
        <f t="shared" si="10"/>
        <v>63.095734448020821</v>
      </c>
      <c r="C38" s="5">
        <f t="shared" si="11"/>
        <v>396.4421916295093</v>
      </c>
      <c r="D38" t="str">
        <f t="shared" si="0"/>
        <v>396.442191629509i</v>
      </c>
      <c r="E38" t="str">
        <f t="shared" si="1"/>
        <v>37.0276592778507+113.959417379576i</v>
      </c>
      <c r="F38" t="str">
        <f t="shared" si="2"/>
        <v>0.000370276592778507+0.00113959417379576i</v>
      </c>
      <c r="G38" s="14" t="str">
        <f t="shared" si="3"/>
        <v>257.892355808856-793.711057836263i</v>
      </c>
      <c r="H38">
        <f t="shared" si="4"/>
        <v>257.892355808856</v>
      </c>
      <c r="I38">
        <f t="shared" si="5"/>
        <v>793.71105783626297</v>
      </c>
      <c r="J38">
        <f t="shared" si="6"/>
        <v>2.9214561053134989</v>
      </c>
      <c r="K38">
        <f t="shared" si="7"/>
        <v>2.5981798683581254</v>
      </c>
      <c r="L38">
        <f t="shared" si="8"/>
        <v>834.55719427502459</v>
      </c>
      <c r="M38">
        <f t="shared" si="9"/>
        <v>396.4421916295093</v>
      </c>
    </row>
    <row r="39" spans="1:13" x14ac:dyDescent="0.35">
      <c r="A39" s="4">
        <v>1.7000000000000099</v>
      </c>
      <c r="B39">
        <f t="shared" si="10"/>
        <v>50.118723362728396</v>
      </c>
      <c r="C39" s="5">
        <f t="shared" si="11"/>
        <v>314.90522624729334</v>
      </c>
      <c r="D39" t="str">
        <f t="shared" si="0"/>
        <v>314.905226247293i</v>
      </c>
      <c r="E39" t="str">
        <f t="shared" si="1"/>
        <v>30.7982655160499+94.787314752299i</v>
      </c>
      <c r="F39" t="str">
        <f t="shared" si="2"/>
        <v>0.000307982655160499+0.00094787314752299i</v>
      </c>
      <c r="G39" s="14" t="str">
        <f t="shared" si="3"/>
        <v>310.05480734869-954.250576199106i</v>
      </c>
      <c r="H39">
        <f t="shared" si="4"/>
        <v>310.05480734869002</v>
      </c>
      <c r="I39">
        <f t="shared" si="5"/>
        <v>954.25057619910604</v>
      </c>
      <c r="J39">
        <f t="shared" si="6"/>
        <v>3.0014561053135003</v>
      </c>
      <c r="K39">
        <f t="shared" si="7"/>
        <v>2.4981798683581253</v>
      </c>
      <c r="L39">
        <f t="shared" si="8"/>
        <v>1003.3584333309603</v>
      </c>
      <c r="M39">
        <f t="shared" si="9"/>
        <v>314.90522624729334</v>
      </c>
    </row>
    <row r="40" spans="1:13" x14ac:dyDescent="0.35">
      <c r="A40" s="4">
        <v>1.6000000000000101</v>
      </c>
      <c r="B40">
        <f t="shared" si="10"/>
        <v>39.810717055350658</v>
      </c>
      <c r="C40" s="5">
        <f t="shared" si="11"/>
        <v>250.13811247046303</v>
      </c>
      <c r="D40" t="str">
        <f t="shared" si="0"/>
        <v>250.138112470463i</v>
      </c>
      <c r="E40" t="str">
        <f t="shared" si="1"/>
        <v>25.616881469051+78.8406543710682i</v>
      </c>
      <c r="F40" t="str">
        <f t="shared" si="2"/>
        <v>0.00025616881469051+0.000788406543710682i</v>
      </c>
      <c r="G40" s="14" t="str">
        <f t="shared" si="3"/>
        <v>372.767867657482-1147.26152947736i</v>
      </c>
      <c r="H40">
        <f t="shared" si="4"/>
        <v>372.76786765748199</v>
      </c>
      <c r="I40">
        <f t="shared" si="5"/>
        <v>1147.26152947736</v>
      </c>
      <c r="J40">
        <f t="shared" si="6"/>
        <v>3.0814561053135003</v>
      </c>
      <c r="K40">
        <f t="shared" si="7"/>
        <v>2.3981798683581252</v>
      </c>
      <c r="L40">
        <f t="shared" si="8"/>
        <v>1206.302159567261</v>
      </c>
      <c r="M40">
        <f t="shared" si="9"/>
        <v>250.13811247046303</v>
      </c>
    </row>
    <row r="41" spans="1:13" x14ac:dyDescent="0.35">
      <c r="A41" s="4">
        <v>1.50000000000001</v>
      </c>
      <c r="B41">
        <f t="shared" si="10"/>
        <v>31.622776601684535</v>
      </c>
      <c r="C41" s="5">
        <f t="shared" si="11"/>
        <v>198.69176531592669</v>
      </c>
      <c r="D41" t="str">
        <f t="shared" si="0"/>
        <v>198.691765315927i</v>
      </c>
      <c r="E41" t="str">
        <f t="shared" si="1"/>
        <v>21.307193934588+65.576799995882i</v>
      </c>
      <c r="F41" t="str">
        <f t="shared" si="2"/>
        <v>0.00021307193934588+0.00065576799995882i</v>
      </c>
      <c r="G41" s="14" t="str">
        <f t="shared" si="3"/>
        <v>448.165549652761-1379.3117340954i</v>
      </c>
      <c r="H41">
        <f t="shared" si="4"/>
        <v>448.165549652761</v>
      </c>
      <c r="I41">
        <f t="shared" si="5"/>
        <v>1379.3117340954</v>
      </c>
      <c r="J41">
        <f t="shared" si="6"/>
        <v>3.1614561053134986</v>
      </c>
      <c r="K41">
        <f t="shared" si="7"/>
        <v>2.2981798683581252</v>
      </c>
      <c r="L41">
        <f t="shared" si="8"/>
        <v>1450.2941838498907</v>
      </c>
      <c r="M41">
        <f t="shared" si="9"/>
        <v>198.69176531592669</v>
      </c>
    </row>
    <row r="42" spans="1:13" x14ac:dyDescent="0.35">
      <c r="A42" s="4">
        <v>1.4000000000000099</v>
      </c>
      <c r="B42">
        <f t="shared" si="10"/>
        <v>25.118864315096381</v>
      </c>
      <c r="C42" s="5">
        <f t="shared" si="11"/>
        <v>157.8264791976512</v>
      </c>
      <c r="D42" t="str">
        <f t="shared" si="0"/>
        <v>157.826479197651i</v>
      </c>
      <c r="E42" t="str">
        <f t="shared" si="1"/>
        <v>17.7225519786489+54.5444064614203i</v>
      </c>
      <c r="F42" t="str">
        <f t="shared" si="2"/>
        <v>0.000177225519786489+0.000545444064614203i</v>
      </c>
      <c r="G42" s="14" t="str">
        <f t="shared" si="3"/>
        <v>538.813501168282-1658.29744215338i</v>
      </c>
      <c r="H42">
        <f t="shared" si="4"/>
        <v>538.81350116828196</v>
      </c>
      <c r="I42">
        <f t="shared" si="5"/>
        <v>1658.29744215338</v>
      </c>
      <c r="J42">
        <f t="shared" si="6"/>
        <v>3.2414561053135014</v>
      </c>
      <c r="K42">
        <f t="shared" si="7"/>
        <v>2.1981798683581251</v>
      </c>
      <c r="L42">
        <f t="shared" si="8"/>
        <v>1743.6371169752222</v>
      </c>
      <c r="M42">
        <f t="shared" si="9"/>
        <v>157.8264791976512</v>
      </c>
    </row>
    <row r="43" spans="1:13" x14ac:dyDescent="0.35">
      <c r="A43" s="4">
        <v>1.30000000000001</v>
      </c>
      <c r="B43">
        <f t="shared" si="10"/>
        <v>19.952623149689266</v>
      </c>
      <c r="C43" s="5">
        <f t="shared" si="11"/>
        <v>125.36602861381887</v>
      </c>
      <c r="D43" t="str">
        <f t="shared" si="0"/>
        <v>125.366028613819i</v>
      </c>
      <c r="E43" t="str">
        <f t="shared" si="1"/>
        <v>14.7409766673241+45.368061210908i</v>
      </c>
      <c r="F43" t="str">
        <f t="shared" si="2"/>
        <v>0.000147409766673241+0.00045368061210908i</v>
      </c>
      <c r="G43" s="14" t="str">
        <f t="shared" si="3"/>
        <v>647.796309346308-1993.71203671802i</v>
      </c>
      <c r="H43">
        <f t="shared" si="4"/>
        <v>647.79630934630802</v>
      </c>
      <c r="I43">
        <f t="shared" si="5"/>
        <v>1993.71203671802</v>
      </c>
      <c r="J43">
        <f t="shared" si="6"/>
        <v>3.3214561053134979</v>
      </c>
      <c r="K43">
        <f t="shared" si="7"/>
        <v>2.0981798683581254</v>
      </c>
      <c r="L43">
        <f t="shared" si="8"/>
        <v>2096.3128926181353</v>
      </c>
      <c r="M43">
        <f t="shared" si="9"/>
        <v>125.36602861381887</v>
      </c>
    </row>
    <row r="44" spans="1:13" x14ac:dyDescent="0.35">
      <c r="A44" s="4">
        <v>1.2000000000000099</v>
      </c>
      <c r="B44">
        <f t="shared" si="10"/>
        <v>15.848931924611502</v>
      </c>
      <c r="C44" s="5">
        <f t="shared" si="11"/>
        <v>99.581776203208477</v>
      </c>
      <c r="D44" t="str">
        <f t="shared" si="0"/>
        <v>99.5817762032085i</v>
      </c>
      <c r="E44" t="str">
        <f t="shared" si="1"/>
        <v>12.26101034255+37.7355096804016i</v>
      </c>
      <c r="F44" t="str">
        <f t="shared" si="2"/>
        <v>0.0001226101034255+0.000377355096804016i</v>
      </c>
      <c r="G44" s="14" t="str">
        <f t="shared" si="3"/>
        <v>778.822463603489-2396.96907461473i</v>
      </c>
      <c r="H44">
        <f t="shared" si="4"/>
        <v>778.82246360348904</v>
      </c>
      <c r="I44">
        <f t="shared" si="5"/>
        <v>2396.9690746147298</v>
      </c>
      <c r="J44">
        <f t="shared" si="6"/>
        <v>3.4014561053134997</v>
      </c>
      <c r="K44">
        <f t="shared" si="7"/>
        <v>1.9981798683581251</v>
      </c>
      <c r="L44">
        <f t="shared" si="8"/>
        <v>2520.3224346247448</v>
      </c>
      <c r="M44">
        <f t="shared" si="9"/>
        <v>99.581776203208477</v>
      </c>
    </row>
    <row r="45" spans="1:13" x14ac:dyDescent="0.35">
      <c r="A45" s="4">
        <v>1.1000000000000101</v>
      </c>
      <c r="B45">
        <f t="shared" si="10"/>
        <v>12.589254117941964</v>
      </c>
      <c r="C45" s="5">
        <f t="shared" si="11"/>
        <v>79.100616502203053</v>
      </c>
      <c r="D45" t="str">
        <f t="shared" si="0"/>
        <v>79.1006165022031i</v>
      </c>
      <c r="E45" t="str">
        <f t="shared" si="1"/>
        <v>10.1982642000482+31.3870298362522i</v>
      </c>
      <c r="F45" t="str">
        <f t="shared" si="2"/>
        <v>0.000101982642000482+0.000313870298362522i</v>
      </c>
      <c r="G45" s="14" t="str">
        <f t="shared" si="3"/>
        <v>936.350548871586-2881.7906692871i</v>
      </c>
      <c r="H45">
        <f t="shared" si="4"/>
        <v>936.35054887158606</v>
      </c>
      <c r="I45">
        <f t="shared" si="5"/>
        <v>2881.7906692871002</v>
      </c>
      <c r="J45">
        <f t="shared" si="6"/>
        <v>3.4814561053134994</v>
      </c>
      <c r="K45">
        <f t="shared" si="7"/>
        <v>1.898179868358125</v>
      </c>
      <c r="L45">
        <f t="shared" si="8"/>
        <v>3030.0940269176986</v>
      </c>
      <c r="M45">
        <f t="shared" si="9"/>
        <v>79.100616502203053</v>
      </c>
    </row>
    <row r="46" spans="1:13" x14ac:dyDescent="0.35">
      <c r="A46" s="4">
        <v>1.00000000000001</v>
      </c>
      <c r="B46">
        <f t="shared" si="10"/>
        <v>10.000000000000233</v>
      </c>
      <c r="C46" s="5">
        <f t="shared" si="11"/>
        <v>62.831853071797326</v>
      </c>
      <c r="D46" t="str">
        <f t="shared" si="0"/>
        <v>62.8318530717973i</v>
      </c>
      <c r="E46" t="str">
        <f t="shared" si="1"/>
        <v>8.48254668973347+26.1065943003131i</v>
      </c>
      <c r="F46" t="str">
        <f t="shared" si="2"/>
        <v>0.0000848254668973347+0.000261065943003131i</v>
      </c>
      <c r="G46" s="14" t="str">
        <f t="shared" si="3"/>
        <v>1125.74096324281-3464.6744296962i</v>
      </c>
      <c r="H46">
        <f t="shared" si="4"/>
        <v>1125.74096324281</v>
      </c>
      <c r="I46">
        <f t="shared" si="5"/>
        <v>3464.6744296962001</v>
      </c>
      <c r="J46">
        <f t="shared" si="6"/>
        <v>3.5614561053135003</v>
      </c>
      <c r="K46">
        <f t="shared" si="7"/>
        <v>1.7981798683581252</v>
      </c>
      <c r="L46">
        <f t="shared" si="8"/>
        <v>3642.9742821098171</v>
      </c>
      <c r="M46">
        <f t="shared" si="9"/>
        <v>62.831853071797326</v>
      </c>
    </row>
    <row r="47" spans="1:13" x14ac:dyDescent="0.35">
      <c r="A47" s="4">
        <v>0.90000000000001001</v>
      </c>
      <c r="B47">
        <f t="shared" si="10"/>
        <v>7.9432823472430005</v>
      </c>
      <c r="C47" s="5">
        <f t="shared" si="11"/>
        <v>49.909114934976195</v>
      </c>
      <c r="D47" t="str">
        <f t="shared" si="0"/>
        <v>49.9091149349762i</v>
      </c>
      <c r="E47" t="str">
        <f t="shared" si="1"/>
        <v>7.05547502320719+21.714519325876i</v>
      </c>
      <c r="F47" t="str">
        <f t="shared" si="2"/>
        <v>0.0000705547502320719+0.00021714519325876i</v>
      </c>
      <c r="G47" s="14" t="str">
        <f t="shared" si="3"/>
        <v>1353.43832269877-4165.4548443521i</v>
      </c>
      <c r="H47">
        <f t="shared" si="4"/>
        <v>1353.43832269877</v>
      </c>
      <c r="I47">
        <f t="shared" si="5"/>
        <v>4165.4548443520998</v>
      </c>
      <c r="J47">
        <f t="shared" si="6"/>
        <v>3.6414561053134995</v>
      </c>
      <c r="K47">
        <f t="shared" si="7"/>
        <v>1.6981798683581251</v>
      </c>
      <c r="L47">
        <f t="shared" si="8"/>
        <v>4379.8184156065226</v>
      </c>
      <c r="M47">
        <f t="shared" si="9"/>
        <v>49.909114934976195</v>
      </c>
    </row>
    <row r="48" spans="1:13" x14ac:dyDescent="0.35">
      <c r="A48" s="4">
        <v>0.80000000000001004</v>
      </c>
      <c r="B48">
        <f t="shared" si="10"/>
        <v>6.309573444802079</v>
      </c>
      <c r="C48" s="5">
        <f t="shared" si="11"/>
        <v>39.644219162950911</v>
      </c>
      <c r="D48" t="str">
        <f t="shared" si="0"/>
        <v>39.6442191629509i</v>
      </c>
      <c r="E48" t="str">
        <f t="shared" si="1"/>
        <v>5.86848851222352+18.0613504821724i</v>
      </c>
      <c r="F48" t="str">
        <f t="shared" si="2"/>
        <v>0.0000586848851222352+0.000180613504821724i</v>
      </c>
      <c r="G48" s="14" t="str">
        <f t="shared" si="3"/>
        <v>1627.19075982898-5007.97821336935i</v>
      </c>
      <c r="H48">
        <f t="shared" si="4"/>
        <v>1627.1907598289799</v>
      </c>
      <c r="I48">
        <f t="shared" si="5"/>
        <v>5007.9782133693498</v>
      </c>
      <c r="J48">
        <f t="shared" si="6"/>
        <v>3.7214561053135</v>
      </c>
      <c r="K48">
        <f t="shared" si="7"/>
        <v>1.5981798683581252</v>
      </c>
      <c r="L48">
        <f t="shared" si="8"/>
        <v>5265.6999111661189</v>
      </c>
      <c r="M48">
        <f t="shared" si="9"/>
        <v>39.644219162950911</v>
      </c>
    </row>
    <row r="49" spans="1:13" x14ac:dyDescent="0.35">
      <c r="A49" s="4">
        <v>0.70000000000002005</v>
      </c>
      <c r="B49">
        <f t="shared" si="10"/>
        <v>5.0118723362729556</v>
      </c>
      <c r="C49" s="5">
        <f t="shared" si="11"/>
        <v>31.490522624730062</v>
      </c>
      <c r="D49" t="str">
        <f t="shared" si="0"/>
        <v>31.4905226247301i</v>
      </c>
      <c r="E49" t="str">
        <f t="shared" si="1"/>
        <v>4.88119613559983+15.0227769882591i</v>
      </c>
      <c r="F49" t="str">
        <f t="shared" si="2"/>
        <v>0.0000488119613559983+0.000150227769882591i</v>
      </c>
      <c r="G49" s="14" t="str">
        <f t="shared" si="3"/>
        <v>1956.31357888042-6020.91409527269i</v>
      </c>
      <c r="H49">
        <f t="shared" si="4"/>
        <v>1956.31357888042</v>
      </c>
      <c r="I49">
        <f t="shared" si="5"/>
        <v>6020.9140952726902</v>
      </c>
      <c r="J49">
        <f t="shared" si="6"/>
        <v>3.8014561053134903</v>
      </c>
      <c r="K49">
        <f t="shared" si="7"/>
        <v>1.4981798683581351</v>
      </c>
      <c r="L49">
        <f t="shared" si="8"/>
        <v>6330.7637265629555</v>
      </c>
      <c r="M49">
        <f t="shared" si="9"/>
        <v>31.490522624730062</v>
      </c>
    </row>
    <row r="50" spans="1:13" x14ac:dyDescent="0.35">
      <c r="A50" s="4">
        <v>0.60000000000001996</v>
      </c>
      <c r="B50">
        <f t="shared" si="10"/>
        <v>3.9810717055351557</v>
      </c>
      <c r="C50" s="5">
        <f t="shared" si="11"/>
        <v>25.013811247046867</v>
      </c>
      <c r="D50" t="str">
        <f t="shared" si="0"/>
        <v>25.0138112470469i</v>
      </c>
      <c r="E50" t="str">
        <f t="shared" si="1"/>
        <v>4.0600021052383+12.4954016401888i</v>
      </c>
      <c r="F50" t="str">
        <f t="shared" si="2"/>
        <v>0.000040600021052383+0.000124954016401888i</v>
      </c>
      <c r="G50" s="14" t="str">
        <f t="shared" si="3"/>
        <v>2352.00623884704-7238.73088063304i</v>
      </c>
      <c r="H50">
        <f t="shared" si="4"/>
        <v>2352.0062388470401</v>
      </c>
      <c r="I50">
        <f t="shared" si="5"/>
        <v>7238.7308806330402</v>
      </c>
      <c r="J50">
        <f t="shared" si="6"/>
        <v>3.8814561053134908</v>
      </c>
      <c r="K50">
        <f t="shared" si="7"/>
        <v>1.398179868358135</v>
      </c>
      <c r="L50">
        <f t="shared" si="8"/>
        <v>7611.2520724126452</v>
      </c>
      <c r="M50">
        <f t="shared" si="9"/>
        <v>25.013811247046867</v>
      </c>
    </row>
    <row r="51" spans="1:13" x14ac:dyDescent="0.35">
      <c r="A51" s="4">
        <v>0.50000000000001998</v>
      </c>
      <c r="B51">
        <f t="shared" si="10"/>
        <v>3.1622776601685252</v>
      </c>
      <c r="C51" s="5">
        <f t="shared" si="11"/>
        <v>19.869176531593119</v>
      </c>
      <c r="D51" t="str">
        <f t="shared" si="0"/>
        <v>19.8691765315931i</v>
      </c>
      <c r="E51" t="str">
        <f t="shared" si="1"/>
        <v>3.37696266173779+10.3932223896859i</v>
      </c>
      <c r="F51" t="str">
        <f t="shared" si="2"/>
        <v>0.0000337696266173779+0.000103932223896859i</v>
      </c>
      <c r="G51" s="14" t="str">
        <f t="shared" si="3"/>
        <v>2827.73345096408-8702.86868955191i</v>
      </c>
      <c r="H51">
        <f t="shared" si="4"/>
        <v>2827.73345096408</v>
      </c>
      <c r="I51">
        <f t="shared" si="5"/>
        <v>8702.8686895519095</v>
      </c>
      <c r="J51">
        <f t="shared" si="6"/>
        <v>3.9614561053134922</v>
      </c>
      <c r="K51">
        <f t="shared" si="7"/>
        <v>1.2981798683581351</v>
      </c>
      <c r="L51">
        <f t="shared" si="8"/>
        <v>9150.737669569824</v>
      </c>
      <c r="M51">
        <f t="shared" si="9"/>
        <v>19.869176531593119</v>
      </c>
    </row>
    <row r="52" spans="1:13" x14ac:dyDescent="0.35">
      <c r="A52" s="4">
        <v>0.40000000000002001</v>
      </c>
      <c r="B52">
        <f t="shared" si="10"/>
        <v>2.511886431509696</v>
      </c>
      <c r="C52" s="5">
        <f t="shared" si="11"/>
        <v>15.782647919765484</v>
      </c>
      <c r="D52" t="str">
        <f t="shared" si="0"/>
        <v>15.7826479197655i</v>
      </c>
      <c r="E52" t="str">
        <f t="shared" si="1"/>
        <v>2.80883519839994+8.64470584875387i</v>
      </c>
      <c r="F52" t="str">
        <f t="shared" si="2"/>
        <v>0.0000280883519839994+0.0000864470584875387i</v>
      </c>
      <c r="G52" s="14" t="str">
        <f t="shared" si="3"/>
        <v>3399.68335867208-10463.1495045937i</v>
      </c>
      <c r="H52">
        <f t="shared" si="4"/>
        <v>3399.68335867208</v>
      </c>
      <c r="I52">
        <f t="shared" si="5"/>
        <v>10463.149504593701</v>
      </c>
      <c r="J52">
        <f t="shared" si="6"/>
        <v>4.0414561053134914</v>
      </c>
      <c r="K52">
        <f t="shared" si="7"/>
        <v>1.1981798683581351</v>
      </c>
      <c r="L52">
        <f t="shared" si="8"/>
        <v>11001.606450637619</v>
      </c>
      <c r="M52">
        <f t="shared" si="9"/>
        <v>15.782647919765484</v>
      </c>
    </row>
    <row r="53" spans="1:13" x14ac:dyDescent="0.35">
      <c r="A53" s="4">
        <v>0.30000000000001997</v>
      </c>
      <c r="B53">
        <f t="shared" si="10"/>
        <v>1.9952623149689717</v>
      </c>
      <c r="C53" s="5">
        <f t="shared" si="11"/>
        <v>12.536602861382171</v>
      </c>
      <c r="D53" t="str">
        <f t="shared" si="0"/>
        <v>12.5366028613822i</v>
      </c>
      <c r="E53" t="str">
        <f t="shared" si="1"/>
        <v>2.33628735702705+7.19035313683285i</v>
      </c>
      <c r="F53" t="str">
        <f t="shared" si="2"/>
        <v>0.0000233628735702705+0.0000719035313683285i</v>
      </c>
      <c r="G53" s="14" t="str">
        <f t="shared" si="3"/>
        <v>4087.31839109209-12579.4725234578i</v>
      </c>
      <c r="H53">
        <f t="shared" si="4"/>
        <v>4087.3183910920902</v>
      </c>
      <c r="I53">
        <f t="shared" si="5"/>
        <v>12579.4725234578</v>
      </c>
      <c r="J53">
        <f t="shared" si="6"/>
        <v>4.1214561053134915</v>
      </c>
      <c r="K53">
        <f t="shared" si="7"/>
        <v>1.0981798683581352</v>
      </c>
      <c r="L53">
        <f t="shared" si="8"/>
        <v>13226.840159259104</v>
      </c>
      <c r="M53">
        <f t="shared" si="9"/>
        <v>12.536602861382171</v>
      </c>
    </row>
    <row r="54" spans="1:13" x14ac:dyDescent="0.35">
      <c r="A54" s="4">
        <v>0.20000000000002</v>
      </c>
      <c r="B54">
        <f t="shared" si="10"/>
        <v>1.5848931924611867</v>
      </c>
      <c r="C54" s="5">
        <f t="shared" si="11"/>
        <v>9.9581776203210755</v>
      </c>
      <c r="D54" t="str">
        <f t="shared" si="0"/>
        <v>9.95817762032108i</v>
      </c>
      <c r="E54" t="str">
        <f t="shared" si="1"/>
        <v>1.94323918246031+5.980675240652i</v>
      </c>
      <c r="F54" t="str">
        <f t="shared" si="2"/>
        <v>0.0000194323918246031+0.00005980675240652i</v>
      </c>
      <c r="G54" s="14" t="str">
        <f t="shared" si="3"/>
        <v>4914.0375345677-15123.8524212003i</v>
      </c>
      <c r="H54">
        <f t="shared" si="4"/>
        <v>4914.0375345677003</v>
      </c>
      <c r="I54">
        <f t="shared" si="5"/>
        <v>15123.852421200299</v>
      </c>
      <c r="J54">
        <f t="shared" si="6"/>
        <v>4.2014561053134916</v>
      </c>
      <c r="K54">
        <f t="shared" si="7"/>
        <v>0.9981798683581351</v>
      </c>
      <c r="L54">
        <f t="shared" si="8"/>
        <v>15902.159505846566</v>
      </c>
      <c r="M54">
        <f t="shared" si="9"/>
        <v>9.9581776203210755</v>
      </c>
    </row>
    <row r="55" spans="1:13" x14ac:dyDescent="0.35">
      <c r="A55" s="4">
        <v>0.10000000000002</v>
      </c>
      <c r="B55">
        <f t="shared" si="10"/>
        <v>1.2589254117942252</v>
      </c>
      <c r="C55" s="5">
        <f t="shared" si="11"/>
        <v>7.9100616502204861</v>
      </c>
      <c r="D55" t="str">
        <f t="shared" si="0"/>
        <v>7.91006165022049i</v>
      </c>
      <c r="E55" t="str">
        <f t="shared" si="1"/>
        <v>1.61631595055766+4.97450899190508i</v>
      </c>
      <c r="F55" t="str">
        <f t="shared" si="2"/>
        <v>0.0000161631595055766+0.0000497450899190508i</v>
      </c>
      <c r="G55" s="14" t="str">
        <f t="shared" si="3"/>
        <v>5907.97255818579-18182.8698804116i</v>
      </c>
      <c r="H55">
        <f t="shared" si="4"/>
        <v>5907.9725581857901</v>
      </c>
      <c r="I55">
        <f t="shared" si="5"/>
        <v>18182.869880411599</v>
      </c>
      <c r="J55">
        <f t="shared" si="6"/>
        <v>4.2814561053134925</v>
      </c>
      <c r="K55">
        <f t="shared" si="7"/>
        <v>0.89817986835813501</v>
      </c>
      <c r="L55">
        <f t="shared" si="8"/>
        <v>19118.60080749257</v>
      </c>
      <c r="M55">
        <f t="shared" si="9"/>
        <v>7.9100616502204861</v>
      </c>
    </row>
    <row r="56" spans="1:13" x14ac:dyDescent="0.35">
      <c r="A56" s="4">
        <v>2.0428103653102899E-14</v>
      </c>
      <c r="B56">
        <f t="shared" si="10"/>
        <v>1.0000000000000471</v>
      </c>
      <c r="C56" s="5">
        <f t="shared" si="11"/>
        <v>6.283185307179882</v>
      </c>
      <c r="D56" t="str">
        <f t="shared" si="0"/>
        <v>6.28318530717988i</v>
      </c>
      <c r="E56" t="str">
        <f t="shared" si="1"/>
        <v>1.34439305032924+4.13761635849112i</v>
      </c>
      <c r="F56" t="str">
        <f t="shared" si="2"/>
        <v>0.0000134439305032924+0.0000413761635849112i</v>
      </c>
      <c r="G56" s="14" t="str">
        <f t="shared" si="3"/>
        <v>7102.94528740242-21860.617776495i</v>
      </c>
      <c r="H56">
        <f t="shared" si="4"/>
        <v>7102.94528740242</v>
      </c>
      <c r="I56">
        <f t="shared" si="5"/>
        <v>21860.617776495001</v>
      </c>
      <c r="J56">
        <f t="shared" si="6"/>
        <v>4.3614561053134917</v>
      </c>
      <c r="K56">
        <f t="shared" si="7"/>
        <v>0.79817986835813548</v>
      </c>
      <c r="L56">
        <f t="shared" si="8"/>
        <v>22985.613790496031</v>
      </c>
      <c r="M56">
        <f t="shared" si="9"/>
        <v>6.283185307179882</v>
      </c>
    </row>
    <row r="57" spans="1:13" x14ac:dyDescent="0.35">
      <c r="A57" s="4">
        <v>-9.9999999999980105E-2</v>
      </c>
      <c r="B57">
        <f t="shared" si="10"/>
        <v>0.79432823472431791</v>
      </c>
      <c r="C57" s="5">
        <f t="shared" si="11"/>
        <v>4.9909114934977321</v>
      </c>
      <c r="D57" t="str">
        <f t="shared" si="0"/>
        <v>4.99091149349773i</v>
      </c>
      <c r="E57" t="str">
        <f t="shared" si="1"/>
        <v>1.11821743338607+3.44151938571467i</v>
      </c>
      <c r="F57" t="str">
        <f t="shared" si="2"/>
        <v>0.0000111821743338607+0.0000344151938571467i</v>
      </c>
      <c r="G57" s="14" t="str">
        <f t="shared" si="3"/>
        <v>8539.61850007731-26282.2432714451i</v>
      </c>
      <c r="H57">
        <f t="shared" si="4"/>
        <v>8539.6185000773094</v>
      </c>
      <c r="I57">
        <f t="shared" si="5"/>
        <v>26282.243271445099</v>
      </c>
      <c r="J57">
        <f t="shared" si="6"/>
        <v>4.4414561053134918</v>
      </c>
      <c r="K57">
        <f t="shared" si="7"/>
        <v>0.69817986835813495</v>
      </c>
      <c r="L57">
        <f t="shared" si="8"/>
        <v>27634.785968164902</v>
      </c>
      <c r="M57">
        <f t="shared" si="9"/>
        <v>4.9909114934977321</v>
      </c>
    </row>
    <row r="58" spans="1:13" x14ac:dyDescent="0.35">
      <c r="A58" s="4">
        <v>-0.19999999999998</v>
      </c>
      <c r="B58">
        <f t="shared" si="10"/>
        <v>0.63095734448022234</v>
      </c>
      <c r="C58" s="5">
        <f t="shared" si="11"/>
        <v>3.9644219162951817</v>
      </c>
      <c r="D58" t="str">
        <f t="shared" si="0"/>
        <v>3.96442191629518i</v>
      </c>
      <c r="E58" t="str">
        <f t="shared" si="1"/>
        <v>0.930092749305946+2.86253114258498i</v>
      </c>
      <c r="F58" t="str">
        <f t="shared" si="2"/>
        <v>9.30092749305946E-06+0.0000286253114258498i</v>
      </c>
      <c r="G58" s="14" t="str">
        <f t="shared" si="3"/>
        <v>10266.8796078438-31598.2063472213i</v>
      </c>
      <c r="H58">
        <f t="shared" si="4"/>
        <v>10266.879607843801</v>
      </c>
      <c r="I58">
        <f t="shared" si="5"/>
        <v>31598.206347221301</v>
      </c>
      <c r="J58">
        <f t="shared" si="6"/>
        <v>4.5214561053134918</v>
      </c>
      <c r="K58">
        <f t="shared" si="7"/>
        <v>0.59817986835813508</v>
      </c>
      <c r="L58">
        <f t="shared" si="8"/>
        <v>33224.320327789035</v>
      </c>
      <c r="M58">
        <f t="shared" si="9"/>
        <v>3.9644219162951817</v>
      </c>
    </row>
    <row r="59" spans="1:13" x14ac:dyDescent="0.35">
      <c r="A59" s="4">
        <v>-0.29999999999998</v>
      </c>
      <c r="B59">
        <f t="shared" si="10"/>
        <v>0.50118723362729534</v>
      </c>
      <c r="C59" s="5">
        <f t="shared" si="11"/>
        <v>3.1490522624730048</v>
      </c>
      <c r="D59" t="str">
        <f t="shared" si="0"/>
        <v>3.149052262473i</v>
      </c>
      <c r="E59" t="str">
        <f t="shared" si="1"/>
        <v>0.773617452637965+2.38094969805532i</v>
      </c>
      <c r="F59" t="str">
        <f t="shared" si="2"/>
        <v>7.73617452637965E-06+0.0000238094969805532i</v>
      </c>
      <c r="G59" s="14" t="str">
        <f t="shared" si="3"/>
        <v>12343.5042070094-37989.3996889664i</v>
      </c>
      <c r="H59">
        <f t="shared" si="4"/>
        <v>12343.5042070094</v>
      </c>
      <c r="I59">
        <f t="shared" si="5"/>
        <v>37989.399688966398</v>
      </c>
      <c r="J59">
        <f t="shared" si="6"/>
        <v>4.6014561053134928</v>
      </c>
      <c r="K59">
        <f t="shared" si="7"/>
        <v>0.49817986835813505</v>
      </c>
      <c r="L59">
        <f t="shared" si="8"/>
        <v>39944.418694437132</v>
      </c>
      <c r="M59">
        <f t="shared" si="9"/>
        <v>3.1490522624730048</v>
      </c>
    </row>
    <row r="60" spans="1:13" x14ac:dyDescent="0.35">
      <c r="A60" s="4">
        <v>-0.39999999999997998</v>
      </c>
      <c r="B60">
        <f t="shared" si="10"/>
        <v>0.39810717055351552</v>
      </c>
      <c r="C60" s="5">
        <f t="shared" si="11"/>
        <v>2.5013811247046864</v>
      </c>
      <c r="D60" t="str">
        <f t="shared" si="0"/>
        <v>2.50138112470469i</v>
      </c>
      <c r="E60" t="str">
        <f t="shared" si="1"/>
        <v>0.643466969796997+1.98038769966026i</v>
      </c>
      <c r="F60" t="str">
        <f t="shared" si="2"/>
        <v>6.43466969796997E-06+0.0000198038769966026i</v>
      </c>
      <c r="G60" s="14" t="str">
        <f t="shared" si="3"/>
        <v>14840.1561066379-45673.30413851i</v>
      </c>
      <c r="H60">
        <f t="shared" si="4"/>
        <v>14840.1561066379</v>
      </c>
      <c r="I60">
        <f t="shared" si="5"/>
        <v>45673.30413851</v>
      </c>
      <c r="J60">
        <f t="shared" si="6"/>
        <v>4.681456105313492</v>
      </c>
      <c r="K60">
        <f t="shared" si="7"/>
        <v>0.39817986835813496</v>
      </c>
      <c r="L60">
        <f t="shared" si="8"/>
        <v>48023.753957788613</v>
      </c>
      <c r="M60">
        <f t="shared" si="9"/>
        <v>2.5013811247046864</v>
      </c>
    </row>
    <row r="61" spans="1:13" x14ac:dyDescent="0.35">
      <c r="A61" s="4">
        <v>-0.49999999999998002</v>
      </c>
      <c r="B61">
        <f t="shared" si="10"/>
        <v>0.31622776601685243</v>
      </c>
      <c r="C61" s="5">
        <f t="shared" si="11"/>
        <v>1.9869176531593113</v>
      </c>
      <c r="D61" t="str">
        <f t="shared" si="0"/>
        <v>1.98691765315931i</v>
      </c>
      <c r="E61" t="str">
        <f t="shared" si="1"/>
        <v>0.535212513378358+1.64721474131476i</v>
      </c>
      <c r="F61" t="str">
        <f t="shared" si="2"/>
        <v>5.35212513378358E-06+0.0000164721474131476i</v>
      </c>
      <c r="G61" s="14" t="str">
        <f t="shared" si="3"/>
        <v>17841.7918911811-54911.389177195i</v>
      </c>
      <c r="H61">
        <f t="shared" si="4"/>
        <v>17841.791891181099</v>
      </c>
      <c r="I61">
        <f t="shared" si="5"/>
        <v>54911.389177195</v>
      </c>
      <c r="J61">
        <f t="shared" si="6"/>
        <v>4.7614561053134929</v>
      </c>
      <c r="K61">
        <f t="shared" si="7"/>
        <v>0.29817986835813498</v>
      </c>
      <c r="L61">
        <f t="shared" si="8"/>
        <v>57737.25140026657</v>
      </c>
      <c r="M61">
        <f t="shared" si="9"/>
        <v>1.9869176531593113</v>
      </c>
    </row>
    <row r="62" spans="1:13" x14ac:dyDescent="0.35">
      <c r="A62" s="4">
        <v>-0.59999999999997999</v>
      </c>
      <c r="B62">
        <f t="shared" si="10"/>
        <v>0.25118864315096956</v>
      </c>
      <c r="C62" s="5">
        <f t="shared" si="11"/>
        <v>1.5782647919765482</v>
      </c>
      <c r="D62" t="str">
        <f t="shared" si="0"/>
        <v>1.57826479197655i</v>
      </c>
      <c r="E62" t="str">
        <f t="shared" si="1"/>
        <v>0.445170378468922+1.37009354505188i</v>
      </c>
      <c r="F62" t="str">
        <f t="shared" si="2"/>
        <v>4.45170378468922E-06+0.0000137009354505188i</v>
      </c>
      <c r="G62" s="14" t="str">
        <f t="shared" si="3"/>
        <v>21450.5518406123-66018.0102631769i</v>
      </c>
      <c r="H62">
        <f t="shared" si="4"/>
        <v>21450.551840612301</v>
      </c>
      <c r="I62">
        <f t="shared" si="5"/>
        <v>66018.010263176897</v>
      </c>
      <c r="J62">
        <f t="shared" si="6"/>
        <v>4.8414561053134912</v>
      </c>
      <c r="K62">
        <f t="shared" si="7"/>
        <v>0.19817986835813503</v>
      </c>
      <c r="L62">
        <f t="shared" si="8"/>
        <v>69415.44391110471</v>
      </c>
      <c r="M62">
        <f t="shared" si="9"/>
        <v>1.5782647919765482</v>
      </c>
    </row>
    <row r="63" spans="1:13" x14ac:dyDescent="0.35">
      <c r="A63" s="4">
        <v>-0.69999999999997997</v>
      </c>
      <c r="B63">
        <f t="shared" si="10"/>
        <v>0.19952623149689716</v>
      </c>
      <c r="C63" s="5">
        <f t="shared" si="11"/>
        <v>1.2536602861382171</v>
      </c>
      <c r="D63" t="str">
        <f t="shared" si="0"/>
        <v>1.25366028613822i</v>
      </c>
      <c r="E63" t="str">
        <f t="shared" si="1"/>
        <v>0.370276592778514+1.13959417379578i</v>
      </c>
      <c r="F63" t="str">
        <f t="shared" si="2"/>
        <v>3.70276592778514E-06+0.0000113959417379578i</v>
      </c>
      <c r="G63" s="14" t="str">
        <f t="shared" si="3"/>
        <v>25789.2355808852-79371.1057836248i</v>
      </c>
      <c r="H63">
        <f t="shared" si="4"/>
        <v>25789.235580885201</v>
      </c>
      <c r="I63">
        <f t="shared" si="5"/>
        <v>79371.105783624793</v>
      </c>
      <c r="J63">
        <f t="shared" si="6"/>
        <v>4.9214561053134904</v>
      </c>
      <c r="K63">
        <f t="shared" si="7"/>
        <v>9.8179868358135094E-2</v>
      </c>
      <c r="L63">
        <f t="shared" si="8"/>
        <v>83455.719427500895</v>
      </c>
      <c r="M63">
        <f t="shared" si="9"/>
        <v>1.2536602861382171</v>
      </c>
    </row>
    <row r="64" spans="1:13" x14ac:dyDescent="0.35">
      <c r="A64" s="4">
        <v>-0.79999999999997995</v>
      </c>
      <c r="B64">
        <f t="shared" si="10"/>
        <v>0.15848931924611864</v>
      </c>
      <c r="C64" s="5">
        <f t="shared" si="11"/>
        <v>0.99581776203210748</v>
      </c>
      <c r="D64" t="str">
        <f t="shared" si="0"/>
        <v>0.995817762032107i</v>
      </c>
      <c r="E64" t="str">
        <f t="shared" si="1"/>
        <v>0.307982655160504+0.947873147523008i</v>
      </c>
      <c r="F64" t="str">
        <f t="shared" si="2"/>
        <v>3.07982655160504E-06+9.47873147523008E-06i</v>
      </c>
      <c r="G64" s="14" t="str">
        <f t="shared" si="3"/>
        <v>31005.4807348683-95425.0576199089i</v>
      </c>
      <c r="H64">
        <f t="shared" si="4"/>
        <v>31005.480734868299</v>
      </c>
      <c r="I64">
        <f t="shared" si="5"/>
        <v>95425.057619908897</v>
      </c>
      <c r="J64">
        <f t="shared" si="6"/>
        <v>5.0014561053134923</v>
      </c>
      <c r="K64">
        <f t="shared" si="7"/>
        <v>-1.820131641864977E-3</v>
      </c>
      <c r="L64">
        <f t="shared" si="8"/>
        <v>100335.84333309419</v>
      </c>
      <c r="M64">
        <f t="shared" si="9"/>
        <v>0.99581776203210748</v>
      </c>
    </row>
    <row r="65" spans="1:13" x14ac:dyDescent="0.35">
      <c r="A65" s="4">
        <v>-0.89999999999998004</v>
      </c>
      <c r="B65">
        <f t="shared" si="10"/>
        <v>0.1258925411794225</v>
      </c>
      <c r="C65" s="5">
        <f t="shared" si="11"/>
        <v>0.79100616502204846</v>
      </c>
      <c r="D65" t="str">
        <f t="shared" si="0"/>
        <v>0.791006165022048i</v>
      </c>
      <c r="E65" t="str">
        <f t="shared" si="1"/>
        <v>0.256168814690515+0.788406543710695i</v>
      </c>
      <c r="F65" t="str">
        <f t="shared" si="2"/>
        <v>2.56168814690515E-06+7.88406543710695E-06i</v>
      </c>
      <c r="G65" s="14" t="str">
        <f t="shared" si="3"/>
        <v>37276.7867657477-114726.152947734i</v>
      </c>
      <c r="H65">
        <f t="shared" si="4"/>
        <v>37276.786765747704</v>
      </c>
      <c r="I65">
        <f t="shared" si="5"/>
        <v>114726.15294773399</v>
      </c>
      <c r="J65">
        <f t="shared" si="6"/>
        <v>5.0814561053134932</v>
      </c>
      <c r="K65">
        <f t="shared" si="7"/>
        <v>-0.10182013164186504</v>
      </c>
      <c r="L65">
        <f t="shared" si="8"/>
        <v>120630.21595672402</v>
      </c>
      <c r="M65">
        <f t="shared" si="9"/>
        <v>0.79100616502204846</v>
      </c>
    </row>
    <row r="66" spans="1:13" ht="15" thickBot="1" x14ac:dyDescent="0.4">
      <c r="A66" s="6">
        <v>-0.99999999999998002</v>
      </c>
      <c r="B66" s="7">
        <f t="shared" si="10"/>
        <v>0.1000000000000046</v>
      </c>
      <c r="C66" s="8">
        <f t="shared" si="11"/>
        <v>0.62831853071798749</v>
      </c>
      <c r="D66" t="str">
        <f t="shared" si="0"/>
        <v>0.628318530717987i</v>
      </c>
      <c r="E66" t="str">
        <f t="shared" si="1"/>
        <v>0.213071939345884+0.655767999958831i</v>
      </c>
      <c r="F66" t="str">
        <f t="shared" si="2"/>
        <v>2.13071939345884E-06+6.55767999958831E-06i</v>
      </c>
      <c r="G66" s="14" t="str">
        <f t="shared" si="3"/>
        <v>44816.5549652754-137931.173409538i</v>
      </c>
      <c r="H66">
        <f t="shared" si="4"/>
        <v>44816.554965275398</v>
      </c>
      <c r="I66">
        <f t="shared" si="5"/>
        <v>137931.17340953799</v>
      </c>
      <c r="J66">
        <f t="shared" si="6"/>
        <v>5.1614561053134924</v>
      </c>
      <c r="K66">
        <f t="shared" si="7"/>
        <v>-0.20182013164186502</v>
      </c>
      <c r="L66">
        <f t="shared" si="8"/>
        <v>145029.41838498696</v>
      </c>
      <c r="M66">
        <f t="shared" si="9"/>
        <v>0.62831853071798749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B90F-631B-4D0F-908F-693879BAC1FC}">
  <dimension ref="A3:J66"/>
  <sheetViews>
    <sheetView topLeftCell="B1" workbookViewId="0">
      <selection activeCell="D6" sqref="D6"/>
    </sheetView>
  </sheetViews>
  <sheetFormatPr defaultRowHeight="14.5" x14ac:dyDescent="0.35"/>
  <cols>
    <col min="4" max="4" width="53.26953125" style="14" customWidth="1"/>
  </cols>
  <sheetData>
    <row r="3" spans="1:10" ht="15" thickBot="1" x14ac:dyDescent="0.4"/>
    <row r="4" spans="1:10" x14ac:dyDescent="0.35">
      <c r="A4" s="1"/>
      <c r="B4" s="2" t="s">
        <v>24</v>
      </c>
      <c r="C4" s="3" t="s">
        <v>22</v>
      </c>
      <c r="D4" s="14" t="s">
        <v>12</v>
      </c>
      <c r="E4" t="s">
        <v>5</v>
      </c>
      <c r="F4" t="s">
        <v>6</v>
      </c>
      <c r="G4" t="s">
        <v>7</v>
      </c>
      <c r="H4" t="s">
        <v>23</v>
      </c>
      <c r="I4" t="s">
        <v>15</v>
      </c>
      <c r="J4" t="s">
        <v>22</v>
      </c>
    </row>
    <row r="5" spans="1:10" x14ac:dyDescent="0.35">
      <c r="A5" s="4"/>
      <c r="B5" t="s">
        <v>0</v>
      </c>
      <c r="C5" s="5" t="s">
        <v>1</v>
      </c>
    </row>
    <row r="6" spans="1:10" x14ac:dyDescent="0.35">
      <c r="A6" s="4">
        <v>5</v>
      </c>
      <c r="B6">
        <f>10^(A6)</f>
        <v>100000</v>
      </c>
      <c r="C6" s="5">
        <f>2*PI()*B6</f>
        <v>628318.53071795858</v>
      </c>
      <c r="D6" s="14" t="str">
        <f>IMDIV((IMPRODUCT('R SEI'!D6,'CPE SEI'!G6)),(IMSUM('R SEI'!D6,'CPE SEI'!G6)))</f>
        <v>0.75204753230092-2.15431954017078i</v>
      </c>
      <c r="E6">
        <f>IMREAL(D6)</f>
        <v>0.75204753230092003</v>
      </c>
      <c r="F6">
        <f>-IMAGINARY(D6)</f>
        <v>2.1543195401707802</v>
      </c>
      <c r="G6">
        <f>LOG10(IMABS(D6))</f>
        <v>0.35827995019171899</v>
      </c>
      <c r="H6">
        <f>LOG10(C6)</f>
        <v>5.7981798683581154</v>
      </c>
      <c r="I6">
        <f>IMABS(D6)</f>
        <v>2.2818124752050828</v>
      </c>
      <c r="J6">
        <f>C6</f>
        <v>628318.53071795858</v>
      </c>
    </row>
    <row r="7" spans="1:10" x14ac:dyDescent="0.35">
      <c r="A7" s="4">
        <v>4.9000000000000004</v>
      </c>
      <c r="B7">
        <f t="shared" ref="B7:B66" si="0">10^(A7)</f>
        <v>79432.823472428237</v>
      </c>
      <c r="C7" s="5">
        <f t="shared" ref="C7:C66" si="1">2*PI()*B7</f>
        <v>499091.14934975083</v>
      </c>
      <c r="D7" s="14" t="str">
        <f>IMDIV((IMPRODUCT('R SEI'!D7,'CPE SEI'!G7)),(IMSUM('R SEI'!D7,'CPE SEI'!G7)))</f>
        <v>0.914021184157562-2.58215121375236i</v>
      </c>
      <c r="E7">
        <f t="shared" ref="E7:E66" si="2">IMREAL(D7)</f>
        <v>0.91402118415756195</v>
      </c>
      <c r="F7">
        <f t="shared" ref="F7:F66" si="3">-IMAGINARY(D7)</f>
        <v>2.5821512137523599</v>
      </c>
      <c r="G7">
        <f t="shared" ref="G7:G66" si="4">LOG10(IMABS(D7))</f>
        <v>0.43761572561461159</v>
      </c>
      <c r="H7">
        <f t="shared" ref="H7:H66" si="5">LOG10(C7)</f>
        <v>5.6981798683581157</v>
      </c>
      <c r="I7">
        <f t="shared" ref="I7:I66" si="6">IMABS(D7)</f>
        <v>2.7391494329027721</v>
      </c>
      <c r="J7">
        <f t="shared" ref="J7:J66" si="7">C7</f>
        <v>499091.14934975083</v>
      </c>
    </row>
    <row r="8" spans="1:10" x14ac:dyDescent="0.35">
      <c r="A8" s="4">
        <v>4.8</v>
      </c>
      <c r="B8">
        <f t="shared" si="0"/>
        <v>63095.734448019342</v>
      </c>
      <c r="C8" s="5">
        <f t="shared" si="1"/>
        <v>396442.19162950001</v>
      </c>
      <c r="D8" s="14" t="str">
        <f>IMDIV((IMPRODUCT('R SEI'!D8,'CPE SEI'!G8)),(IMSUM('R SEI'!D8,'CPE SEI'!G8)))</f>
        <v>1.1129910357386-3.09289770592625i</v>
      </c>
      <c r="E8">
        <f t="shared" si="2"/>
        <v>1.1129910357385999</v>
      </c>
      <c r="F8">
        <f t="shared" si="3"/>
        <v>3.0928977059262501</v>
      </c>
      <c r="G8">
        <f t="shared" si="4"/>
        <v>0.51680766810659129</v>
      </c>
      <c r="H8">
        <f t="shared" si="5"/>
        <v>5.5981798683581152</v>
      </c>
      <c r="I8">
        <f t="shared" si="6"/>
        <v>3.2870602770497444</v>
      </c>
      <c r="J8">
        <f t="shared" si="7"/>
        <v>396442.19162950001</v>
      </c>
    </row>
    <row r="9" spans="1:10" x14ac:dyDescent="0.35">
      <c r="A9" s="4">
        <v>4.7</v>
      </c>
      <c r="B9">
        <f t="shared" si="0"/>
        <v>50118.723362727294</v>
      </c>
      <c r="C9" s="5">
        <f t="shared" si="1"/>
        <v>314905.22624728642</v>
      </c>
      <c r="D9" s="14" t="str">
        <f>IMDIV((IMPRODUCT('R SEI'!D9,'CPE SEI'!G9)),(IMSUM('R SEI'!D9,'CPE SEI'!G9)))</f>
        <v>1.35820886637219-3.70165108368669i</v>
      </c>
      <c r="E9">
        <f t="shared" si="2"/>
        <v>1.3582088663721901</v>
      </c>
      <c r="F9">
        <f t="shared" si="3"/>
        <v>3.70165108368669</v>
      </c>
      <c r="G9">
        <f t="shared" si="4"/>
        <v>0.59582262983566825</v>
      </c>
      <c r="H9">
        <f t="shared" si="5"/>
        <v>5.4981798683581156</v>
      </c>
      <c r="I9">
        <f t="shared" si="6"/>
        <v>3.942962347024237</v>
      </c>
      <c r="J9">
        <f t="shared" si="7"/>
        <v>314905.22624728642</v>
      </c>
    </row>
    <row r="10" spans="1:10" x14ac:dyDescent="0.35">
      <c r="A10" s="4">
        <v>4.5999999999999996</v>
      </c>
      <c r="B10">
        <f t="shared" si="0"/>
        <v>39810.717055349742</v>
      </c>
      <c r="C10" s="5">
        <f t="shared" si="1"/>
        <v>250138.11247045727</v>
      </c>
      <c r="D10" s="14" t="str">
        <f>IMDIV((IMPRODUCT('R SEI'!D10,'CPE SEI'!G10)),(IMSUM('R SEI'!D10,'CPE SEI'!G10)))</f>
        <v>1.66149804314564-4.42576526103592i</v>
      </c>
      <c r="E10">
        <f t="shared" si="2"/>
        <v>1.6614980431456401</v>
      </c>
      <c r="F10">
        <f t="shared" si="3"/>
        <v>4.4257652610359202</v>
      </c>
      <c r="G10">
        <f t="shared" si="4"/>
        <v>0.6746190776735066</v>
      </c>
      <c r="H10">
        <f t="shared" si="5"/>
        <v>5.398179868358115</v>
      </c>
      <c r="I10">
        <f t="shared" si="6"/>
        <v>4.7273643706794104</v>
      </c>
      <c r="J10">
        <f t="shared" si="7"/>
        <v>250138.11247045727</v>
      </c>
    </row>
    <row r="11" spans="1:10" x14ac:dyDescent="0.35">
      <c r="A11" s="4">
        <v>4.5</v>
      </c>
      <c r="B11">
        <f t="shared" si="0"/>
        <v>31622.77660168384</v>
      </c>
      <c r="C11" s="5">
        <f t="shared" si="1"/>
        <v>198691.7653159223</v>
      </c>
      <c r="D11" s="14" t="str">
        <f>IMDIV((IMPRODUCT('R SEI'!D11,'CPE SEI'!G11)),(IMSUM('R SEI'!D11,'CPE SEI'!G11)))</f>
        <v>2.03802041204896-5.28493566345693i</v>
      </c>
      <c r="E11">
        <f t="shared" si="2"/>
        <v>2.0380204120489598</v>
      </c>
      <c r="F11">
        <f t="shared" si="3"/>
        <v>5.2849356634569302</v>
      </c>
      <c r="G11">
        <f t="shared" si="4"/>
        <v>0.75314474226456019</v>
      </c>
      <c r="H11">
        <f t="shared" si="5"/>
        <v>5.2981798683581154</v>
      </c>
      <c r="I11">
        <f t="shared" si="6"/>
        <v>5.6642803750173911</v>
      </c>
      <c r="J11">
        <f t="shared" si="7"/>
        <v>198691.7653159223</v>
      </c>
    </row>
    <row r="12" spans="1:10" x14ac:dyDescent="0.35">
      <c r="A12" s="4">
        <v>4.4000000000000004</v>
      </c>
      <c r="B12">
        <f t="shared" si="0"/>
        <v>25118.86431509586</v>
      </c>
      <c r="C12" s="5">
        <f t="shared" si="1"/>
        <v>157826.47919764792</v>
      </c>
      <c r="D12" s="14" t="str">
        <f>IMDIV((IMPRODUCT('R SEI'!D12,'CPE SEI'!G12)),(IMSUM('R SEI'!D12,'CPE SEI'!G12)))</f>
        <v>2.50726010137418-6.30111432375758i</v>
      </c>
      <c r="E12">
        <f t="shared" si="2"/>
        <v>2.5072601013741802</v>
      </c>
      <c r="F12">
        <f t="shared" si="3"/>
        <v>6.30111432375758</v>
      </c>
      <c r="G12">
        <f t="shared" si="4"/>
        <v>0.83133356952093784</v>
      </c>
      <c r="H12">
        <f t="shared" si="5"/>
        <v>5.1981798683581157</v>
      </c>
      <c r="I12">
        <f t="shared" si="6"/>
        <v>6.7816218515194295</v>
      </c>
      <c r="J12">
        <f t="shared" si="7"/>
        <v>157826.47919764792</v>
      </c>
    </row>
    <row r="13" spans="1:10" x14ac:dyDescent="0.35">
      <c r="A13" s="4">
        <v>4.3</v>
      </c>
      <c r="B13">
        <f t="shared" si="0"/>
        <v>19952.623149688792</v>
      </c>
      <c r="C13" s="5">
        <f t="shared" si="1"/>
        <v>125366.0286138159</v>
      </c>
      <c r="D13" s="14" t="str">
        <f>IMDIV((IMPRODUCT('R SEI'!D13,'CPE SEI'!G13)),(IMSUM('R SEI'!D13,'CPE SEI'!G13)))</f>
        <v>3.09426093494668-7.49814425769185i</v>
      </c>
      <c r="E13">
        <f t="shared" si="2"/>
        <v>3.0942609349466799</v>
      </c>
      <c r="F13">
        <f t="shared" si="3"/>
        <v>7.49814425769185</v>
      </c>
      <c r="G13">
        <f t="shared" si="4"/>
        <v>0.90910178568887279</v>
      </c>
      <c r="H13">
        <f t="shared" si="5"/>
        <v>5.0981798683581152</v>
      </c>
      <c r="I13">
        <f t="shared" si="6"/>
        <v>8.1115114524171368</v>
      </c>
      <c r="J13">
        <f t="shared" si="7"/>
        <v>125366.0286138159</v>
      </c>
    </row>
    <row r="14" spans="1:10" x14ac:dyDescent="0.35">
      <c r="A14" s="4">
        <v>4.2</v>
      </c>
      <c r="B14">
        <f t="shared" si="0"/>
        <v>15848.931924611146</v>
      </c>
      <c r="C14" s="5">
        <f t="shared" si="1"/>
        <v>99581.776203206231</v>
      </c>
      <c r="D14" s="14" t="str">
        <f>IMDIV((IMPRODUCT('R SEI'!D14,'CPE SEI'!G14)),(IMSUM('R SEI'!D14,'CPE SEI'!G14)))</f>
        <v>3.83113475748674-8.90094153570103i</v>
      </c>
      <c r="E14">
        <f t="shared" si="2"/>
        <v>3.83113475748674</v>
      </c>
      <c r="F14">
        <f t="shared" si="3"/>
        <v>8.9009415357010297</v>
      </c>
      <c r="G14">
        <f t="shared" si="4"/>
        <v>0.98634286411299177</v>
      </c>
      <c r="H14">
        <f t="shared" si="5"/>
        <v>4.9981798683581156</v>
      </c>
      <c r="I14">
        <f t="shared" si="6"/>
        <v>9.6904258808367558</v>
      </c>
      <c r="J14">
        <f t="shared" si="7"/>
        <v>99581.776203206231</v>
      </c>
    </row>
    <row r="15" spans="1:10" x14ac:dyDescent="0.35">
      <c r="A15" s="4">
        <v>4.0999999999999996</v>
      </c>
      <c r="B15">
        <f t="shared" si="0"/>
        <v>12589.254117941671</v>
      </c>
      <c r="C15" s="5">
        <f t="shared" si="1"/>
        <v>79100.616502201214</v>
      </c>
      <c r="D15" s="14" t="str">
        <f>IMDIV((IMPRODUCT('R SEI'!D15,'CPE SEI'!G15)),(IMSUM('R SEI'!D15,'CPE SEI'!G15)))</f>
        <v>4.75880885475534-10.5339824448628i</v>
      </c>
      <c r="E15">
        <f t="shared" si="2"/>
        <v>4.7588088547553404</v>
      </c>
      <c r="F15">
        <f t="shared" si="3"/>
        <v>10.533982444862801</v>
      </c>
      <c r="G15">
        <f t="shared" si="4"/>
        <v>1.0629211850141373</v>
      </c>
      <c r="H15">
        <f t="shared" si="5"/>
        <v>4.898179868358115</v>
      </c>
      <c r="I15">
        <f t="shared" si="6"/>
        <v>11.559024520467785</v>
      </c>
      <c r="J15">
        <f t="shared" si="7"/>
        <v>79100.616502201214</v>
      </c>
    </row>
    <row r="16" spans="1:10" x14ac:dyDescent="0.35">
      <c r="A16" s="4">
        <v>4</v>
      </c>
      <c r="B16">
        <f t="shared" si="0"/>
        <v>10000</v>
      </c>
      <c r="C16" s="5">
        <f t="shared" si="1"/>
        <v>62831.853071795864</v>
      </c>
      <c r="D16" s="14" t="str">
        <f>IMDIV((IMPRODUCT('R SEI'!D16,'CPE SEI'!G16)),(IMSUM('R SEI'!D16,'CPE SEI'!G16)))</f>
        <v>5.9288795273639-12.4187733904851i</v>
      </c>
      <c r="E16">
        <f t="shared" si="2"/>
        <v>5.9288795273639003</v>
      </c>
      <c r="F16">
        <f t="shared" si="3"/>
        <v>12.4187733904851</v>
      </c>
      <c r="G16">
        <f t="shared" si="4"/>
        <v>1.1386642411036039</v>
      </c>
      <c r="H16">
        <f t="shared" si="5"/>
        <v>4.7981798683581154</v>
      </c>
      <c r="I16">
        <f t="shared" si="6"/>
        <v>13.761451412340762</v>
      </c>
      <c r="J16">
        <f t="shared" si="7"/>
        <v>62831.853071795864</v>
      </c>
    </row>
    <row r="17" spans="1:10" x14ac:dyDescent="0.35">
      <c r="A17" s="4">
        <v>3.9</v>
      </c>
      <c r="B17">
        <f t="shared" si="0"/>
        <v>7943.2823472428154</v>
      </c>
      <c r="C17" s="5">
        <f t="shared" si="1"/>
        <v>49909.114934975034</v>
      </c>
      <c r="D17" s="14" t="str">
        <f>IMDIV((IMPRODUCT('R SEI'!D17,'CPE SEI'!G17)),(IMSUM('R SEI'!D17,'CPE SEI'!G17)))</f>
        <v>7.4052553138096-14.5699160776434i</v>
      </c>
      <c r="E17">
        <f t="shared" si="2"/>
        <v>7.4052553138096</v>
      </c>
      <c r="F17">
        <f t="shared" si="3"/>
        <v>14.5699160776434</v>
      </c>
      <c r="G17">
        <f t="shared" si="4"/>
        <v>1.2133534150101024</v>
      </c>
      <c r="H17">
        <f t="shared" si="5"/>
        <v>4.6981798683581149</v>
      </c>
      <c r="I17">
        <f t="shared" si="6"/>
        <v>16.343814143959083</v>
      </c>
      <c r="J17">
        <f t="shared" si="7"/>
        <v>49909.114934975034</v>
      </c>
    </row>
    <row r="18" spans="1:10" x14ac:dyDescent="0.35">
      <c r="A18" s="4">
        <v>3.8</v>
      </c>
      <c r="B18">
        <f t="shared" si="0"/>
        <v>6309.5734448019384</v>
      </c>
      <c r="C18" s="5">
        <f t="shared" si="1"/>
        <v>39644.21916295003</v>
      </c>
      <c r="D18" s="14" t="str">
        <f>IMDIV((IMPRODUCT('R SEI'!D18,'CPE SEI'!G18)),(IMSUM('R SEI'!D18,'CPE SEI'!G18)))</f>
        <v>9.26497552676075-16.9893849570937i</v>
      </c>
      <c r="E18">
        <f t="shared" si="2"/>
        <v>9.2649755267607503</v>
      </c>
      <c r="F18">
        <f t="shared" si="3"/>
        <v>16.989384957093701</v>
      </c>
      <c r="G18">
        <f t="shared" si="4"/>
        <v>1.286713718383657</v>
      </c>
      <c r="H18">
        <f t="shared" si="5"/>
        <v>4.5981798683581152</v>
      </c>
      <c r="I18">
        <f t="shared" si="6"/>
        <v>19.35145918869679</v>
      </c>
      <c r="J18">
        <f t="shared" si="7"/>
        <v>39644.21916295003</v>
      </c>
    </row>
    <row r="19" spans="1:10" x14ac:dyDescent="0.35">
      <c r="A19" s="4">
        <v>3.7</v>
      </c>
      <c r="B19">
        <f t="shared" si="0"/>
        <v>5011.8723362727324</v>
      </c>
      <c r="C19" s="5">
        <f t="shared" si="1"/>
        <v>31490.522624728659</v>
      </c>
      <c r="D19" s="14" t="str">
        <f>IMDIV((IMPRODUCT('R SEI'!D19,'CPE SEI'!G19)),(IMSUM('R SEI'!D19,'CPE SEI'!G19)))</f>
        <v>11.5971678270342-19.6588129679722i</v>
      </c>
      <c r="E19">
        <f t="shared" si="2"/>
        <v>11.5971678270342</v>
      </c>
      <c r="F19">
        <f t="shared" si="3"/>
        <v>19.658812967972199</v>
      </c>
      <c r="G19">
        <f t="shared" si="4"/>
        <v>1.3584035353143193</v>
      </c>
      <c r="H19">
        <f t="shared" si="5"/>
        <v>4.4981798683581156</v>
      </c>
      <c r="I19">
        <f t="shared" si="6"/>
        <v>22.824618921640489</v>
      </c>
      <c r="J19">
        <f t="shared" si="7"/>
        <v>31490.522624728659</v>
      </c>
    </row>
    <row r="20" spans="1:10" x14ac:dyDescent="0.35">
      <c r="A20" s="4">
        <v>3.6</v>
      </c>
      <c r="B20">
        <f t="shared" si="0"/>
        <v>3981.0717055349769</v>
      </c>
      <c r="C20" s="5">
        <f t="shared" si="1"/>
        <v>25013.811247045742</v>
      </c>
      <c r="D20" s="14" t="str">
        <f>IMDIV((IMPRODUCT('R SEI'!D20,'CPE SEI'!G20)),(IMSUM('R SEI'!D20,'CPE SEI'!G20)))</f>
        <v>14.4986283835343-22.5300984852765i</v>
      </c>
      <c r="E20">
        <f t="shared" si="2"/>
        <v>14.4986283835343</v>
      </c>
      <c r="F20">
        <f t="shared" si="3"/>
        <v>22.5300984852765</v>
      </c>
      <c r="G20">
        <f t="shared" si="4"/>
        <v>1.4280064349587382</v>
      </c>
      <c r="H20">
        <f t="shared" si="5"/>
        <v>4.3981798683581159</v>
      </c>
      <c r="I20">
        <f t="shared" si="6"/>
        <v>26.792080224575411</v>
      </c>
      <c r="J20">
        <f t="shared" si="7"/>
        <v>25013.811247045742</v>
      </c>
    </row>
    <row r="21" spans="1:10" x14ac:dyDescent="0.35">
      <c r="A21" s="4">
        <v>3.5000000000000102</v>
      </c>
      <c r="B21">
        <f t="shared" si="0"/>
        <v>3162.2776601684532</v>
      </c>
      <c r="C21" s="5">
        <f t="shared" si="1"/>
        <v>19869.176531592664</v>
      </c>
      <c r="D21" s="14" t="str">
        <f>IMDIV((IMPRODUCT('R SEI'!D21,'CPE SEI'!G21)),(IMSUM('R SEI'!D21,'CPE SEI'!G21)))</f>
        <v>18.0642014944969-25.5156817776579i</v>
      </c>
      <c r="E21">
        <f t="shared" si="2"/>
        <v>18.064201494496899</v>
      </c>
      <c r="F21">
        <f t="shared" si="3"/>
        <v>25.5156817776579</v>
      </c>
      <c r="G21">
        <f t="shared" si="4"/>
        <v>1.4950284784585972</v>
      </c>
      <c r="H21">
        <f t="shared" si="5"/>
        <v>4.2981798683581252</v>
      </c>
      <c r="I21">
        <f t="shared" si="6"/>
        <v>31.262843636056004</v>
      </c>
      <c r="J21">
        <f t="shared" si="7"/>
        <v>19869.176531592664</v>
      </c>
    </row>
    <row r="22" spans="1:10" x14ac:dyDescent="0.35">
      <c r="A22" s="4">
        <v>3.4000000000000101</v>
      </c>
      <c r="B22">
        <f t="shared" si="0"/>
        <v>2511.8864315096412</v>
      </c>
      <c r="C22" s="5">
        <f t="shared" si="1"/>
        <v>15782.647919765139</v>
      </c>
      <c r="D22" s="14" t="str">
        <f>IMDIV((IMPRODUCT('R SEI'!D22,'CPE SEI'!G22)),(IMSUM('R SEI'!D22,'CPE SEI'!G22)))</f>
        <v>22.3704889331934-28.4814356450434i</v>
      </c>
      <c r="E22">
        <f t="shared" si="2"/>
        <v>22.3704889331934</v>
      </c>
      <c r="F22">
        <f t="shared" si="3"/>
        <v>28.481435645043401</v>
      </c>
      <c r="G22">
        <f t="shared" si="4"/>
        <v>1.5589058282410573</v>
      </c>
      <c r="H22">
        <f t="shared" si="5"/>
        <v>4.1981798683581255</v>
      </c>
      <c r="I22">
        <f t="shared" si="6"/>
        <v>36.216445870804016</v>
      </c>
      <c r="J22">
        <f t="shared" si="7"/>
        <v>15782.647919765139</v>
      </c>
    </row>
    <row r="23" spans="1:10" x14ac:dyDescent="0.35">
      <c r="A23" s="4">
        <v>3.30000000000001</v>
      </c>
      <c r="B23">
        <f t="shared" si="0"/>
        <v>1995.2623149689266</v>
      </c>
      <c r="C23" s="5">
        <f t="shared" si="1"/>
        <v>12536.602861381887</v>
      </c>
      <c r="D23" s="14" t="str">
        <f>IMDIV((IMPRODUCT('R SEI'!D23,'CPE SEI'!G23)),(IMSUM('R SEI'!D23,'CPE SEI'!G23)))</f>
        <v>27.4531202705225-31.246859248957i</v>
      </c>
      <c r="E23">
        <f t="shared" si="2"/>
        <v>27.453120270522501</v>
      </c>
      <c r="F23">
        <f t="shared" si="3"/>
        <v>31.246859248957001</v>
      </c>
      <c r="G23">
        <f t="shared" si="4"/>
        <v>1.6190280754539561</v>
      </c>
      <c r="H23">
        <f t="shared" si="5"/>
        <v>4.098179868358125</v>
      </c>
      <c r="I23">
        <f t="shared" si="6"/>
        <v>41.593749837107772</v>
      </c>
      <c r="J23">
        <f t="shared" si="7"/>
        <v>12536.602861381887</v>
      </c>
    </row>
    <row r="24" spans="1:10" x14ac:dyDescent="0.35">
      <c r="A24" s="4">
        <v>3.2000000000000099</v>
      </c>
      <c r="B24">
        <f t="shared" si="0"/>
        <v>1584.8931924611509</v>
      </c>
      <c r="C24" s="5">
        <f t="shared" si="1"/>
        <v>9958.1776203208519</v>
      </c>
      <c r="D24" s="14" t="str">
        <f>IMDIV((IMPRODUCT('R SEI'!D24,'CPE SEI'!G24)),(IMSUM('R SEI'!D24,'CPE SEI'!G24)))</f>
        <v>33.281302468059-33.5979433575478i</v>
      </c>
      <c r="E24">
        <f t="shared" si="2"/>
        <v>33.281302468059003</v>
      </c>
      <c r="F24">
        <f t="shared" si="3"/>
        <v>33.597943357547798</v>
      </c>
      <c r="G24">
        <f t="shared" si="4"/>
        <v>1.6747812366773009</v>
      </c>
      <c r="H24">
        <f t="shared" si="5"/>
        <v>3.9981798683581253</v>
      </c>
      <c r="I24">
        <f t="shared" si="6"/>
        <v>47.291298267518734</v>
      </c>
      <c r="J24">
        <f t="shared" si="7"/>
        <v>9958.1776203208519</v>
      </c>
    </row>
    <row r="25" spans="1:10" x14ac:dyDescent="0.35">
      <c r="A25" s="4">
        <v>3.1000000000000099</v>
      </c>
      <c r="B25">
        <f t="shared" si="0"/>
        <v>1258.9254117941971</v>
      </c>
      <c r="C25" s="5">
        <f t="shared" si="1"/>
        <v>7910.0616502203093</v>
      </c>
      <c r="D25" s="14" t="str">
        <f>IMDIV((IMPRODUCT('R SEI'!D25,'CPE SEI'!G25)),(IMSUM('R SEI'!D25,'CPE SEI'!G25)))</f>
        <v>39.7378693010775-35.3158295088229i</v>
      </c>
      <c r="E25">
        <f t="shared" si="2"/>
        <v>39.737869301077502</v>
      </c>
      <c r="F25">
        <f t="shared" si="3"/>
        <v>35.315829508822901</v>
      </c>
      <c r="G25">
        <f t="shared" si="4"/>
        <v>1.7256095956574273</v>
      </c>
      <c r="H25">
        <f t="shared" si="5"/>
        <v>3.8981798683581252</v>
      </c>
      <c r="I25">
        <f t="shared" si="6"/>
        <v>53.163014121527802</v>
      </c>
      <c r="J25">
        <f t="shared" si="7"/>
        <v>7910.0616502203093</v>
      </c>
    </row>
    <row r="26" spans="1:10" x14ac:dyDescent="0.35">
      <c r="A26" s="4">
        <v>3.0000000000000102</v>
      </c>
      <c r="B26">
        <f t="shared" si="0"/>
        <v>1000.0000000000238</v>
      </c>
      <c r="C26" s="5">
        <f t="shared" si="1"/>
        <v>6283.1853071797359</v>
      </c>
      <c r="D26" s="14" t="str">
        <f>IMDIV((IMPRODUCT('R SEI'!D26,'CPE SEI'!G26)),(IMSUM('R SEI'!D26,'CPE SEI'!G26)))</f>
        <v>46.6157653611679-36.218088404314i</v>
      </c>
      <c r="E26">
        <f t="shared" si="2"/>
        <v>46.615765361167902</v>
      </c>
      <c r="F26">
        <f t="shared" si="3"/>
        <v>36.218088404314003</v>
      </c>
      <c r="G26">
        <f t="shared" si="4"/>
        <v>1.7710876521144767</v>
      </c>
      <c r="H26">
        <f t="shared" si="5"/>
        <v>3.7981798683581256</v>
      </c>
      <c r="I26">
        <f t="shared" si="6"/>
        <v>59.032021038332793</v>
      </c>
      <c r="J26">
        <f t="shared" si="7"/>
        <v>6283.1853071797359</v>
      </c>
    </row>
    <row r="27" spans="1:10" x14ac:dyDescent="0.35">
      <c r="A27" s="4">
        <v>2.9000000000000101</v>
      </c>
      <c r="B27">
        <f t="shared" si="0"/>
        <v>794.32823472430039</v>
      </c>
      <c r="C27" s="5">
        <f t="shared" si="1"/>
        <v>4990.9114934976214</v>
      </c>
      <c r="D27" s="14" t="str">
        <f>IMDIV((IMPRODUCT('R SEI'!D27,'CPE SEI'!G27)),(IMSUM('R SEI'!D27,'CPE SEI'!G27)))</f>
        <v>53.638967654719-36.2010354746218i</v>
      </c>
      <c r="E27">
        <f t="shared" si="2"/>
        <v>53.638967654719004</v>
      </c>
      <c r="F27">
        <f t="shared" si="3"/>
        <v>36.201035474621797</v>
      </c>
      <c r="G27">
        <f t="shared" si="4"/>
        <v>1.8109853864005903</v>
      </c>
      <c r="H27">
        <f t="shared" si="5"/>
        <v>3.6981798683581255</v>
      </c>
      <c r="I27">
        <f t="shared" si="6"/>
        <v>64.712084037672724</v>
      </c>
      <c r="J27">
        <f t="shared" si="7"/>
        <v>4990.9114934976214</v>
      </c>
    </row>
    <row r="28" spans="1:10" x14ac:dyDescent="0.35">
      <c r="A28" s="4">
        <v>2.80000000000001</v>
      </c>
      <c r="B28">
        <f t="shared" si="0"/>
        <v>630.95734448020835</v>
      </c>
      <c r="C28" s="5">
        <f t="shared" si="1"/>
        <v>3964.421916295094</v>
      </c>
      <c r="D28" s="14" t="str">
        <f>IMDIV((IMPRODUCT('R SEI'!D28,'CPE SEI'!G28)),(IMSUM('R SEI'!D28,'CPE SEI'!G28)))</f>
        <v>60.5060570164047-35.2666814799403i</v>
      </c>
      <c r="E28">
        <f t="shared" si="2"/>
        <v>60.506057016404696</v>
      </c>
      <c r="F28">
        <f t="shared" si="3"/>
        <v>35.266681479940303</v>
      </c>
      <c r="G28">
        <f t="shared" si="4"/>
        <v>1.8453071875836584</v>
      </c>
      <c r="H28">
        <f t="shared" si="5"/>
        <v>3.5981798683581254</v>
      </c>
      <c r="I28">
        <f t="shared" si="6"/>
        <v>70.033718723768914</v>
      </c>
      <c r="J28">
        <f t="shared" si="7"/>
        <v>3964.421916295094</v>
      </c>
    </row>
    <row r="29" spans="1:10" x14ac:dyDescent="0.35">
      <c r="A29" s="4">
        <v>2.7000000000000099</v>
      </c>
      <c r="B29">
        <f t="shared" si="0"/>
        <v>501.18723362728383</v>
      </c>
      <c r="C29" s="5">
        <f t="shared" si="1"/>
        <v>3149.0522624729324</v>
      </c>
      <c r="D29" s="14" t="str">
        <f>IMDIV((IMPRODUCT('R SEI'!D29,'CPE SEI'!G29)),(IMSUM('R SEI'!D29,'CPE SEI'!G29)))</f>
        <v>66.9428662666815-33.5221908146478i</v>
      </c>
      <c r="E29">
        <f t="shared" si="2"/>
        <v>66.942866266681506</v>
      </c>
      <c r="F29">
        <f t="shared" si="3"/>
        <v>33.5221908146478</v>
      </c>
      <c r="G29">
        <f t="shared" si="4"/>
        <v>1.8742910868028153</v>
      </c>
      <c r="H29">
        <f t="shared" si="5"/>
        <v>3.4981798683581249</v>
      </c>
      <c r="I29">
        <f t="shared" si="6"/>
        <v>74.867113080527304</v>
      </c>
      <c r="J29">
        <f t="shared" si="7"/>
        <v>3149.0522624729324</v>
      </c>
    </row>
    <row r="30" spans="1:10" x14ac:dyDescent="0.35">
      <c r="A30" s="4">
        <v>2.6000000000000099</v>
      </c>
      <c r="B30">
        <f t="shared" si="0"/>
        <v>398.10717055350648</v>
      </c>
      <c r="C30" s="5">
        <f t="shared" si="1"/>
        <v>2501.3811247046297</v>
      </c>
      <c r="D30" s="14" t="str">
        <f>IMDIV((IMPRODUCT('R SEI'!D30,'CPE SEI'!G30)),(IMSUM('R SEI'!D30,'CPE SEI'!G30)))</f>
        <v>72.7454031771063-31.1521022469174i</v>
      </c>
      <c r="E30">
        <f t="shared" si="2"/>
        <v>72.745403177106297</v>
      </c>
      <c r="F30">
        <f t="shared" si="3"/>
        <v>31.152102246917401</v>
      </c>
      <c r="G30">
        <f t="shared" si="4"/>
        <v>1.8983685696904926</v>
      </c>
      <c r="H30">
        <f t="shared" si="5"/>
        <v>3.3981798683581252</v>
      </c>
      <c r="I30">
        <f t="shared" si="6"/>
        <v>79.134993257105563</v>
      </c>
      <c r="J30">
        <f t="shared" si="7"/>
        <v>2501.3811247046297</v>
      </c>
    </row>
    <row r="31" spans="1:10" x14ac:dyDescent="0.35">
      <c r="A31" s="4">
        <v>2.5000000000000102</v>
      </c>
      <c r="B31">
        <f t="shared" si="0"/>
        <v>316.22776601684552</v>
      </c>
      <c r="C31" s="5">
        <f t="shared" si="1"/>
        <v>1986.917653159268</v>
      </c>
      <c r="D31" s="14" t="str">
        <f>IMDIV((IMPRODUCT('R SEI'!D31,'CPE SEI'!G31)),(IMSUM('R SEI'!D31,'CPE SEI'!G31)))</f>
        <v>77.7998388073864-28.3757698018113i</v>
      </c>
      <c r="E31">
        <f t="shared" si="2"/>
        <v>77.799838807386394</v>
      </c>
      <c r="F31">
        <f t="shared" si="3"/>
        <v>28.375769801811298</v>
      </c>
      <c r="G31">
        <f t="shared" si="4"/>
        <v>1.9180987160182041</v>
      </c>
      <c r="H31">
        <f t="shared" si="5"/>
        <v>3.2981798683581256</v>
      </c>
      <c r="I31">
        <f t="shared" si="6"/>
        <v>82.813037803842761</v>
      </c>
      <c r="J31">
        <f t="shared" si="7"/>
        <v>1986.917653159268</v>
      </c>
    </row>
    <row r="32" spans="1:10" x14ac:dyDescent="0.35">
      <c r="A32" s="4">
        <v>2.4000000000000101</v>
      </c>
      <c r="B32">
        <f t="shared" si="0"/>
        <v>251.18864315096408</v>
      </c>
      <c r="C32" s="5">
        <f t="shared" si="1"/>
        <v>1578.2647919765138</v>
      </c>
      <c r="D32" s="14" t="str">
        <f>IMDIV((IMPRODUCT('R SEI'!D32,'CPE SEI'!G32)),(IMSUM('R SEI'!D32,'CPE SEI'!G32)))</f>
        <v>82.0782129830275-25.4063893621726i</v>
      </c>
      <c r="E32">
        <f t="shared" si="2"/>
        <v>82.078212983027498</v>
      </c>
      <c r="F32">
        <f t="shared" si="3"/>
        <v>25.4063893621726</v>
      </c>
      <c r="G32">
        <f t="shared" si="4"/>
        <v>1.9340963646466689</v>
      </c>
      <c r="H32">
        <f t="shared" si="5"/>
        <v>3.1981798683581255</v>
      </c>
      <c r="I32">
        <f t="shared" si="6"/>
        <v>85.920414727290165</v>
      </c>
      <c r="J32">
        <f t="shared" si="7"/>
        <v>1578.2647919765138</v>
      </c>
    </row>
    <row r="33" spans="1:10" x14ac:dyDescent="0.35">
      <c r="A33" s="4">
        <v>2.30000000000001</v>
      </c>
      <c r="B33">
        <f t="shared" si="0"/>
        <v>199.52623149689262</v>
      </c>
      <c r="C33" s="5">
        <f t="shared" si="1"/>
        <v>1253.6602861381884</v>
      </c>
      <c r="D33" s="14" t="str">
        <f>IMDIV((IMPRODUCT('R SEI'!D33,'CPE SEI'!G33)),(IMSUM('R SEI'!D33,'CPE SEI'!G33)))</f>
        <v>85.6180957187242-22.4229081111164i</v>
      </c>
      <c r="E33">
        <f t="shared" si="2"/>
        <v>85.618095718724206</v>
      </c>
      <c r="F33">
        <f t="shared" si="3"/>
        <v>22.422908111116399</v>
      </c>
      <c r="G33">
        <f t="shared" si="4"/>
        <v>1.9469708584808694</v>
      </c>
      <c r="H33">
        <f t="shared" si="5"/>
        <v>3.098179868358125</v>
      </c>
      <c r="I33">
        <f t="shared" si="6"/>
        <v>88.50562198335308</v>
      </c>
      <c r="J33">
        <f t="shared" si="7"/>
        <v>1253.6602861381884</v>
      </c>
    </row>
    <row r="34" spans="1:10" x14ac:dyDescent="0.35">
      <c r="A34" s="4">
        <v>2.2000000000000099</v>
      </c>
      <c r="B34">
        <f t="shared" si="0"/>
        <v>158.48931924611506</v>
      </c>
      <c r="C34" s="5">
        <f t="shared" si="1"/>
        <v>995.81776203208494</v>
      </c>
      <c r="D34" s="14" t="str">
        <f>IMDIV((IMPRODUCT('R SEI'!D34,'CPE SEI'!G34)),(IMSUM('R SEI'!D34,'CPE SEI'!G34)))</f>
        <v>88.4971182882389-19.5577008366445i</v>
      </c>
      <c r="E34">
        <f t="shared" si="2"/>
        <v>88.497118288238894</v>
      </c>
      <c r="F34">
        <f t="shared" si="3"/>
        <v>19.5577008366445</v>
      </c>
      <c r="G34">
        <f t="shared" si="4"/>
        <v>1.9572837892243593</v>
      </c>
      <c r="H34">
        <f t="shared" si="5"/>
        <v>2.9981798683581253</v>
      </c>
      <c r="I34">
        <f t="shared" si="6"/>
        <v>90.632464422734486</v>
      </c>
      <c r="J34">
        <f t="shared" si="7"/>
        <v>995.81776203208494</v>
      </c>
    </row>
    <row r="35" spans="1:10" x14ac:dyDescent="0.35">
      <c r="A35" s="4">
        <v>2.1000000000000099</v>
      </c>
      <c r="B35">
        <f t="shared" si="0"/>
        <v>125.89254117941968</v>
      </c>
      <c r="C35" s="5">
        <f t="shared" si="1"/>
        <v>791.0061650220307</v>
      </c>
      <c r="D35" s="14" t="str">
        <f>IMDIV((IMPRODUCT('R SEI'!D35,'CPE SEI'!G35)),(IMSUM('R SEI'!D35,'CPE SEI'!G35)))</f>
        <v>90.8104389293545-16.8967383247181i</v>
      </c>
      <c r="E35">
        <f t="shared" si="2"/>
        <v>90.810438929354504</v>
      </c>
      <c r="F35">
        <f t="shared" si="3"/>
        <v>16.8967383247181</v>
      </c>
      <c r="G35">
        <f t="shared" si="4"/>
        <v>1.9655263290464602</v>
      </c>
      <c r="H35">
        <f t="shared" si="5"/>
        <v>2.8981798683581252</v>
      </c>
      <c r="I35">
        <f t="shared" si="6"/>
        <v>92.369018531951625</v>
      </c>
      <c r="J35">
        <f t="shared" si="7"/>
        <v>791.0061650220307</v>
      </c>
    </row>
    <row r="36" spans="1:10" x14ac:dyDescent="0.35">
      <c r="A36" s="4">
        <v>2.0000000000000102</v>
      </c>
      <c r="B36">
        <f t="shared" si="0"/>
        <v>100.00000000000236</v>
      </c>
      <c r="C36" s="5">
        <f t="shared" si="1"/>
        <v>628.31853071797343</v>
      </c>
      <c r="D36" s="14" t="str">
        <f>IMDIV((IMPRODUCT('R SEI'!D36,'CPE SEI'!G36)),(IMSUM('R SEI'!D36,'CPE SEI'!G36)))</f>
        <v>92.654706458111-14.4868647059734i</v>
      </c>
      <c r="E36">
        <f t="shared" si="2"/>
        <v>92.654706458110994</v>
      </c>
      <c r="F36">
        <f t="shared" si="3"/>
        <v>14.486864705973399</v>
      </c>
      <c r="G36">
        <f t="shared" si="4"/>
        <v>1.97211209199769</v>
      </c>
      <c r="H36">
        <f t="shared" si="5"/>
        <v>2.7981798683581252</v>
      </c>
      <c r="I36">
        <f t="shared" si="6"/>
        <v>93.780402418884364</v>
      </c>
      <c r="J36">
        <f t="shared" si="7"/>
        <v>628.31853071797343</v>
      </c>
    </row>
    <row r="37" spans="1:10" x14ac:dyDescent="0.35">
      <c r="A37" s="4">
        <v>1.9000000000000099</v>
      </c>
      <c r="B37">
        <f t="shared" si="0"/>
        <v>79.43282347243003</v>
      </c>
      <c r="C37" s="5">
        <f t="shared" si="1"/>
        <v>499.09114934976213</v>
      </c>
      <c r="D37" s="14" t="str">
        <f>IMDIV((IMPRODUCT('R SEI'!D37,'CPE SEI'!G37)),(IMSUM('R SEI'!D37,'CPE SEI'!G37)))</f>
        <v>94.1186602587457-12.3455495905791i</v>
      </c>
      <c r="E37">
        <f t="shared" si="2"/>
        <v>94.118660258745706</v>
      </c>
      <c r="F37">
        <f t="shared" si="3"/>
        <v>12.3455495905791</v>
      </c>
      <c r="G37">
        <f t="shared" si="4"/>
        <v>1.9773801040430445</v>
      </c>
      <c r="H37">
        <f t="shared" si="5"/>
        <v>2.6981798683581255</v>
      </c>
      <c r="I37">
        <f t="shared" si="6"/>
        <v>94.924890327008782</v>
      </c>
      <c r="J37">
        <f t="shared" si="7"/>
        <v>499.09114934976213</v>
      </c>
    </row>
    <row r="38" spans="1:10" x14ac:dyDescent="0.35">
      <c r="A38" s="4">
        <v>1.80000000000001</v>
      </c>
      <c r="B38">
        <f t="shared" si="0"/>
        <v>63.095734448020821</v>
      </c>
      <c r="C38" s="5">
        <f t="shared" si="1"/>
        <v>396.4421916295093</v>
      </c>
      <c r="D38" s="14" t="str">
        <f>IMDIV((IMPRODUCT('R SEI'!D38,'CPE SEI'!G38)),(IMSUM('R SEI'!D38,'CPE SEI'!G38)))</f>
        <v>95.2788647127917-10.4702355950836i</v>
      </c>
      <c r="E38">
        <f t="shared" si="2"/>
        <v>95.278864712791702</v>
      </c>
      <c r="F38">
        <f t="shared" si="3"/>
        <v>10.470235595083601</v>
      </c>
      <c r="G38">
        <f t="shared" si="4"/>
        <v>1.9816031168981443</v>
      </c>
      <c r="H38">
        <f t="shared" si="5"/>
        <v>2.5981798683581254</v>
      </c>
      <c r="I38">
        <f t="shared" si="6"/>
        <v>95.852427691608412</v>
      </c>
      <c r="J38">
        <f t="shared" si="7"/>
        <v>396.4421916295093</v>
      </c>
    </row>
    <row r="39" spans="1:10" x14ac:dyDescent="0.35">
      <c r="A39" s="4">
        <v>1.7000000000000099</v>
      </c>
      <c r="B39">
        <f t="shared" si="0"/>
        <v>50.118723362728396</v>
      </c>
      <c r="C39" s="5">
        <f t="shared" si="1"/>
        <v>314.90522624729334</v>
      </c>
      <c r="D39" s="14" t="str">
        <f>IMDIV((IMPRODUCT('R SEI'!D39,'CPE SEI'!G39)),(IMSUM('R SEI'!D39,'CPE SEI'!G39)))</f>
        <v>96.1987583039358-8.84598110724462i</v>
      </c>
      <c r="E39">
        <f t="shared" si="2"/>
        <v>96.198758303935804</v>
      </c>
      <c r="F39">
        <f t="shared" si="3"/>
        <v>8.8459811072446204</v>
      </c>
      <c r="G39">
        <f t="shared" si="4"/>
        <v>1.9849978936305088</v>
      </c>
      <c r="H39">
        <f t="shared" si="5"/>
        <v>2.4981798683581253</v>
      </c>
      <c r="I39">
        <f t="shared" si="6"/>
        <v>96.604619356264664</v>
      </c>
      <c r="J39">
        <f t="shared" si="7"/>
        <v>314.90522624729334</v>
      </c>
    </row>
    <row r="40" spans="1:10" x14ac:dyDescent="0.35">
      <c r="A40" s="4">
        <v>1.6000000000000101</v>
      </c>
      <c r="B40">
        <f t="shared" si="0"/>
        <v>39.810717055350658</v>
      </c>
      <c r="C40" s="5">
        <f t="shared" si="1"/>
        <v>250.13811247046303</v>
      </c>
      <c r="D40" s="14" t="str">
        <f>IMDIV((IMPRODUCT('R SEI'!D40,'CPE SEI'!G40)),(IMSUM('R SEI'!D40,'CPE SEI'!G40)))</f>
        <v>96.9295174687428-7.45111232389378i</v>
      </c>
      <c r="E40">
        <f t="shared" si="2"/>
        <v>96.929517468742802</v>
      </c>
      <c r="F40">
        <f t="shared" si="3"/>
        <v>7.4511123238937804</v>
      </c>
      <c r="G40">
        <f t="shared" si="4"/>
        <v>1.9877354450550246</v>
      </c>
      <c r="H40">
        <f t="shared" si="5"/>
        <v>2.3981798683581252</v>
      </c>
      <c r="I40">
        <f t="shared" si="6"/>
        <v>97.215484525802765</v>
      </c>
      <c r="J40">
        <f t="shared" si="7"/>
        <v>250.13811247046303</v>
      </c>
    </row>
    <row r="41" spans="1:10" x14ac:dyDescent="0.35">
      <c r="A41" s="4">
        <v>1.50000000000001</v>
      </c>
      <c r="B41">
        <f t="shared" si="0"/>
        <v>31.622776601684535</v>
      </c>
      <c r="C41" s="5">
        <f t="shared" si="1"/>
        <v>198.69176531592669</v>
      </c>
      <c r="D41" s="14" t="str">
        <f>IMDIV((IMPRODUCT('R SEI'!D41,'CPE SEI'!G41)),(IMSUM('R SEI'!D41,'CPE SEI'!G41)))</f>
        <v>97.5117160634288-6.26109983315781i</v>
      </c>
      <c r="E41">
        <f t="shared" si="2"/>
        <v>97.511716063428807</v>
      </c>
      <c r="F41">
        <f t="shared" si="3"/>
        <v>6.26109983315781</v>
      </c>
      <c r="G41">
        <f t="shared" si="4"/>
        <v>1.9899502042144213</v>
      </c>
      <c r="H41">
        <f t="shared" si="5"/>
        <v>2.2981798683581252</v>
      </c>
      <c r="I41">
        <f t="shared" si="6"/>
        <v>97.712517830396365</v>
      </c>
      <c r="J41">
        <f t="shared" si="7"/>
        <v>198.69176531592669</v>
      </c>
    </row>
    <row r="42" spans="1:10" x14ac:dyDescent="0.35">
      <c r="A42" s="4">
        <v>1.4000000000000099</v>
      </c>
      <c r="B42">
        <f t="shared" si="0"/>
        <v>25.118864315096381</v>
      </c>
      <c r="C42" s="5">
        <f t="shared" si="1"/>
        <v>157.8264791976512</v>
      </c>
      <c r="D42" s="14" t="str">
        <f>IMDIV((IMPRODUCT('R SEI'!D42,'CPE SEI'!G42)),(IMSUM('R SEI'!D42,'CPE SEI'!G42)))</f>
        <v>97.977179206918-5.25104516571394i</v>
      </c>
      <c r="E42">
        <f t="shared" si="2"/>
        <v>97.977179206917995</v>
      </c>
      <c r="F42">
        <f t="shared" si="3"/>
        <v>5.2510451657139399</v>
      </c>
      <c r="G42">
        <f t="shared" si="4"/>
        <v>1.9917477667801986</v>
      </c>
      <c r="H42">
        <f t="shared" si="5"/>
        <v>2.1981798683581251</v>
      </c>
      <c r="I42">
        <f t="shared" si="6"/>
        <v>98.117792069924263</v>
      </c>
      <c r="J42">
        <f t="shared" si="7"/>
        <v>157.8264791976512</v>
      </c>
    </row>
    <row r="43" spans="1:10" x14ac:dyDescent="0.35">
      <c r="A43" s="4">
        <v>1.30000000000001</v>
      </c>
      <c r="B43">
        <f t="shared" si="0"/>
        <v>19.952623149689266</v>
      </c>
      <c r="C43" s="5">
        <f t="shared" si="1"/>
        <v>125.36602861381887</v>
      </c>
      <c r="D43" s="14" t="str">
        <f>IMDIV((IMPRODUCT('R SEI'!D43,'CPE SEI'!G43)),(IMSUM('R SEI'!D43,'CPE SEI'!G43)))</f>
        <v>98.3507235118815-4.39716316480927i</v>
      </c>
      <c r="E43">
        <f t="shared" si="2"/>
        <v>98.350723511881498</v>
      </c>
      <c r="F43">
        <f t="shared" si="3"/>
        <v>4.3971631648092702</v>
      </c>
      <c r="G43">
        <f t="shared" si="4"/>
        <v>1.9932111804904984</v>
      </c>
      <c r="H43">
        <f t="shared" si="5"/>
        <v>2.0981798683581254</v>
      </c>
      <c r="I43">
        <f t="shared" si="6"/>
        <v>98.4489708387473</v>
      </c>
      <c r="J43">
        <f t="shared" si="7"/>
        <v>125.36602861381887</v>
      </c>
    </row>
    <row r="44" spans="1:10" x14ac:dyDescent="0.35">
      <c r="A44" s="4">
        <v>1.2000000000000099</v>
      </c>
      <c r="B44">
        <f t="shared" si="0"/>
        <v>15.848931924611502</v>
      </c>
      <c r="C44" s="5">
        <f t="shared" si="1"/>
        <v>99.581776203208477</v>
      </c>
      <c r="D44" s="14" t="str">
        <f>IMDIV((IMPRODUCT('R SEI'!D44,'CPE SEI'!G44)),(IMSUM('R SEI'!D44,'CPE SEI'!G44)))</f>
        <v>98.6516556862414-3.67757966581767i</v>
      </c>
      <c r="E44">
        <f t="shared" si="2"/>
        <v>98.651655686241398</v>
      </c>
      <c r="F44">
        <f t="shared" si="3"/>
        <v>3.67757966581767</v>
      </c>
      <c r="G44">
        <f t="shared" si="4"/>
        <v>1.9944059346017375</v>
      </c>
      <c r="H44">
        <f t="shared" si="5"/>
        <v>1.9981798683581251</v>
      </c>
      <c r="I44">
        <f t="shared" si="6"/>
        <v>98.720179101514802</v>
      </c>
      <c r="J44">
        <f t="shared" si="7"/>
        <v>99.581776203208477</v>
      </c>
    </row>
    <row r="45" spans="1:10" x14ac:dyDescent="0.35">
      <c r="A45" s="4">
        <v>1.1000000000000101</v>
      </c>
      <c r="B45">
        <f t="shared" si="0"/>
        <v>12.589254117941964</v>
      </c>
      <c r="C45" s="5">
        <f t="shared" si="1"/>
        <v>79.100616502203053</v>
      </c>
      <c r="D45" s="14" t="str">
        <f>IMDIV((IMPRODUCT('R SEI'!D45,'CPE SEI'!G45)),(IMSUM('R SEI'!D45,'CPE SEI'!G45)))</f>
        <v>98.8950002265552-3.07268427670995i</v>
      </c>
      <c r="E45">
        <f t="shared" si="2"/>
        <v>98.895000226555197</v>
      </c>
      <c r="F45">
        <f t="shared" si="3"/>
        <v>3.0726842767099498</v>
      </c>
      <c r="G45">
        <f t="shared" si="4"/>
        <v>1.9953838589276653</v>
      </c>
      <c r="H45">
        <f t="shared" si="5"/>
        <v>1.898179868358125</v>
      </c>
      <c r="I45">
        <f t="shared" si="6"/>
        <v>98.942723120372492</v>
      </c>
      <c r="J45">
        <f t="shared" si="7"/>
        <v>79.100616502203053</v>
      </c>
    </row>
    <row r="46" spans="1:10" x14ac:dyDescent="0.35">
      <c r="A46" s="4">
        <v>1.00000000000001</v>
      </c>
      <c r="B46">
        <f t="shared" si="0"/>
        <v>10.000000000000233</v>
      </c>
      <c r="C46" s="5">
        <f t="shared" si="1"/>
        <v>62.831853071797326</v>
      </c>
      <c r="D46" s="14" t="str">
        <f>IMDIV((IMPRODUCT('R SEI'!D46,'CPE SEI'!G46)),(IMSUM('R SEI'!D46,'CPE SEI'!G46)))</f>
        <v>99.0924746248373-2.56520754051344i</v>
      </c>
      <c r="E46">
        <f t="shared" si="2"/>
        <v>99.092474624837294</v>
      </c>
      <c r="F46">
        <f t="shared" si="3"/>
        <v>2.5652075405134398</v>
      </c>
      <c r="G46">
        <f t="shared" si="4"/>
        <v>1.9961861438193667</v>
      </c>
      <c r="H46">
        <f t="shared" si="5"/>
        <v>1.7981798683581252</v>
      </c>
      <c r="I46">
        <f t="shared" si="6"/>
        <v>99.125671836310545</v>
      </c>
      <c r="J46">
        <f t="shared" si="7"/>
        <v>62.831853071797326</v>
      </c>
    </row>
    <row r="47" spans="1:10" x14ac:dyDescent="0.35">
      <c r="A47" s="4">
        <v>0.90000000000001001</v>
      </c>
      <c r="B47">
        <f t="shared" si="0"/>
        <v>7.9432823472430005</v>
      </c>
      <c r="C47" s="5">
        <f t="shared" si="1"/>
        <v>49.909114934976195</v>
      </c>
      <c r="D47" s="14" t="str">
        <f>IMDIV((IMPRODUCT('R SEI'!D47,'CPE SEI'!G47)),(IMSUM('R SEI'!D47,'CPE SEI'!G47)))</f>
        <v>99.2532491353749-2.14013691396337i</v>
      </c>
      <c r="E47">
        <f t="shared" si="2"/>
        <v>99.253249135374901</v>
      </c>
      <c r="F47">
        <f t="shared" si="3"/>
        <v>2.1401369139633699</v>
      </c>
      <c r="G47">
        <f t="shared" si="4"/>
        <v>1.996845668866492</v>
      </c>
      <c r="H47">
        <f t="shared" si="5"/>
        <v>1.6981798683581251</v>
      </c>
      <c r="I47">
        <f t="shared" si="6"/>
        <v>99.276319683695505</v>
      </c>
      <c r="J47">
        <f t="shared" si="7"/>
        <v>49.909114934976195</v>
      </c>
    </row>
    <row r="48" spans="1:10" x14ac:dyDescent="0.35">
      <c r="A48" s="4">
        <v>0.80000000000001004</v>
      </c>
      <c r="B48">
        <f t="shared" si="0"/>
        <v>6.309573444802079</v>
      </c>
      <c r="C48" s="5">
        <f t="shared" si="1"/>
        <v>39.644219162950911</v>
      </c>
      <c r="D48" s="14" t="str">
        <f>IMDIV((IMPRODUCT('R SEI'!D48,'CPE SEI'!G48)),(IMSUM('R SEI'!D48,'CPE SEI'!G48)))</f>
        <v>99.3845317017761-1.78454627028565i</v>
      </c>
      <c r="E48">
        <f t="shared" si="2"/>
        <v>99.384531701776098</v>
      </c>
      <c r="F48">
        <f t="shared" si="3"/>
        <v>1.78454627028565</v>
      </c>
      <c r="G48">
        <f t="shared" si="4"/>
        <v>1.9973887963660926</v>
      </c>
      <c r="H48">
        <f t="shared" si="5"/>
        <v>1.5981798683581252</v>
      </c>
      <c r="I48">
        <f t="shared" si="6"/>
        <v>99.400552045610539</v>
      </c>
      <c r="J48">
        <f t="shared" si="7"/>
        <v>39.644219162950911</v>
      </c>
    </row>
    <row r="49" spans="1:10" x14ac:dyDescent="0.35">
      <c r="A49" s="4">
        <v>0.70000000000002005</v>
      </c>
      <c r="B49">
        <f t="shared" si="0"/>
        <v>5.0118723362729556</v>
      </c>
      <c r="C49" s="5">
        <f t="shared" si="1"/>
        <v>31.490522624730062</v>
      </c>
      <c r="D49" s="14" t="str">
        <f>IMDIV((IMPRODUCT('R SEI'!D49,'CPE SEI'!G49)),(IMSUM('R SEI'!D49,'CPE SEI'!G49)))</f>
        <v>99.4920152892552-1.4873861343518i</v>
      </c>
      <c r="E49">
        <f t="shared" si="2"/>
        <v>99.492015289255207</v>
      </c>
      <c r="F49">
        <f t="shared" si="3"/>
        <v>1.4873861343518</v>
      </c>
      <c r="G49">
        <f t="shared" si="4"/>
        <v>1.9978367541885687</v>
      </c>
      <c r="H49">
        <f t="shared" si="5"/>
        <v>1.4981798683581351</v>
      </c>
      <c r="I49">
        <f t="shared" si="6"/>
        <v>99.503132733748899</v>
      </c>
      <c r="J49">
        <f t="shared" si="7"/>
        <v>31.490522624730062</v>
      </c>
    </row>
    <row r="50" spans="1:10" x14ac:dyDescent="0.35">
      <c r="A50" s="4">
        <v>0.60000000000001996</v>
      </c>
      <c r="B50">
        <f t="shared" si="0"/>
        <v>3.9810717055351557</v>
      </c>
      <c r="C50" s="5">
        <f t="shared" si="1"/>
        <v>25.013811247046867</v>
      </c>
      <c r="D50" s="14" t="str">
        <f>IMDIV((IMPRODUCT('R SEI'!D50,'CPE SEI'!G50)),(IMSUM('R SEI'!D50,'CPE SEI'!G50)))</f>
        <v>99.5802190070228-1.23926341981731i</v>
      </c>
      <c r="E50">
        <f t="shared" si="2"/>
        <v>99.580219007022805</v>
      </c>
      <c r="F50">
        <f t="shared" si="3"/>
        <v>1.23926341981731</v>
      </c>
      <c r="G50">
        <f t="shared" si="4"/>
        <v>1.9982067051439043</v>
      </c>
      <c r="H50">
        <f t="shared" si="5"/>
        <v>1.398179868358135</v>
      </c>
      <c r="I50">
        <f t="shared" si="6"/>
        <v>99.587929947912471</v>
      </c>
      <c r="J50">
        <f t="shared" si="7"/>
        <v>25.013811247046867</v>
      </c>
    </row>
    <row r="51" spans="1:10" x14ac:dyDescent="0.35">
      <c r="A51" s="4">
        <v>0.50000000000001998</v>
      </c>
      <c r="B51">
        <f t="shared" si="0"/>
        <v>3.1622776601685252</v>
      </c>
      <c r="C51" s="5">
        <f t="shared" si="1"/>
        <v>19.869176531593119</v>
      </c>
      <c r="D51" s="14" t="str">
        <f>IMDIV((IMPRODUCT('R SEI'!D51,'CPE SEI'!G51)),(IMSUM('R SEI'!D51,'CPE SEI'!G51)))</f>
        <v>99.6527482213926-1.03222738068531i</v>
      </c>
      <c r="E51">
        <f t="shared" si="2"/>
        <v>99.652748221392599</v>
      </c>
      <c r="F51">
        <f t="shared" si="3"/>
        <v>1.0322273806853099</v>
      </c>
      <c r="G51">
        <f t="shared" si="4"/>
        <v>1.9985125773378305</v>
      </c>
      <c r="H51">
        <f t="shared" si="5"/>
        <v>1.2981798683581351</v>
      </c>
      <c r="I51">
        <f t="shared" si="6"/>
        <v>99.658094109017071</v>
      </c>
      <c r="J51">
        <f t="shared" si="7"/>
        <v>19.869176531593119</v>
      </c>
    </row>
    <row r="52" spans="1:10" x14ac:dyDescent="0.35">
      <c r="A52" s="4">
        <v>0.40000000000002001</v>
      </c>
      <c r="B52">
        <f t="shared" si="0"/>
        <v>2.511886431509696</v>
      </c>
      <c r="C52" s="5">
        <f t="shared" si="1"/>
        <v>15.782647919765484</v>
      </c>
      <c r="D52" s="14" t="str">
        <f>IMDIV((IMPRODUCT('R SEI'!D52,'CPE SEI'!G52)),(IMSUM('R SEI'!D52,'CPE SEI'!G52)))</f>
        <v>99.7124933025304-0.85957078137996i</v>
      </c>
      <c r="E52">
        <f t="shared" si="2"/>
        <v>99.712493302530405</v>
      </c>
      <c r="F52">
        <f t="shared" si="3"/>
        <v>0.85957078137996001</v>
      </c>
      <c r="G52">
        <f t="shared" si="4"/>
        <v>1.9987657121276317</v>
      </c>
      <c r="H52">
        <f t="shared" si="5"/>
        <v>1.1981798683581351</v>
      </c>
      <c r="I52">
        <f t="shared" si="6"/>
        <v>99.716198195355275</v>
      </c>
      <c r="J52">
        <f t="shared" si="7"/>
        <v>15.782647919765484</v>
      </c>
    </row>
    <row r="53" spans="1:10" x14ac:dyDescent="0.35">
      <c r="A53" s="4">
        <v>0.30000000000001997</v>
      </c>
      <c r="B53">
        <f t="shared" si="0"/>
        <v>1.9952623149689717</v>
      </c>
      <c r="C53" s="5">
        <f t="shared" si="1"/>
        <v>12.536602861382171</v>
      </c>
      <c r="D53" s="14" t="str">
        <f>IMDIV((IMPRODUCT('R SEI'!D53,'CPE SEI'!G53)),(IMSUM('R SEI'!D53,'CPE SEI'!G53)))</f>
        <v>99.7617820302746-0.715650477195493i</v>
      </c>
      <c r="E53">
        <f t="shared" si="2"/>
        <v>99.761782030274603</v>
      </c>
      <c r="F53">
        <f t="shared" si="3"/>
        <v>0.71565047719549302</v>
      </c>
      <c r="G53">
        <f t="shared" si="4"/>
        <v>1.9989753724852983</v>
      </c>
      <c r="H53">
        <f t="shared" si="5"/>
        <v>1.0981798683581352</v>
      </c>
      <c r="I53">
        <f t="shared" si="6"/>
        <v>99.764348890079631</v>
      </c>
      <c r="J53">
        <f t="shared" si="7"/>
        <v>12.536602861382171</v>
      </c>
    </row>
    <row r="54" spans="1:10" x14ac:dyDescent="0.35">
      <c r="A54" s="4">
        <v>0.20000000000002</v>
      </c>
      <c r="B54">
        <f t="shared" si="0"/>
        <v>1.5848931924611867</v>
      </c>
      <c r="C54" s="5">
        <f t="shared" si="1"/>
        <v>9.9581776203210755</v>
      </c>
      <c r="D54" s="14" t="str">
        <f>IMDIV((IMPRODUCT('R SEI'!D54,'CPE SEI'!G54)),(IMSUM('R SEI'!D54,'CPE SEI'!G54)))</f>
        <v>99.8024970175242-0.595728679555731i</v>
      </c>
      <c r="E54">
        <f t="shared" si="2"/>
        <v>99.802497017524203</v>
      </c>
      <c r="F54">
        <f t="shared" si="3"/>
        <v>0.59572867955573106</v>
      </c>
      <c r="G54">
        <f t="shared" si="4"/>
        <v>1.9991491440825424</v>
      </c>
      <c r="H54">
        <f t="shared" si="5"/>
        <v>0.9981798683581351</v>
      </c>
      <c r="I54">
        <f t="shared" si="6"/>
        <v>99.804274976538807</v>
      </c>
      <c r="J54">
        <f t="shared" si="7"/>
        <v>9.9581776203210755</v>
      </c>
    </row>
    <row r="55" spans="1:10" x14ac:dyDescent="0.35">
      <c r="A55" s="4">
        <v>0.10000000000002</v>
      </c>
      <c r="B55">
        <f t="shared" si="0"/>
        <v>1.2589254117942252</v>
      </c>
      <c r="C55" s="5">
        <f t="shared" si="1"/>
        <v>7.9100616502204861</v>
      </c>
      <c r="D55" s="14" t="str">
        <f>IMDIV((IMPRODUCT('R SEI'!D55,'CPE SEI'!G55)),(IMSUM('R SEI'!D55,'CPE SEI'!G55)))</f>
        <v>99.8361666782579-0.495834483673529i</v>
      </c>
      <c r="E55">
        <f t="shared" si="2"/>
        <v>99.836166678257896</v>
      </c>
      <c r="F55">
        <f t="shared" si="3"/>
        <v>0.495834483673529</v>
      </c>
      <c r="G55">
        <f t="shared" si="4"/>
        <v>1.9992932535087224</v>
      </c>
      <c r="H55">
        <f t="shared" si="5"/>
        <v>0.89817986835813501</v>
      </c>
      <c r="I55">
        <f t="shared" si="6"/>
        <v>99.837397947082394</v>
      </c>
      <c r="J55">
        <f t="shared" si="7"/>
        <v>7.9100616502204861</v>
      </c>
    </row>
    <row r="56" spans="1:10" x14ac:dyDescent="0.35">
      <c r="A56" s="4">
        <v>2.0428103653102899E-14</v>
      </c>
      <c r="B56">
        <f t="shared" si="0"/>
        <v>1.0000000000000471</v>
      </c>
      <c r="C56" s="5">
        <f t="shared" si="1"/>
        <v>6.283185307179882</v>
      </c>
      <c r="D56" s="14" t="str">
        <f>IMDIV((IMPRODUCT('R SEI'!D56,'CPE SEI'!G56)),(IMSUM('R SEI'!D56,'CPE SEI'!G56)))</f>
        <v>99.8640361200014-0.412644313327965i</v>
      </c>
      <c r="E56">
        <f t="shared" si="2"/>
        <v>99.864036120001401</v>
      </c>
      <c r="F56">
        <f t="shared" si="3"/>
        <v>0.41264431332796497</v>
      </c>
      <c r="G56">
        <f t="shared" si="4"/>
        <v>1.9994128221104956</v>
      </c>
      <c r="H56">
        <f t="shared" si="5"/>
        <v>0.79817986835813548</v>
      </c>
      <c r="I56">
        <f t="shared" si="6"/>
        <v>99.864888652149759</v>
      </c>
      <c r="J56">
        <f t="shared" si="7"/>
        <v>6.283185307179882</v>
      </c>
    </row>
    <row r="57" spans="1:10" x14ac:dyDescent="0.35">
      <c r="A57" s="4">
        <v>-9.9999999999980105E-2</v>
      </c>
      <c r="B57">
        <f t="shared" si="0"/>
        <v>0.79432823472431791</v>
      </c>
      <c r="C57" s="5">
        <f t="shared" si="1"/>
        <v>4.9909114934977321</v>
      </c>
      <c r="D57" s="14" t="str">
        <f>IMDIV((IMPRODUCT('R SEI'!D57,'CPE SEI'!G57)),(IMSUM('R SEI'!D57,'CPE SEI'!G57)))</f>
        <v>99.8871227307984-0.343379496322249i</v>
      </c>
      <c r="E57">
        <f t="shared" si="2"/>
        <v>99.887122730798396</v>
      </c>
      <c r="F57">
        <f t="shared" si="3"/>
        <v>0.34337949632224901</v>
      </c>
      <c r="G57">
        <f t="shared" si="4"/>
        <v>1.9995120695134108</v>
      </c>
      <c r="H57">
        <f t="shared" si="5"/>
        <v>0.69817986835813495</v>
      </c>
      <c r="I57">
        <f t="shared" si="6"/>
        <v>99.887712942664166</v>
      </c>
      <c r="J57">
        <f t="shared" si="7"/>
        <v>4.9909114934977321</v>
      </c>
    </row>
    <row r="58" spans="1:10" x14ac:dyDescent="0.35">
      <c r="A58" s="4">
        <v>-0.19999999999998</v>
      </c>
      <c r="B58">
        <f t="shared" si="0"/>
        <v>0.63095734448022234</v>
      </c>
      <c r="C58" s="5">
        <f t="shared" si="1"/>
        <v>3.9644219162951817</v>
      </c>
      <c r="D58" s="14" t="str">
        <f>IMDIV((IMPRODUCT('R SEI'!D58,'CPE SEI'!G58)),(IMSUM('R SEI'!D58,'CPE SEI'!G58)))</f>
        <v>99.9062600322966-0.285719035478409i</v>
      </c>
      <c r="E58">
        <f t="shared" si="2"/>
        <v>99.906260032296601</v>
      </c>
      <c r="F58">
        <f t="shared" si="3"/>
        <v>0.28571903547840899</v>
      </c>
      <c r="G58">
        <f t="shared" si="4"/>
        <v>1.9995944775727044</v>
      </c>
      <c r="H58">
        <f t="shared" si="5"/>
        <v>0.59817986835813508</v>
      </c>
      <c r="I58">
        <f t="shared" si="6"/>
        <v>99.906668591281246</v>
      </c>
      <c r="J58">
        <f t="shared" si="7"/>
        <v>3.9644219162951817</v>
      </c>
    </row>
    <row r="59" spans="1:10" x14ac:dyDescent="0.35">
      <c r="A59" s="4">
        <v>-0.29999999999998</v>
      </c>
      <c r="B59">
        <f t="shared" si="0"/>
        <v>0.50118723362729534</v>
      </c>
      <c r="C59" s="5">
        <f t="shared" si="1"/>
        <v>3.1490522624730048</v>
      </c>
      <c r="D59" s="14" t="str">
        <f>IMDIV((IMPRODUCT('R SEI'!D59,'CPE SEI'!G59)),(IMSUM('R SEI'!D59,'CPE SEI'!G59)))</f>
        <v>99.9221324815633-0.237725662439619i</v>
      </c>
      <c r="E59">
        <f t="shared" si="2"/>
        <v>99.922132481563295</v>
      </c>
      <c r="F59">
        <f t="shared" si="3"/>
        <v>0.23772566243961901</v>
      </c>
      <c r="G59">
        <f t="shared" si="4"/>
        <v>1.9996629230166167</v>
      </c>
      <c r="H59">
        <f t="shared" si="5"/>
        <v>0.49817986835813505</v>
      </c>
      <c r="I59">
        <f t="shared" si="6"/>
        <v>99.922415268815769</v>
      </c>
      <c r="J59">
        <f t="shared" si="7"/>
        <v>3.1490522624730048</v>
      </c>
    </row>
    <row r="60" spans="1:10" x14ac:dyDescent="0.35">
      <c r="A60" s="4">
        <v>-0.39999999999997998</v>
      </c>
      <c r="B60">
        <f t="shared" si="0"/>
        <v>0.39810717055351552</v>
      </c>
      <c r="C60" s="5">
        <f t="shared" si="1"/>
        <v>2.5013811247046864</v>
      </c>
      <c r="D60" s="14" t="str">
        <f>IMDIV((IMPRODUCT('R SEI'!D60,'CPE SEI'!G60)),(IMSUM('R SEI'!D60,'CPE SEI'!G60)))</f>
        <v>99.9353032454754-0.197783378238091i</v>
      </c>
      <c r="E60">
        <f t="shared" si="2"/>
        <v>99.935303245475396</v>
      </c>
      <c r="F60">
        <f t="shared" si="3"/>
        <v>0.197783378238091</v>
      </c>
      <c r="G60">
        <f t="shared" si="4"/>
        <v>1.9997197851760879</v>
      </c>
      <c r="H60">
        <f t="shared" si="5"/>
        <v>0.39817986835813496</v>
      </c>
      <c r="I60">
        <f t="shared" si="6"/>
        <v>99.93549896323043</v>
      </c>
      <c r="J60">
        <f t="shared" si="7"/>
        <v>2.5013811247046864</v>
      </c>
    </row>
    <row r="61" spans="1:10" x14ac:dyDescent="0.35">
      <c r="A61" s="4">
        <v>-0.49999999999998002</v>
      </c>
      <c r="B61">
        <f t="shared" si="0"/>
        <v>0.31622776601685243</v>
      </c>
      <c r="C61" s="5">
        <f t="shared" si="1"/>
        <v>1.9869176531593113</v>
      </c>
      <c r="D61" s="14" t="str">
        <f>IMDIV((IMPRODUCT('R SEI'!D61,'CPE SEI'!G61)),(IMSUM('R SEI'!D61,'CPE SEI'!G61)))</f>
        <v>99.9462364828707-0.164544847612058i</v>
      </c>
      <c r="E61">
        <f t="shared" si="2"/>
        <v>99.946236482870702</v>
      </c>
      <c r="F61">
        <f t="shared" si="3"/>
        <v>0.16454484761205801</v>
      </c>
      <c r="G61">
        <f t="shared" si="4"/>
        <v>1.9997670337807683</v>
      </c>
      <c r="H61">
        <f t="shared" si="5"/>
        <v>0.29817986835813498</v>
      </c>
      <c r="I61">
        <f t="shared" si="6"/>
        <v>99.946371930634839</v>
      </c>
      <c r="J61">
        <f t="shared" si="7"/>
        <v>1.9869176531593113</v>
      </c>
    </row>
    <row r="62" spans="1:10" x14ac:dyDescent="0.35">
      <c r="A62" s="4">
        <v>-0.59999999999997999</v>
      </c>
      <c r="B62">
        <f t="shared" si="0"/>
        <v>0.25118864315096956</v>
      </c>
      <c r="C62" s="5">
        <f t="shared" si="1"/>
        <v>1.5782647919765482</v>
      </c>
      <c r="D62" s="14" t="str">
        <f>IMDIV((IMPRODUCT('R SEI'!D62,'CPE SEI'!G62)),(IMSUM('R SEI'!D62,'CPE SEI'!G62)))</f>
        <v>99.955315306194-0.136887194170605i</v>
      </c>
      <c r="E62">
        <f t="shared" si="2"/>
        <v>99.955315306193995</v>
      </c>
      <c r="F62">
        <f t="shared" si="3"/>
        <v>0.13688719417060499</v>
      </c>
      <c r="G62">
        <f t="shared" si="4"/>
        <v>1.9998063007256166</v>
      </c>
      <c r="H62">
        <f t="shared" si="5"/>
        <v>0.19817986835813503</v>
      </c>
      <c r="I62">
        <f t="shared" si="6"/>
        <v>99.955409038553725</v>
      </c>
      <c r="J62">
        <f t="shared" si="7"/>
        <v>1.5782647919765482</v>
      </c>
    </row>
    <row r="63" spans="1:10" x14ac:dyDescent="0.35">
      <c r="A63" s="4">
        <v>-0.69999999999997997</v>
      </c>
      <c r="B63">
        <f t="shared" si="0"/>
        <v>0.19952623149689716</v>
      </c>
      <c r="C63" s="5">
        <f t="shared" si="1"/>
        <v>1.2536602861382171</v>
      </c>
      <c r="D63" s="14" t="str">
        <f>IMDIV((IMPRODUCT('R SEI'!D63,'CPE SEI'!G63)),(IMSUM('R SEI'!D63,'CPE SEI'!G63)))</f>
        <v>99.962856322957-0.113874923442971i</v>
      </c>
      <c r="E63">
        <f t="shared" si="2"/>
        <v>99.962856322956995</v>
      </c>
      <c r="F63">
        <f t="shared" si="3"/>
        <v>0.113874923442971</v>
      </c>
      <c r="G63">
        <f t="shared" si="4"/>
        <v>1.9998389388887887</v>
      </c>
      <c r="H63">
        <f t="shared" si="5"/>
        <v>9.8179868358135094E-2</v>
      </c>
      <c r="I63">
        <f t="shared" si="6"/>
        <v>99.962921184518876</v>
      </c>
      <c r="J63">
        <f t="shared" si="7"/>
        <v>1.2536602861382171</v>
      </c>
    </row>
    <row r="64" spans="1:10" x14ac:dyDescent="0.35">
      <c r="A64" s="4">
        <v>-0.79999999999997995</v>
      </c>
      <c r="B64">
        <f t="shared" si="0"/>
        <v>0.15848931924611864</v>
      </c>
      <c r="C64" s="5">
        <f t="shared" si="1"/>
        <v>0.99581776203210748</v>
      </c>
      <c r="D64" s="14" t="str">
        <f>IMDIV((IMPRODUCT('R SEI'!D64,'CPE SEI'!G64)),(IMSUM('R SEI'!D64,'CPE SEI'!G64)))</f>
        <v>99.9691214535876-0.0947288709581195i</v>
      </c>
      <c r="E64">
        <f t="shared" si="2"/>
        <v>99.969121453587604</v>
      </c>
      <c r="F64">
        <f t="shared" si="3"/>
        <v>9.4728870958119493E-2</v>
      </c>
      <c r="G64">
        <f t="shared" si="4"/>
        <v>1.9998660704465849</v>
      </c>
      <c r="H64">
        <f t="shared" si="5"/>
        <v>-1.820131641864977E-3</v>
      </c>
      <c r="I64">
        <f t="shared" si="6"/>
        <v>99.969166335231307</v>
      </c>
      <c r="J64">
        <f t="shared" si="7"/>
        <v>0.99581776203210748</v>
      </c>
    </row>
    <row r="65" spans="1:10" x14ac:dyDescent="0.35">
      <c r="A65" s="4">
        <v>-0.89999999999998004</v>
      </c>
      <c r="B65">
        <f t="shared" si="0"/>
        <v>0.1258925411794225</v>
      </c>
      <c r="C65" s="5">
        <f t="shared" si="1"/>
        <v>0.79100616502204846</v>
      </c>
      <c r="D65" s="14" t="str">
        <f>IMDIV((IMPRODUCT('R SEI'!D65,'CPE SEI'!G65)),(IMSUM('R SEI'!D65,'CPE SEI'!G65)))</f>
        <v>99.974327568392-0.0788002278970226i</v>
      </c>
      <c r="E65">
        <f t="shared" si="2"/>
        <v>99.974327568391999</v>
      </c>
      <c r="F65">
        <f t="shared" si="3"/>
        <v>7.8800227897022596E-2</v>
      </c>
      <c r="G65">
        <f t="shared" si="4"/>
        <v>1.9998886266383746</v>
      </c>
      <c r="H65">
        <f t="shared" si="5"/>
        <v>-0.10182013164186504</v>
      </c>
      <c r="I65">
        <f t="shared" si="6"/>
        <v>99.97435862373942</v>
      </c>
      <c r="J65">
        <f t="shared" si="7"/>
        <v>0.79100616502204846</v>
      </c>
    </row>
    <row r="66" spans="1:10" ht="15" thickBot="1" x14ac:dyDescent="0.4">
      <c r="A66" s="6">
        <v>-0.99999999999998002</v>
      </c>
      <c r="B66" s="7">
        <f t="shared" si="0"/>
        <v>0.1000000000000046</v>
      </c>
      <c r="C66" s="8">
        <f t="shared" si="1"/>
        <v>0.62831853071798749</v>
      </c>
      <c r="D66" s="14" t="str">
        <f>IMDIV((IMPRODUCT('R SEI'!D66,'CPE SEI'!G66)),(IMSUM('R SEI'!D66,'CPE SEI'!G66)))</f>
        <v>99.9786543693915-0.0655488355968686i</v>
      </c>
      <c r="E66">
        <f t="shared" si="2"/>
        <v>99.978654369391506</v>
      </c>
      <c r="F66">
        <f t="shared" si="3"/>
        <v>6.5548835596868596E-2</v>
      </c>
      <c r="G66">
        <f t="shared" si="4"/>
        <v>1.9999073805491125</v>
      </c>
      <c r="H66">
        <f t="shared" si="5"/>
        <v>-0.20182013164186502</v>
      </c>
      <c r="I66">
        <f t="shared" si="6"/>
        <v>99.978675857225141</v>
      </c>
      <c r="J66">
        <f t="shared" si="7"/>
        <v>0.62831853071798749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7A9A-65F7-4906-9B8F-BB740C4F851E}">
  <dimension ref="A1:J66"/>
  <sheetViews>
    <sheetView workbookViewId="0">
      <selection activeCell="B2" sqref="B2"/>
    </sheetView>
  </sheetViews>
  <sheetFormatPr defaultRowHeight="14.5" x14ac:dyDescent="0.35"/>
  <cols>
    <col min="4" max="4" width="9.1796875" style="16"/>
  </cols>
  <sheetData>
    <row r="1" spans="1:10" x14ac:dyDescent="0.35">
      <c r="A1" t="s">
        <v>16</v>
      </c>
      <c r="B1" s="9">
        <v>100</v>
      </c>
      <c r="C1" t="s">
        <v>3</v>
      </c>
    </row>
    <row r="3" spans="1:10" ht="15" thickBot="1" x14ac:dyDescent="0.4"/>
    <row r="4" spans="1:10" x14ac:dyDescent="0.35">
      <c r="A4" s="1"/>
      <c r="B4" s="2" t="s">
        <v>24</v>
      </c>
      <c r="C4" s="3" t="s">
        <v>22</v>
      </c>
      <c r="D4" s="16" t="s">
        <v>19</v>
      </c>
      <c r="E4" t="s">
        <v>5</v>
      </c>
      <c r="F4" t="s">
        <v>6</v>
      </c>
      <c r="G4" t="s">
        <v>7</v>
      </c>
      <c r="H4" t="s">
        <v>23</v>
      </c>
      <c r="I4" t="s">
        <v>15</v>
      </c>
      <c r="J4" t="s">
        <v>22</v>
      </c>
    </row>
    <row r="5" spans="1:10" x14ac:dyDescent="0.35">
      <c r="A5" s="4"/>
      <c r="B5" t="s">
        <v>0</v>
      </c>
      <c r="C5" s="5" t="s">
        <v>1</v>
      </c>
    </row>
    <row r="6" spans="1:10" x14ac:dyDescent="0.35">
      <c r="A6" s="4">
        <v>5</v>
      </c>
      <c r="B6">
        <f>10^(A6)</f>
        <v>100000</v>
      </c>
      <c r="C6" s="5">
        <f>2*PI()*B6</f>
        <v>628318.53071795858</v>
      </c>
      <c r="D6" s="16">
        <f t="shared" ref="D6:D66" si="0">B$1</f>
        <v>100</v>
      </c>
      <c r="E6">
        <f>IMREAL(D6)</f>
        <v>100</v>
      </c>
      <c r="F6">
        <f>-IMAGINARY(D6)</f>
        <v>0</v>
      </c>
      <c r="G6">
        <f>LOG10(IMABS(D6))</f>
        <v>2</v>
      </c>
      <c r="H6">
        <f>LOG10(C6)</f>
        <v>5.7981798683581154</v>
      </c>
      <c r="I6">
        <f>IMABS(D6)</f>
        <v>100</v>
      </c>
      <c r="J6">
        <f>C6</f>
        <v>628318.53071795858</v>
      </c>
    </row>
    <row r="7" spans="1:10" x14ac:dyDescent="0.35">
      <c r="A7" s="4">
        <v>4.9000000000000004</v>
      </c>
      <c r="B7">
        <f t="shared" ref="B7:B66" si="1">10^(A7)</f>
        <v>79432.823472428237</v>
      </c>
      <c r="C7" s="5">
        <f t="shared" ref="C7:C66" si="2">2*PI()*B7</f>
        <v>499091.14934975083</v>
      </c>
      <c r="D7" s="16">
        <f t="shared" si="0"/>
        <v>100</v>
      </c>
      <c r="E7">
        <f t="shared" ref="E7:E66" si="3">IMREAL(D7)</f>
        <v>100</v>
      </c>
      <c r="F7">
        <f t="shared" ref="F7:F66" si="4">-IMAGINARY(D7)</f>
        <v>0</v>
      </c>
      <c r="G7">
        <f t="shared" ref="G7:G66" si="5">LOG10(IMABS(D7))</f>
        <v>2</v>
      </c>
      <c r="H7">
        <f t="shared" ref="H7:H66" si="6">LOG10(C7)</f>
        <v>5.6981798683581157</v>
      </c>
      <c r="I7">
        <f t="shared" ref="I7:I66" si="7">IMABS(D7)</f>
        <v>100</v>
      </c>
      <c r="J7">
        <f t="shared" ref="J7:J66" si="8">C7</f>
        <v>499091.14934975083</v>
      </c>
    </row>
    <row r="8" spans="1:10" x14ac:dyDescent="0.35">
      <c r="A8" s="4">
        <v>4.8</v>
      </c>
      <c r="B8">
        <f t="shared" si="1"/>
        <v>63095.734448019342</v>
      </c>
      <c r="C8" s="5">
        <f t="shared" si="2"/>
        <v>396442.19162950001</v>
      </c>
      <c r="D8" s="16">
        <f t="shared" si="0"/>
        <v>100</v>
      </c>
      <c r="E8">
        <f t="shared" si="3"/>
        <v>100</v>
      </c>
      <c r="F8">
        <f t="shared" si="4"/>
        <v>0</v>
      </c>
      <c r="G8">
        <f t="shared" si="5"/>
        <v>2</v>
      </c>
      <c r="H8">
        <f t="shared" si="6"/>
        <v>5.5981798683581152</v>
      </c>
      <c r="I8">
        <f t="shared" si="7"/>
        <v>100</v>
      </c>
      <c r="J8">
        <f t="shared" si="8"/>
        <v>396442.19162950001</v>
      </c>
    </row>
    <row r="9" spans="1:10" x14ac:dyDescent="0.35">
      <c r="A9" s="4">
        <v>4.7</v>
      </c>
      <c r="B9">
        <f t="shared" si="1"/>
        <v>50118.723362727294</v>
      </c>
      <c r="C9" s="5">
        <f t="shared" si="2"/>
        <v>314905.22624728642</v>
      </c>
      <c r="D9" s="16">
        <f t="shared" si="0"/>
        <v>100</v>
      </c>
      <c r="E9">
        <f t="shared" si="3"/>
        <v>100</v>
      </c>
      <c r="F9">
        <f t="shared" si="4"/>
        <v>0</v>
      </c>
      <c r="G9">
        <f t="shared" si="5"/>
        <v>2</v>
      </c>
      <c r="H9">
        <f t="shared" si="6"/>
        <v>5.4981798683581156</v>
      </c>
      <c r="I9">
        <f t="shared" si="7"/>
        <v>100</v>
      </c>
      <c r="J9">
        <f t="shared" si="8"/>
        <v>314905.22624728642</v>
      </c>
    </row>
    <row r="10" spans="1:10" x14ac:dyDescent="0.35">
      <c r="A10" s="4">
        <v>4.5999999999999996</v>
      </c>
      <c r="B10">
        <f t="shared" si="1"/>
        <v>39810.717055349742</v>
      </c>
      <c r="C10" s="5">
        <f t="shared" si="2"/>
        <v>250138.11247045727</v>
      </c>
      <c r="D10" s="16">
        <f t="shared" si="0"/>
        <v>100</v>
      </c>
      <c r="E10">
        <f t="shared" si="3"/>
        <v>100</v>
      </c>
      <c r="F10">
        <f t="shared" si="4"/>
        <v>0</v>
      </c>
      <c r="G10">
        <f t="shared" si="5"/>
        <v>2</v>
      </c>
      <c r="H10">
        <f t="shared" si="6"/>
        <v>5.398179868358115</v>
      </c>
      <c r="I10">
        <f t="shared" si="7"/>
        <v>100</v>
      </c>
      <c r="J10">
        <f t="shared" si="8"/>
        <v>250138.11247045727</v>
      </c>
    </row>
    <row r="11" spans="1:10" x14ac:dyDescent="0.35">
      <c r="A11" s="4">
        <v>4.5</v>
      </c>
      <c r="B11">
        <f t="shared" si="1"/>
        <v>31622.77660168384</v>
      </c>
      <c r="C11" s="5">
        <f t="shared" si="2"/>
        <v>198691.7653159223</v>
      </c>
      <c r="D11" s="16">
        <f t="shared" si="0"/>
        <v>100</v>
      </c>
      <c r="E11">
        <f t="shared" si="3"/>
        <v>100</v>
      </c>
      <c r="F11">
        <f t="shared" si="4"/>
        <v>0</v>
      </c>
      <c r="G11">
        <f t="shared" si="5"/>
        <v>2</v>
      </c>
      <c r="H11">
        <f t="shared" si="6"/>
        <v>5.2981798683581154</v>
      </c>
      <c r="I11">
        <f t="shared" si="7"/>
        <v>100</v>
      </c>
      <c r="J11">
        <f t="shared" si="8"/>
        <v>198691.7653159223</v>
      </c>
    </row>
    <row r="12" spans="1:10" x14ac:dyDescent="0.35">
      <c r="A12" s="4">
        <v>4.4000000000000004</v>
      </c>
      <c r="B12">
        <f t="shared" si="1"/>
        <v>25118.86431509586</v>
      </c>
      <c r="C12" s="5">
        <f t="shared" si="2"/>
        <v>157826.47919764792</v>
      </c>
      <c r="D12" s="16">
        <f t="shared" si="0"/>
        <v>100</v>
      </c>
      <c r="E12">
        <f t="shared" si="3"/>
        <v>100</v>
      </c>
      <c r="F12">
        <f t="shared" si="4"/>
        <v>0</v>
      </c>
      <c r="G12">
        <f t="shared" si="5"/>
        <v>2</v>
      </c>
      <c r="H12">
        <f t="shared" si="6"/>
        <v>5.1981798683581157</v>
      </c>
      <c r="I12">
        <f t="shared" si="7"/>
        <v>100</v>
      </c>
      <c r="J12">
        <f t="shared" si="8"/>
        <v>157826.47919764792</v>
      </c>
    </row>
    <row r="13" spans="1:10" x14ac:dyDescent="0.35">
      <c r="A13" s="4">
        <v>4.3</v>
      </c>
      <c r="B13">
        <f t="shared" si="1"/>
        <v>19952.623149688792</v>
      </c>
      <c r="C13" s="5">
        <f t="shared" si="2"/>
        <v>125366.0286138159</v>
      </c>
      <c r="D13" s="16">
        <f t="shared" si="0"/>
        <v>100</v>
      </c>
      <c r="E13">
        <f t="shared" si="3"/>
        <v>100</v>
      </c>
      <c r="F13">
        <f t="shared" si="4"/>
        <v>0</v>
      </c>
      <c r="G13">
        <f t="shared" si="5"/>
        <v>2</v>
      </c>
      <c r="H13">
        <f t="shared" si="6"/>
        <v>5.0981798683581152</v>
      </c>
      <c r="I13">
        <f t="shared" si="7"/>
        <v>100</v>
      </c>
      <c r="J13">
        <f t="shared" si="8"/>
        <v>125366.0286138159</v>
      </c>
    </row>
    <row r="14" spans="1:10" x14ac:dyDescent="0.35">
      <c r="A14" s="4">
        <v>4.2</v>
      </c>
      <c r="B14">
        <f t="shared" si="1"/>
        <v>15848.931924611146</v>
      </c>
      <c r="C14" s="5">
        <f t="shared" si="2"/>
        <v>99581.776203206231</v>
      </c>
      <c r="D14" s="16">
        <f t="shared" si="0"/>
        <v>100</v>
      </c>
      <c r="E14">
        <f t="shared" si="3"/>
        <v>100</v>
      </c>
      <c r="F14">
        <f t="shared" si="4"/>
        <v>0</v>
      </c>
      <c r="G14">
        <f t="shared" si="5"/>
        <v>2</v>
      </c>
      <c r="H14">
        <f t="shared" si="6"/>
        <v>4.9981798683581156</v>
      </c>
      <c r="I14">
        <f t="shared" si="7"/>
        <v>100</v>
      </c>
      <c r="J14">
        <f t="shared" si="8"/>
        <v>99581.776203206231</v>
      </c>
    </row>
    <row r="15" spans="1:10" x14ac:dyDescent="0.35">
      <c r="A15" s="4">
        <v>4.0999999999999996</v>
      </c>
      <c r="B15">
        <f t="shared" si="1"/>
        <v>12589.254117941671</v>
      </c>
      <c r="C15" s="5">
        <f t="shared" si="2"/>
        <v>79100.616502201214</v>
      </c>
      <c r="D15" s="16">
        <f t="shared" si="0"/>
        <v>100</v>
      </c>
      <c r="E15">
        <f t="shared" si="3"/>
        <v>100</v>
      </c>
      <c r="F15">
        <f t="shared" si="4"/>
        <v>0</v>
      </c>
      <c r="G15">
        <f t="shared" si="5"/>
        <v>2</v>
      </c>
      <c r="H15">
        <f t="shared" si="6"/>
        <v>4.898179868358115</v>
      </c>
      <c r="I15">
        <f t="shared" si="7"/>
        <v>100</v>
      </c>
      <c r="J15">
        <f t="shared" si="8"/>
        <v>79100.616502201214</v>
      </c>
    </row>
    <row r="16" spans="1:10" x14ac:dyDescent="0.35">
      <c r="A16" s="4">
        <v>4</v>
      </c>
      <c r="B16">
        <f t="shared" si="1"/>
        <v>10000</v>
      </c>
      <c r="C16" s="5">
        <f t="shared" si="2"/>
        <v>62831.853071795864</v>
      </c>
      <c r="D16" s="16">
        <f t="shared" si="0"/>
        <v>100</v>
      </c>
      <c r="E16">
        <f t="shared" si="3"/>
        <v>100</v>
      </c>
      <c r="F16">
        <f t="shared" si="4"/>
        <v>0</v>
      </c>
      <c r="G16">
        <f t="shared" si="5"/>
        <v>2</v>
      </c>
      <c r="H16">
        <f t="shared" si="6"/>
        <v>4.7981798683581154</v>
      </c>
      <c r="I16">
        <f t="shared" si="7"/>
        <v>100</v>
      </c>
      <c r="J16">
        <f t="shared" si="8"/>
        <v>62831.853071795864</v>
      </c>
    </row>
    <row r="17" spans="1:10" x14ac:dyDescent="0.35">
      <c r="A17" s="4">
        <v>3.9</v>
      </c>
      <c r="B17">
        <f t="shared" si="1"/>
        <v>7943.2823472428154</v>
      </c>
      <c r="C17" s="5">
        <f t="shared" si="2"/>
        <v>49909.114934975034</v>
      </c>
      <c r="D17" s="16">
        <f t="shared" si="0"/>
        <v>100</v>
      </c>
      <c r="E17">
        <f t="shared" si="3"/>
        <v>100</v>
      </c>
      <c r="F17">
        <f t="shared" si="4"/>
        <v>0</v>
      </c>
      <c r="G17">
        <f t="shared" si="5"/>
        <v>2</v>
      </c>
      <c r="H17">
        <f t="shared" si="6"/>
        <v>4.6981798683581149</v>
      </c>
      <c r="I17">
        <f t="shared" si="7"/>
        <v>100</v>
      </c>
      <c r="J17">
        <f t="shared" si="8"/>
        <v>49909.114934975034</v>
      </c>
    </row>
    <row r="18" spans="1:10" x14ac:dyDescent="0.35">
      <c r="A18" s="4">
        <v>3.8</v>
      </c>
      <c r="B18">
        <f t="shared" si="1"/>
        <v>6309.5734448019384</v>
      </c>
      <c r="C18" s="5">
        <f t="shared" si="2"/>
        <v>39644.21916295003</v>
      </c>
      <c r="D18" s="16">
        <f t="shared" si="0"/>
        <v>100</v>
      </c>
      <c r="E18">
        <f t="shared" si="3"/>
        <v>100</v>
      </c>
      <c r="F18">
        <f t="shared" si="4"/>
        <v>0</v>
      </c>
      <c r="G18">
        <f t="shared" si="5"/>
        <v>2</v>
      </c>
      <c r="H18">
        <f t="shared" si="6"/>
        <v>4.5981798683581152</v>
      </c>
      <c r="I18">
        <f t="shared" si="7"/>
        <v>100</v>
      </c>
      <c r="J18">
        <f t="shared" si="8"/>
        <v>39644.21916295003</v>
      </c>
    </row>
    <row r="19" spans="1:10" x14ac:dyDescent="0.35">
      <c r="A19" s="4">
        <v>3.7</v>
      </c>
      <c r="B19">
        <f t="shared" si="1"/>
        <v>5011.8723362727324</v>
      </c>
      <c r="C19" s="5">
        <f t="shared" si="2"/>
        <v>31490.522624728659</v>
      </c>
      <c r="D19" s="16">
        <f t="shared" si="0"/>
        <v>100</v>
      </c>
      <c r="E19">
        <f t="shared" si="3"/>
        <v>100</v>
      </c>
      <c r="F19">
        <f t="shared" si="4"/>
        <v>0</v>
      </c>
      <c r="G19">
        <f t="shared" si="5"/>
        <v>2</v>
      </c>
      <c r="H19">
        <f t="shared" si="6"/>
        <v>4.4981798683581156</v>
      </c>
      <c r="I19">
        <f t="shared" si="7"/>
        <v>100</v>
      </c>
      <c r="J19">
        <f t="shared" si="8"/>
        <v>31490.522624728659</v>
      </c>
    </row>
    <row r="20" spans="1:10" x14ac:dyDescent="0.35">
      <c r="A20" s="4">
        <v>3.6</v>
      </c>
      <c r="B20">
        <f t="shared" si="1"/>
        <v>3981.0717055349769</v>
      </c>
      <c r="C20" s="5">
        <f t="shared" si="2"/>
        <v>25013.811247045742</v>
      </c>
      <c r="D20" s="16">
        <f t="shared" si="0"/>
        <v>100</v>
      </c>
      <c r="E20">
        <f t="shared" si="3"/>
        <v>100</v>
      </c>
      <c r="F20">
        <f t="shared" si="4"/>
        <v>0</v>
      </c>
      <c r="G20">
        <f t="shared" si="5"/>
        <v>2</v>
      </c>
      <c r="H20">
        <f t="shared" si="6"/>
        <v>4.3981798683581159</v>
      </c>
      <c r="I20">
        <f t="shared" si="7"/>
        <v>100</v>
      </c>
      <c r="J20">
        <f t="shared" si="8"/>
        <v>25013.811247045742</v>
      </c>
    </row>
    <row r="21" spans="1:10" x14ac:dyDescent="0.35">
      <c r="A21" s="4">
        <v>3.5000000000000102</v>
      </c>
      <c r="B21">
        <f t="shared" si="1"/>
        <v>3162.2776601684532</v>
      </c>
      <c r="C21" s="5">
        <f t="shared" si="2"/>
        <v>19869.176531592664</v>
      </c>
      <c r="D21" s="16">
        <f t="shared" si="0"/>
        <v>100</v>
      </c>
      <c r="E21">
        <f t="shared" si="3"/>
        <v>100</v>
      </c>
      <c r="F21">
        <f t="shared" si="4"/>
        <v>0</v>
      </c>
      <c r="G21">
        <f t="shared" si="5"/>
        <v>2</v>
      </c>
      <c r="H21">
        <f t="shared" si="6"/>
        <v>4.2981798683581252</v>
      </c>
      <c r="I21">
        <f t="shared" si="7"/>
        <v>100</v>
      </c>
      <c r="J21">
        <f t="shared" si="8"/>
        <v>19869.176531592664</v>
      </c>
    </row>
    <row r="22" spans="1:10" x14ac:dyDescent="0.35">
      <c r="A22" s="4">
        <v>3.4000000000000101</v>
      </c>
      <c r="B22">
        <f t="shared" si="1"/>
        <v>2511.8864315096412</v>
      </c>
      <c r="C22" s="5">
        <f t="shared" si="2"/>
        <v>15782.647919765139</v>
      </c>
      <c r="D22" s="16">
        <f t="shared" si="0"/>
        <v>100</v>
      </c>
      <c r="E22">
        <f t="shared" si="3"/>
        <v>100</v>
      </c>
      <c r="F22">
        <f t="shared" si="4"/>
        <v>0</v>
      </c>
      <c r="G22">
        <f t="shared" si="5"/>
        <v>2</v>
      </c>
      <c r="H22">
        <f t="shared" si="6"/>
        <v>4.1981798683581255</v>
      </c>
      <c r="I22">
        <f t="shared" si="7"/>
        <v>100</v>
      </c>
      <c r="J22">
        <f t="shared" si="8"/>
        <v>15782.647919765139</v>
      </c>
    </row>
    <row r="23" spans="1:10" x14ac:dyDescent="0.35">
      <c r="A23" s="4">
        <v>3.30000000000001</v>
      </c>
      <c r="B23">
        <f t="shared" si="1"/>
        <v>1995.2623149689266</v>
      </c>
      <c r="C23" s="5">
        <f t="shared" si="2"/>
        <v>12536.602861381887</v>
      </c>
      <c r="D23" s="16">
        <f t="shared" si="0"/>
        <v>100</v>
      </c>
      <c r="E23">
        <f t="shared" si="3"/>
        <v>100</v>
      </c>
      <c r="F23">
        <f t="shared" si="4"/>
        <v>0</v>
      </c>
      <c r="G23">
        <f t="shared" si="5"/>
        <v>2</v>
      </c>
      <c r="H23">
        <f t="shared" si="6"/>
        <v>4.098179868358125</v>
      </c>
      <c r="I23">
        <f t="shared" si="7"/>
        <v>100</v>
      </c>
      <c r="J23">
        <f t="shared" si="8"/>
        <v>12536.602861381887</v>
      </c>
    </row>
    <row r="24" spans="1:10" x14ac:dyDescent="0.35">
      <c r="A24" s="4">
        <v>3.2000000000000099</v>
      </c>
      <c r="B24">
        <f t="shared" si="1"/>
        <v>1584.8931924611509</v>
      </c>
      <c r="C24" s="5">
        <f t="shared" si="2"/>
        <v>9958.1776203208519</v>
      </c>
      <c r="D24" s="16">
        <f t="shared" si="0"/>
        <v>100</v>
      </c>
      <c r="E24">
        <f t="shared" si="3"/>
        <v>100</v>
      </c>
      <c r="F24">
        <f t="shared" si="4"/>
        <v>0</v>
      </c>
      <c r="G24">
        <f t="shared" si="5"/>
        <v>2</v>
      </c>
      <c r="H24">
        <f t="shared" si="6"/>
        <v>3.9981798683581253</v>
      </c>
      <c r="I24">
        <f t="shared" si="7"/>
        <v>100</v>
      </c>
      <c r="J24">
        <f t="shared" si="8"/>
        <v>9958.1776203208519</v>
      </c>
    </row>
    <row r="25" spans="1:10" x14ac:dyDescent="0.35">
      <c r="A25" s="4">
        <v>3.1000000000000099</v>
      </c>
      <c r="B25">
        <f t="shared" si="1"/>
        <v>1258.9254117941971</v>
      </c>
      <c r="C25" s="5">
        <f t="shared" si="2"/>
        <v>7910.0616502203093</v>
      </c>
      <c r="D25" s="16">
        <f t="shared" si="0"/>
        <v>100</v>
      </c>
      <c r="E25">
        <f t="shared" si="3"/>
        <v>100</v>
      </c>
      <c r="F25">
        <f t="shared" si="4"/>
        <v>0</v>
      </c>
      <c r="G25">
        <f t="shared" si="5"/>
        <v>2</v>
      </c>
      <c r="H25">
        <f t="shared" si="6"/>
        <v>3.8981798683581252</v>
      </c>
      <c r="I25">
        <f t="shared" si="7"/>
        <v>100</v>
      </c>
      <c r="J25">
        <f t="shared" si="8"/>
        <v>7910.0616502203093</v>
      </c>
    </row>
    <row r="26" spans="1:10" x14ac:dyDescent="0.35">
      <c r="A26" s="4">
        <v>3.0000000000000102</v>
      </c>
      <c r="B26">
        <f t="shared" si="1"/>
        <v>1000.0000000000238</v>
      </c>
      <c r="C26" s="5">
        <f t="shared" si="2"/>
        <v>6283.1853071797359</v>
      </c>
      <c r="D26" s="16">
        <f t="shared" si="0"/>
        <v>100</v>
      </c>
      <c r="E26">
        <f t="shared" si="3"/>
        <v>100</v>
      </c>
      <c r="F26">
        <f t="shared" si="4"/>
        <v>0</v>
      </c>
      <c r="G26">
        <f t="shared" si="5"/>
        <v>2</v>
      </c>
      <c r="H26">
        <f t="shared" si="6"/>
        <v>3.7981798683581256</v>
      </c>
      <c r="I26">
        <f t="shared" si="7"/>
        <v>100</v>
      </c>
      <c r="J26">
        <f t="shared" si="8"/>
        <v>6283.1853071797359</v>
      </c>
    </row>
    <row r="27" spans="1:10" x14ac:dyDescent="0.35">
      <c r="A27" s="4">
        <v>2.9000000000000101</v>
      </c>
      <c r="B27">
        <f t="shared" si="1"/>
        <v>794.32823472430039</v>
      </c>
      <c r="C27" s="5">
        <f t="shared" si="2"/>
        <v>4990.9114934976214</v>
      </c>
      <c r="D27" s="16">
        <f t="shared" si="0"/>
        <v>100</v>
      </c>
      <c r="E27">
        <f t="shared" si="3"/>
        <v>100</v>
      </c>
      <c r="F27">
        <f t="shared" si="4"/>
        <v>0</v>
      </c>
      <c r="G27">
        <f t="shared" si="5"/>
        <v>2</v>
      </c>
      <c r="H27">
        <f t="shared" si="6"/>
        <v>3.6981798683581255</v>
      </c>
      <c r="I27">
        <f t="shared" si="7"/>
        <v>100</v>
      </c>
      <c r="J27">
        <f t="shared" si="8"/>
        <v>4990.9114934976214</v>
      </c>
    </row>
    <row r="28" spans="1:10" x14ac:dyDescent="0.35">
      <c r="A28" s="4">
        <v>2.80000000000001</v>
      </c>
      <c r="B28">
        <f t="shared" si="1"/>
        <v>630.95734448020835</v>
      </c>
      <c r="C28" s="5">
        <f t="shared" si="2"/>
        <v>3964.421916295094</v>
      </c>
      <c r="D28" s="16">
        <f t="shared" si="0"/>
        <v>100</v>
      </c>
      <c r="E28">
        <f t="shared" si="3"/>
        <v>100</v>
      </c>
      <c r="F28">
        <f t="shared" si="4"/>
        <v>0</v>
      </c>
      <c r="G28">
        <f t="shared" si="5"/>
        <v>2</v>
      </c>
      <c r="H28">
        <f t="shared" si="6"/>
        <v>3.5981798683581254</v>
      </c>
      <c r="I28">
        <f t="shared" si="7"/>
        <v>100</v>
      </c>
      <c r="J28">
        <f t="shared" si="8"/>
        <v>3964.421916295094</v>
      </c>
    </row>
    <row r="29" spans="1:10" x14ac:dyDescent="0.35">
      <c r="A29" s="4">
        <v>2.7000000000000099</v>
      </c>
      <c r="B29">
        <f t="shared" si="1"/>
        <v>501.18723362728383</v>
      </c>
      <c r="C29" s="5">
        <f t="shared" si="2"/>
        <v>3149.0522624729324</v>
      </c>
      <c r="D29" s="16">
        <f t="shared" si="0"/>
        <v>100</v>
      </c>
      <c r="E29">
        <f t="shared" si="3"/>
        <v>100</v>
      </c>
      <c r="F29">
        <f t="shared" si="4"/>
        <v>0</v>
      </c>
      <c r="G29">
        <f t="shared" si="5"/>
        <v>2</v>
      </c>
      <c r="H29">
        <f t="shared" si="6"/>
        <v>3.4981798683581249</v>
      </c>
      <c r="I29">
        <f t="shared" si="7"/>
        <v>100</v>
      </c>
      <c r="J29">
        <f t="shared" si="8"/>
        <v>3149.0522624729324</v>
      </c>
    </row>
    <row r="30" spans="1:10" x14ac:dyDescent="0.35">
      <c r="A30" s="4">
        <v>2.6000000000000099</v>
      </c>
      <c r="B30">
        <f t="shared" si="1"/>
        <v>398.10717055350648</v>
      </c>
      <c r="C30" s="5">
        <f t="shared" si="2"/>
        <v>2501.3811247046297</v>
      </c>
      <c r="D30" s="16">
        <f t="shared" si="0"/>
        <v>100</v>
      </c>
      <c r="E30">
        <f t="shared" si="3"/>
        <v>100</v>
      </c>
      <c r="F30">
        <f t="shared" si="4"/>
        <v>0</v>
      </c>
      <c r="G30">
        <f t="shared" si="5"/>
        <v>2</v>
      </c>
      <c r="H30">
        <f t="shared" si="6"/>
        <v>3.3981798683581252</v>
      </c>
      <c r="I30">
        <f t="shared" si="7"/>
        <v>100</v>
      </c>
      <c r="J30">
        <f t="shared" si="8"/>
        <v>2501.3811247046297</v>
      </c>
    </row>
    <row r="31" spans="1:10" x14ac:dyDescent="0.35">
      <c r="A31" s="4">
        <v>2.5000000000000102</v>
      </c>
      <c r="B31">
        <f t="shared" si="1"/>
        <v>316.22776601684552</v>
      </c>
      <c r="C31" s="5">
        <f t="shared" si="2"/>
        <v>1986.917653159268</v>
      </c>
      <c r="D31" s="16">
        <f t="shared" si="0"/>
        <v>100</v>
      </c>
      <c r="E31">
        <f t="shared" si="3"/>
        <v>100</v>
      </c>
      <c r="F31">
        <f t="shared" si="4"/>
        <v>0</v>
      </c>
      <c r="G31">
        <f t="shared" si="5"/>
        <v>2</v>
      </c>
      <c r="H31">
        <f t="shared" si="6"/>
        <v>3.2981798683581256</v>
      </c>
      <c r="I31">
        <f t="shared" si="7"/>
        <v>100</v>
      </c>
      <c r="J31">
        <f t="shared" si="8"/>
        <v>1986.917653159268</v>
      </c>
    </row>
    <row r="32" spans="1:10" x14ac:dyDescent="0.35">
      <c r="A32" s="4">
        <v>2.4000000000000101</v>
      </c>
      <c r="B32">
        <f t="shared" si="1"/>
        <v>251.18864315096408</v>
      </c>
      <c r="C32" s="5">
        <f t="shared" si="2"/>
        <v>1578.2647919765138</v>
      </c>
      <c r="D32" s="16">
        <f t="shared" si="0"/>
        <v>100</v>
      </c>
      <c r="E32">
        <f t="shared" si="3"/>
        <v>100</v>
      </c>
      <c r="F32">
        <f t="shared" si="4"/>
        <v>0</v>
      </c>
      <c r="G32">
        <f t="shared" si="5"/>
        <v>2</v>
      </c>
      <c r="H32">
        <f t="shared" si="6"/>
        <v>3.1981798683581255</v>
      </c>
      <c r="I32">
        <f t="shared" si="7"/>
        <v>100</v>
      </c>
      <c r="J32">
        <f t="shared" si="8"/>
        <v>1578.2647919765138</v>
      </c>
    </row>
    <row r="33" spans="1:10" x14ac:dyDescent="0.35">
      <c r="A33" s="4">
        <v>2.30000000000001</v>
      </c>
      <c r="B33">
        <f t="shared" si="1"/>
        <v>199.52623149689262</v>
      </c>
      <c r="C33" s="5">
        <f t="shared" si="2"/>
        <v>1253.6602861381884</v>
      </c>
      <c r="D33" s="16">
        <f t="shared" si="0"/>
        <v>100</v>
      </c>
      <c r="E33">
        <f t="shared" si="3"/>
        <v>100</v>
      </c>
      <c r="F33">
        <f t="shared" si="4"/>
        <v>0</v>
      </c>
      <c r="G33">
        <f t="shared" si="5"/>
        <v>2</v>
      </c>
      <c r="H33">
        <f t="shared" si="6"/>
        <v>3.098179868358125</v>
      </c>
      <c r="I33">
        <f t="shared" si="7"/>
        <v>100</v>
      </c>
      <c r="J33">
        <f t="shared" si="8"/>
        <v>1253.6602861381884</v>
      </c>
    </row>
    <row r="34" spans="1:10" x14ac:dyDescent="0.35">
      <c r="A34" s="4">
        <v>2.2000000000000099</v>
      </c>
      <c r="B34">
        <f t="shared" si="1"/>
        <v>158.48931924611506</v>
      </c>
      <c r="C34" s="5">
        <f t="shared" si="2"/>
        <v>995.81776203208494</v>
      </c>
      <c r="D34" s="16">
        <f t="shared" si="0"/>
        <v>100</v>
      </c>
      <c r="E34">
        <f t="shared" si="3"/>
        <v>100</v>
      </c>
      <c r="F34">
        <f t="shared" si="4"/>
        <v>0</v>
      </c>
      <c r="G34">
        <f t="shared" si="5"/>
        <v>2</v>
      </c>
      <c r="H34">
        <f t="shared" si="6"/>
        <v>2.9981798683581253</v>
      </c>
      <c r="I34">
        <f t="shared" si="7"/>
        <v>100</v>
      </c>
      <c r="J34">
        <f t="shared" si="8"/>
        <v>995.81776203208494</v>
      </c>
    </row>
    <row r="35" spans="1:10" x14ac:dyDescent="0.35">
      <c r="A35" s="4">
        <v>2.1000000000000099</v>
      </c>
      <c r="B35">
        <f t="shared" si="1"/>
        <v>125.89254117941968</v>
      </c>
      <c r="C35" s="5">
        <f t="shared" si="2"/>
        <v>791.0061650220307</v>
      </c>
      <c r="D35" s="16">
        <f t="shared" si="0"/>
        <v>100</v>
      </c>
      <c r="E35">
        <f t="shared" si="3"/>
        <v>100</v>
      </c>
      <c r="F35">
        <f t="shared" si="4"/>
        <v>0</v>
      </c>
      <c r="G35">
        <f t="shared" si="5"/>
        <v>2</v>
      </c>
      <c r="H35">
        <f t="shared" si="6"/>
        <v>2.8981798683581252</v>
      </c>
      <c r="I35">
        <f t="shared" si="7"/>
        <v>100</v>
      </c>
      <c r="J35">
        <f t="shared" si="8"/>
        <v>791.0061650220307</v>
      </c>
    </row>
    <row r="36" spans="1:10" x14ac:dyDescent="0.35">
      <c r="A36" s="4">
        <v>2.0000000000000102</v>
      </c>
      <c r="B36">
        <f t="shared" si="1"/>
        <v>100.00000000000236</v>
      </c>
      <c r="C36" s="5">
        <f t="shared" si="2"/>
        <v>628.31853071797343</v>
      </c>
      <c r="D36" s="16">
        <f t="shared" si="0"/>
        <v>100</v>
      </c>
      <c r="E36">
        <f t="shared" si="3"/>
        <v>100</v>
      </c>
      <c r="F36">
        <f t="shared" si="4"/>
        <v>0</v>
      </c>
      <c r="G36">
        <f t="shared" si="5"/>
        <v>2</v>
      </c>
      <c r="H36">
        <f t="shared" si="6"/>
        <v>2.7981798683581252</v>
      </c>
      <c r="I36">
        <f t="shared" si="7"/>
        <v>100</v>
      </c>
      <c r="J36">
        <f t="shared" si="8"/>
        <v>628.31853071797343</v>
      </c>
    </row>
    <row r="37" spans="1:10" x14ac:dyDescent="0.35">
      <c r="A37" s="4">
        <v>1.9000000000000099</v>
      </c>
      <c r="B37">
        <f t="shared" si="1"/>
        <v>79.43282347243003</v>
      </c>
      <c r="C37" s="5">
        <f t="shared" si="2"/>
        <v>499.09114934976213</v>
      </c>
      <c r="D37" s="16">
        <f t="shared" si="0"/>
        <v>100</v>
      </c>
      <c r="E37">
        <f t="shared" si="3"/>
        <v>100</v>
      </c>
      <c r="F37">
        <f t="shared" si="4"/>
        <v>0</v>
      </c>
      <c r="G37">
        <f t="shared" si="5"/>
        <v>2</v>
      </c>
      <c r="H37">
        <f t="shared" si="6"/>
        <v>2.6981798683581255</v>
      </c>
      <c r="I37">
        <f t="shared" si="7"/>
        <v>100</v>
      </c>
      <c r="J37">
        <f t="shared" si="8"/>
        <v>499.09114934976213</v>
      </c>
    </row>
    <row r="38" spans="1:10" x14ac:dyDescent="0.35">
      <c r="A38" s="4">
        <v>1.80000000000001</v>
      </c>
      <c r="B38">
        <f t="shared" si="1"/>
        <v>63.095734448020821</v>
      </c>
      <c r="C38" s="5">
        <f t="shared" si="2"/>
        <v>396.4421916295093</v>
      </c>
      <c r="D38" s="16">
        <f t="shared" si="0"/>
        <v>100</v>
      </c>
      <c r="E38">
        <f t="shared" si="3"/>
        <v>100</v>
      </c>
      <c r="F38">
        <f t="shared" si="4"/>
        <v>0</v>
      </c>
      <c r="G38">
        <f t="shared" si="5"/>
        <v>2</v>
      </c>
      <c r="H38">
        <f t="shared" si="6"/>
        <v>2.5981798683581254</v>
      </c>
      <c r="I38">
        <f t="shared" si="7"/>
        <v>100</v>
      </c>
      <c r="J38">
        <f t="shared" si="8"/>
        <v>396.4421916295093</v>
      </c>
    </row>
    <row r="39" spans="1:10" x14ac:dyDescent="0.35">
      <c r="A39" s="4">
        <v>1.7000000000000099</v>
      </c>
      <c r="B39">
        <f t="shared" si="1"/>
        <v>50.118723362728396</v>
      </c>
      <c r="C39" s="5">
        <f t="shared" si="2"/>
        <v>314.90522624729334</v>
      </c>
      <c r="D39" s="16">
        <f t="shared" si="0"/>
        <v>100</v>
      </c>
      <c r="E39">
        <f t="shared" si="3"/>
        <v>100</v>
      </c>
      <c r="F39">
        <f t="shared" si="4"/>
        <v>0</v>
      </c>
      <c r="G39">
        <f t="shared" si="5"/>
        <v>2</v>
      </c>
      <c r="H39">
        <f t="shared" si="6"/>
        <v>2.4981798683581253</v>
      </c>
      <c r="I39">
        <f t="shared" si="7"/>
        <v>100</v>
      </c>
      <c r="J39">
        <f t="shared" si="8"/>
        <v>314.90522624729334</v>
      </c>
    </row>
    <row r="40" spans="1:10" x14ac:dyDescent="0.35">
      <c r="A40" s="4">
        <v>1.6000000000000101</v>
      </c>
      <c r="B40">
        <f t="shared" si="1"/>
        <v>39.810717055350658</v>
      </c>
      <c r="C40" s="5">
        <f t="shared" si="2"/>
        <v>250.13811247046303</v>
      </c>
      <c r="D40" s="16">
        <f t="shared" si="0"/>
        <v>100</v>
      </c>
      <c r="E40">
        <f t="shared" si="3"/>
        <v>100</v>
      </c>
      <c r="F40">
        <f t="shared" si="4"/>
        <v>0</v>
      </c>
      <c r="G40">
        <f t="shared" si="5"/>
        <v>2</v>
      </c>
      <c r="H40">
        <f t="shared" si="6"/>
        <v>2.3981798683581252</v>
      </c>
      <c r="I40">
        <f t="shared" si="7"/>
        <v>100</v>
      </c>
      <c r="J40">
        <f t="shared" si="8"/>
        <v>250.13811247046303</v>
      </c>
    </row>
    <row r="41" spans="1:10" x14ac:dyDescent="0.35">
      <c r="A41" s="4">
        <v>1.50000000000001</v>
      </c>
      <c r="B41">
        <f t="shared" si="1"/>
        <v>31.622776601684535</v>
      </c>
      <c r="C41" s="5">
        <f t="shared" si="2"/>
        <v>198.69176531592669</v>
      </c>
      <c r="D41" s="16">
        <f t="shared" si="0"/>
        <v>100</v>
      </c>
      <c r="E41">
        <f t="shared" si="3"/>
        <v>100</v>
      </c>
      <c r="F41">
        <f t="shared" si="4"/>
        <v>0</v>
      </c>
      <c r="G41">
        <f t="shared" si="5"/>
        <v>2</v>
      </c>
      <c r="H41">
        <f t="shared" si="6"/>
        <v>2.2981798683581252</v>
      </c>
      <c r="I41">
        <f t="shared" si="7"/>
        <v>100</v>
      </c>
      <c r="J41">
        <f t="shared" si="8"/>
        <v>198.69176531592669</v>
      </c>
    </row>
    <row r="42" spans="1:10" x14ac:dyDescent="0.35">
      <c r="A42" s="4">
        <v>1.4000000000000099</v>
      </c>
      <c r="B42">
        <f t="shared" si="1"/>
        <v>25.118864315096381</v>
      </c>
      <c r="C42" s="5">
        <f t="shared" si="2"/>
        <v>157.8264791976512</v>
      </c>
      <c r="D42" s="16">
        <f t="shared" si="0"/>
        <v>100</v>
      </c>
      <c r="E42">
        <f t="shared" si="3"/>
        <v>100</v>
      </c>
      <c r="F42">
        <f t="shared" si="4"/>
        <v>0</v>
      </c>
      <c r="G42">
        <f t="shared" si="5"/>
        <v>2</v>
      </c>
      <c r="H42">
        <f t="shared" si="6"/>
        <v>2.1981798683581251</v>
      </c>
      <c r="I42">
        <f t="shared" si="7"/>
        <v>100</v>
      </c>
      <c r="J42">
        <f t="shared" si="8"/>
        <v>157.8264791976512</v>
      </c>
    </row>
    <row r="43" spans="1:10" x14ac:dyDescent="0.35">
      <c r="A43" s="4">
        <v>1.30000000000001</v>
      </c>
      <c r="B43">
        <f t="shared" si="1"/>
        <v>19.952623149689266</v>
      </c>
      <c r="C43" s="5">
        <f t="shared" si="2"/>
        <v>125.36602861381887</v>
      </c>
      <c r="D43" s="16">
        <f t="shared" si="0"/>
        <v>100</v>
      </c>
      <c r="E43">
        <f t="shared" si="3"/>
        <v>100</v>
      </c>
      <c r="F43">
        <f t="shared" si="4"/>
        <v>0</v>
      </c>
      <c r="G43">
        <f t="shared" si="5"/>
        <v>2</v>
      </c>
      <c r="H43">
        <f t="shared" si="6"/>
        <v>2.0981798683581254</v>
      </c>
      <c r="I43">
        <f t="shared" si="7"/>
        <v>100</v>
      </c>
      <c r="J43">
        <f t="shared" si="8"/>
        <v>125.36602861381887</v>
      </c>
    </row>
    <row r="44" spans="1:10" x14ac:dyDescent="0.35">
      <c r="A44" s="4">
        <v>1.2000000000000099</v>
      </c>
      <c r="B44">
        <f t="shared" si="1"/>
        <v>15.848931924611502</v>
      </c>
      <c r="C44" s="5">
        <f t="shared" si="2"/>
        <v>99.581776203208477</v>
      </c>
      <c r="D44" s="16">
        <f t="shared" si="0"/>
        <v>100</v>
      </c>
      <c r="E44">
        <f t="shared" si="3"/>
        <v>100</v>
      </c>
      <c r="F44">
        <f t="shared" si="4"/>
        <v>0</v>
      </c>
      <c r="G44">
        <f t="shared" si="5"/>
        <v>2</v>
      </c>
      <c r="H44">
        <f t="shared" si="6"/>
        <v>1.9981798683581251</v>
      </c>
      <c r="I44">
        <f t="shared" si="7"/>
        <v>100</v>
      </c>
      <c r="J44">
        <f t="shared" si="8"/>
        <v>99.581776203208477</v>
      </c>
    </row>
    <row r="45" spans="1:10" x14ac:dyDescent="0.35">
      <c r="A45" s="4">
        <v>1.1000000000000101</v>
      </c>
      <c r="B45">
        <f t="shared" si="1"/>
        <v>12.589254117941964</v>
      </c>
      <c r="C45" s="5">
        <f t="shared" si="2"/>
        <v>79.100616502203053</v>
      </c>
      <c r="D45" s="16">
        <f t="shared" si="0"/>
        <v>100</v>
      </c>
      <c r="E45">
        <f t="shared" si="3"/>
        <v>100</v>
      </c>
      <c r="F45">
        <f t="shared" si="4"/>
        <v>0</v>
      </c>
      <c r="G45">
        <f t="shared" si="5"/>
        <v>2</v>
      </c>
      <c r="H45">
        <f t="shared" si="6"/>
        <v>1.898179868358125</v>
      </c>
      <c r="I45">
        <f t="shared" si="7"/>
        <v>100</v>
      </c>
      <c r="J45">
        <f t="shared" si="8"/>
        <v>79.100616502203053</v>
      </c>
    </row>
    <row r="46" spans="1:10" x14ac:dyDescent="0.35">
      <c r="A46" s="4">
        <v>1.00000000000001</v>
      </c>
      <c r="B46">
        <f t="shared" si="1"/>
        <v>10.000000000000233</v>
      </c>
      <c r="C46" s="5">
        <f t="shared" si="2"/>
        <v>62.831853071797326</v>
      </c>
      <c r="D46" s="16">
        <f t="shared" si="0"/>
        <v>100</v>
      </c>
      <c r="E46">
        <f t="shared" si="3"/>
        <v>100</v>
      </c>
      <c r="F46">
        <f t="shared" si="4"/>
        <v>0</v>
      </c>
      <c r="G46">
        <f t="shared" si="5"/>
        <v>2</v>
      </c>
      <c r="H46">
        <f t="shared" si="6"/>
        <v>1.7981798683581252</v>
      </c>
      <c r="I46">
        <f t="shared" si="7"/>
        <v>100</v>
      </c>
      <c r="J46">
        <f t="shared" si="8"/>
        <v>62.831853071797326</v>
      </c>
    </row>
    <row r="47" spans="1:10" x14ac:dyDescent="0.35">
      <c r="A47" s="4">
        <v>0.90000000000001001</v>
      </c>
      <c r="B47">
        <f t="shared" si="1"/>
        <v>7.9432823472430005</v>
      </c>
      <c r="C47" s="5">
        <f t="shared" si="2"/>
        <v>49.909114934976195</v>
      </c>
      <c r="D47" s="16">
        <f t="shared" si="0"/>
        <v>100</v>
      </c>
      <c r="E47">
        <f t="shared" si="3"/>
        <v>100</v>
      </c>
      <c r="F47">
        <f t="shared" si="4"/>
        <v>0</v>
      </c>
      <c r="G47">
        <f t="shared" si="5"/>
        <v>2</v>
      </c>
      <c r="H47">
        <f t="shared" si="6"/>
        <v>1.6981798683581251</v>
      </c>
      <c r="I47">
        <f t="shared" si="7"/>
        <v>100</v>
      </c>
      <c r="J47">
        <f t="shared" si="8"/>
        <v>49.909114934976195</v>
      </c>
    </row>
    <row r="48" spans="1:10" x14ac:dyDescent="0.35">
      <c r="A48" s="4">
        <v>0.80000000000001004</v>
      </c>
      <c r="B48">
        <f t="shared" si="1"/>
        <v>6.309573444802079</v>
      </c>
      <c r="C48" s="5">
        <f t="shared" si="2"/>
        <v>39.644219162950911</v>
      </c>
      <c r="D48" s="16">
        <f t="shared" si="0"/>
        <v>100</v>
      </c>
      <c r="E48">
        <f t="shared" si="3"/>
        <v>100</v>
      </c>
      <c r="F48">
        <f t="shared" si="4"/>
        <v>0</v>
      </c>
      <c r="G48">
        <f t="shared" si="5"/>
        <v>2</v>
      </c>
      <c r="H48">
        <f t="shared" si="6"/>
        <v>1.5981798683581252</v>
      </c>
      <c r="I48">
        <f t="shared" si="7"/>
        <v>100</v>
      </c>
      <c r="J48">
        <f t="shared" si="8"/>
        <v>39.644219162950911</v>
      </c>
    </row>
    <row r="49" spans="1:10" x14ac:dyDescent="0.35">
      <c r="A49" s="4">
        <v>0.70000000000002005</v>
      </c>
      <c r="B49">
        <f t="shared" si="1"/>
        <v>5.0118723362729556</v>
      </c>
      <c r="C49" s="5">
        <f t="shared" si="2"/>
        <v>31.490522624730062</v>
      </c>
      <c r="D49" s="16">
        <f t="shared" si="0"/>
        <v>100</v>
      </c>
      <c r="E49">
        <f t="shared" si="3"/>
        <v>100</v>
      </c>
      <c r="F49">
        <f t="shared" si="4"/>
        <v>0</v>
      </c>
      <c r="G49">
        <f t="shared" si="5"/>
        <v>2</v>
      </c>
      <c r="H49">
        <f t="shared" si="6"/>
        <v>1.4981798683581351</v>
      </c>
      <c r="I49">
        <f t="shared" si="7"/>
        <v>100</v>
      </c>
      <c r="J49">
        <f t="shared" si="8"/>
        <v>31.490522624730062</v>
      </c>
    </row>
    <row r="50" spans="1:10" x14ac:dyDescent="0.35">
      <c r="A50" s="4">
        <v>0.60000000000001996</v>
      </c>
      <c r="B50">
        <f t="shared" si="1"/>
        <v>3.9810717055351557</v>
      </c>
      <c r="C50" s="5">
        <f t="shared" si="2"/>
        <v>25.013811247046867</v>
      </c>
      <c r="D50" s="16">
        <f t="shared" si="0"/>
        <v>100</v>
      </c>
      <c r="E50">
        <f t="shared" si="3"/>
        <v>100</v>
      </c>
      <c r="F50">
        <f t="shared" si="4"/>
        <v>0</v>
      </c>
      <c r="G50">
        <f t="shared" si="5"/>
        <v>2</v>
      </c>
      <c r="H50">
        <f t="shared" si="6"/>
        <v>1.398179868358135</v>
      </c>
      <c r="I50">
        <f t="shared" si="7"/>
        <v>100</v>
      </c>
      <c r="J50">
        <f t="shared" si="8"/>
        <v>25.013811247046867</v>
      </c>
    </row>
    <row r="51" spans="1:10" x14ac:dyDescent="0.35">
      <c r="A51" s="4">
        <v>0.50000000000001998</v>
      </c>
      <c r="B51">
        <f t="shared" si="1"/>
        <v>3.1622776601685252</v>
      </c>
      <c r="C51" s="5">
        <f t="shared" si="2"/>
        <v>19.869176531593119</v>
      </c>
      <c r="D51" s="16">
        <f t="shared" si="0"/>
        <v>100</v>
      </c>
      <c r="E51">
        <f t="shared" si="3"/>
        <v>100</v>
      </c>
      <c r="F51">
        <f t="shared" si="4"/>
        <v>0</v>
      </c>
      <c r="G51">
        <f t="shared" si="5"/>
        <v>2</v>
      </c>
      <c r="H51">
        <f t="shared" si="6"/>
        <v>1.2981798683581351</v>
      </c>
      <c r="I51">
        <f t="shared" si="7"/>
        <v>100</v>
      </c>
      <c r="J51">
        <f t="shared" si="8"/>
        <v>19.869176531593119</v>
      </c>
    </row>
    <row r="52" spans="1:10" x14ac:dyDescent="0.35">
      <c r="A52" s="4">
        <v>0.40000000000002001</v>
      </c>
      <c r="B52">
        <f t="shared" si="1"/>
        <v>2.511886431509696</v>
      </c>
      <c r="C52" s="5">
        <f t="shared" si="2"/>
        <v>15.782647919765484</v>
      </c>
      <c r="D52" s="16">
        <f t="shared" si="0"/>
        <v>100</v>
      </c>
      <c r="E52">
        <f t="shared" si="3"/>
        <v>100</v>
      </c>
      <c r="F52">
        <f t="shared" si="4"/>
        <v>0</v>
      </c>
      <c r="G52">
        <f t="shared" si="5"/>
        <v>2</v>
      </c>
      <c r="H52">
        <f t="shared" si="6"/>
        <v>1.1981798683581351</v>
      </c>
      <c r="I52">
        <f t="shared" si="7"/>
        <v>100</v>
      </c>
      <c r="J52">
        <f t="shared" si="8"/>
        <v>15.782647919765484</v>
      </c>
    </row>
    <row r="53" spans="1:10" x14ac:dyDescent="0.35">
      <c r="A53" s="4">
        <v>0.30000000000001997</v>
      </c>
      <c r="B53">
        <f t="shared" si="1"/>
        <v>1.9952623149689717</v>
      </c>
      <c r="C53" s="5">
        <f t="shared" si="2"/>
        <v>12.536602861382171</v>
      </c>
      <c r="D53" s="16">
        <f t="shared" si="0"/>
        <v>100</v>
      </c>
      <c r="E53">
        <f t="shared" si="3"/>
        <v>100</v>
      </c>
      <c r="F53">
        <f t="shared" si="4"/>
        <v>0</v>
      </c>
      <c r="G53">
        <f t="shared" si="5"/>
        <v>2</v>
      </c>
      <c r="H53">
        <f t="shared" si="6"/>
        <v>1.0981798683581352</v>
      </c>
      <c r="I53">
        <f t="shared" si="7"/>
        <v>100</v>
      </c>
      <c r="J53">
        <f t="shared" si="8"/>
        <v>12.536602861382171</v>
      </c>
    </row>
    <row r="54" spans="1:10" x14ac:dyDescent="0.35">
      <c r="A54" s="4">
        <v>0.20000000000002</v>
      </c>
      <c r="B54">
        <f t="shared" si="1"/>
        <v>1.5848931924611867</v>
      </c>
      <c r="C54" s="5">
        <f t="shared" si="2"/>
        <v>9.9581776203210755</v>
      </c>
      <c r="D54" s="16">
        <f t="shared" si="0"/>
        <v>100</v>
      </c>
      <c r="E54">
        <f t="shared" si="3"/>
        <v>100</v>
      </c>
      <c r="F54">
        <f t="shared" si="4"/>
        <v>0</v>
      </c>
      <c r="G54">
        <f t="shared" si="5"/>
        <v>2</v>
      </c>
      <c r="H54">
        <f t="shared" si="6"/>
        <v>0.9981798683581351</v>
      </c>
      <c r="I54">
        <f t="shared" si="7"/>
        <v>100</v>
      </c>
      <c r="J54">
        <f t="shared" si="8"/>
        <v>9.9581776203210755</v>
      </c>
    </row>
    <row r="55" spans="1:10" x14ac:dyDescent="0.35">
      <c r="A55" s="4">
        <v>0.10000000000002</v>
      </c>
      <c r="B55">
        <f t="shared" si="1"/>
        <v>1.2589254117942252</v>
      </c>
      <c r="C55" s="5">
        <f t="shared" si="2"/>
        <v>7.9100616502204861</v>
      </c>
      <c r="D55" s="16">
        <f t="shared" si="0"/>
        <v>100</v>
      </c>
      <c r="E55">
        <f t="shared" si="3"/>
        <v>100</v>
      </c>
      <c r="F55">
        <f t="shared" si="4"/>
        <v>0</v>
      </c>
      <c r="G55">
        <f t="shared" si="5"/>
        <v>2</v>
      </c>
      <c r="H55">
        <f t="shared" si="6"/>
        <v>0.89817986835813501</v>
      </c>
      <c r="I55">
        <f t="shared" si="7"/>
        <v>100</v>
      </c>
      <c r="J55">
        <f t="shared" si="8"/>
        <v>7.9100616502204861</v>
      </c>
    </row>
    <row r="56" spans="1:10" x14ac:dyDescent="0.35">
      <c r="A56" s="4">
        <v>2.0428103653102899E-14</v>
      </c>
      <c r="B56">
        <f t="shared" si="1"/>
        <v>1.0000000000000471</v>
      </c>
      <c r="C56" s="5">
        <f t="shared" si="2"/>
        <v>6.283185307179882</v>
      </c>
      <c r="D56" s="16">
        <f t="shared" si="0"/>
        <v>100</v>
      </c>
      <c r="E56">
        <f t="shared" si="3"/>
        <v>100</v>
      </c>
      <c r="F56">
        <f t="shared" si="4"/>
        <v>0</v>
      </c>
      <c r="G56">
        <f t="shared" si="5"/>
        <v>2</v>
      </c>
      <c r="H56">
        <f t="shared" si="6"/>
        <v>0.79817986835813548</v>
      </c>
      <c r="I56">
        <f t="shared" si="7"/>
        <v>100</v>
      </c>
      <c r="J56">
        <f t="shared" si="8"/>
        <v>6.283185307179882</v>
      </c>
    </row>
    <row r="57" spans="1:10" x14ac:dyDescent="0.35">
      <c r="A57" s="4">
        <v>-9.9999999999980105E-2</v>
      </c>
      <c r="B57">
        <f t="shared" si="1"/>
        <v>0.79432823472431791</v>
      </c>
      <c r="C57" s="5">
        <f t="shared" si="2"/>
        <v>4.9909114934977321</v>
      </c>
      <c r="D57" s="16">
        <f t="shared" si="0"/>
        <v>100</v>
      </c>
      <c r="E57">
        <f t="shared" si="3"/>
        <v>100</v>
      </c>
      <c r="F57">
        <f t="shared" si="4"/>
        <v>0</v>
      </c>
      <c r="G57">
        <f t="shared" si="5"/>
        <v>2</v>
      </c>
      <c r="H57">
        <f t="shared" si="6"/>
        <v>0.69817986835813495</v>
      </c>
      <c r="I57">
        <f t="shared" si="7"/>
        <v>100</v>
      </c>
      <c r="J57">
        <f t="shared" si="8"/>
        <v>4.9909114934977321</v>
      </c>
    </row>
    <row r="58" spans="1:10" x14ac:dyDescent="0.35">
      <c r="A58" s="4">
        <v>-0.19999999999998</v>
      </c>
      <c r="B58">
        <f t="shared" si="1"/>
        <v>0.63095734448022234</v>
      </c>
      <c r="C58" s="5">
        <f t="shared" si="2"/>
        <v>3.9644219162951817</v>
      </c>
      <c r="D58" s="16">
        <f t="shared" si="0"/>
        <v>100</v>
      </c>
      <c r="E58">
        <f t="shared" si="3"/>
        <v>100</v>
      </c>
      <c r="F58">
        <f t="shared" si="4"/>
        <v>0</v>
      </c>
      <c r="G58">
        <f t="shared" si="5"/>
        <v>2</v>
      </c>
      <c r="H58">
        <f t="shared" si="6"/>
        <v>0.59817986835813508</v>
      </c>
      <c r="I58">
        <f t="shared" si="7"/>
        <v>100</v>
      </c>
      <c r="J58">
        <f t="shared" si="8"/>
        <v>3.9644219162951817</v>
      </c>
    </row>
    <row r="59" spans="1:10" x14ac:dyDescent="0.35">
      <c r="A59" s="4">
        <v>-0.29999999999998</v>
      </c>
      <c r="B59">
        <f t="shared" si="1"/>
        <v>0.50118723362729534</v>
      </c>
      <c r="C59" s="5">
        <f t="shared" si="2"/>
        <v>3.1490522624730048</v>
      </c>
      <c r="D59" s="16">
        <f t="shared" si="0"/>
        <v>100</v>
      </c>
      <c r="E59">
        <f t="shared" si="3"/>
        <v>100</v>
      </c>
      <c r="F59">
        <f t="shared" si="4"/>
        <v>0</v>
      </c>
      <c r="G59">
        <f t="shared" si="5"/>
        <v>2</v>
      </c>
      <c r="H59">
        <f t="shared" si="6"/>
        <v>0.49817986835813505</v>
      </c>
      <c r="I59">
        <f t="shared" si="7"/>
        <v>100</v>
      </c>
      <c r="J59">
        <f t="shared" si="8"/>
        <v>3.1490522624730048</v>
      </c>
    </row>
    <row r="60" spans="1:10" x14ac:dyDescent="0.35">
      <c r="A60" s="4">
        <v>-0.39999999999997998</v>
      </c>
      <c r="B60">
        <f t="shared" si="1"/>
        <v>0.39810717055351552</v>
      </c>
      <c r="C60" s="5">
        <f t="shared" si="2"/>
        <v>2.5013811247046864</v>
      </c>
      <c r="D60" s="16">
        <f t="shared" si="0"/>
        <v>100</v>
      </c>
      <c r="E60">
        <f t="shared" si="3"/>
        <v>100</v>
      </c>
      <c r="F60">
        <f t="shared" si="4"/>
        <v>0</v>
      </c>
      <c r="G60">
        <f t="shared" si="5"/>
        <v>2</v>
      </c>
      <c r="H60">
        <f t="shared" si="6"/>
        <v>0.39817986835813496</v>
      </c>
      <c r="I60">
        <f t="shared" si="7"/>
        <v>100</v>
      </c>
      <c r="J60">
        <f t="shared" si="8"/>
        <v>2.5013811247046864</v>
      </c>
    </row>
    <row r="61" spans="1:10" x14ac:dyDescent="0.35">
      <c r="A61" s="4">
        <v>-0.49999999999998002</v>
      </c>
      <c r="B61">
        <f t="shared" si="1"/>
        <v>0.31622776601685243</v>
      </c>
      <c r="C61" s="5">
        <f t="shared" si="2"/>
        <v>1.9869176531593113</v>
      </c>
      <c r="D61" s="16">
        <f t="shared" si="0"/>
        <v>100</v>
      </c>
      <c r="E61">
        <f t="shared" si="3"/>
        <v>100</v>
      </c>
      <c r="F61">
        <f t="shared" si="4"/>
        <v>0</v>
      </c>
      <c r="G61">
        <f t="shared" si="5"/>
        <v>2</v>
      </c>
      <c r="H61">
        <f t="shared" si="6"/>
        <v>0.29817986835813498</v>
      </c>
      <c r="I61">
        <f t="shared" si="7"/>
        <v>100</v>
      </c>
      <c r="J61">
        <f t="shared" si="8"/>
        <v>1.9869176531593113</v>
      </c>
    </row>
    <row r="62" spans="1:10" x14ac:dyDescent="0.35">
      <c r="A62" s="4">
        <v>-0.59999999999997999</v>
      </c>
      <c r="B62">
        <f t="shared" si="1"/>
        <v>0.25118864315096956</v>
      </c>
      <c r="C62" s="5">
        <f t="shared" si="2"/>
        <v>1.5782647919765482</v>
      </c>
      <c r="D62" s="16">
        <f t="shared" si="0"/>
        <v>100</v>
      </c>
      <c r="E62">
        <f t="shared" si="3"/>
        <v>100</v>
      </c>
      <c r="F62">
        <f t="shared" si="4"/>
        <v>0</v>
      </c>
      <c r="G62">
        <f t="shared" si="5"/>
        <v>2</v>
      </c>
      <c r="H62">
        <f t="shared" si="6"/>
        <v>0.19817986835813503</v>
      </c>
      <c r="I62">
        <f t="shared" si="7"/>
        <v>100</v>
      </c>
      <c r="J62">
        <f t="shared" si="8"/>
        <v>1.5782647919765482</v>
      </c>
    </row>
    <row r="63" spans="1:10" x14ac:dyDescent="0.35">
      <c r="A63" s="4">
        <v>-0.69999999999997997</v>
      </c>
      <c r="B63">
        <f t="shared" si="1"/>
        <v>0.19952623149689716</v>
      </c>
      <c r="C63" s="5">
        <f t="shared" si="2"/>
        <v>1.2536602861382171</v>
      </c>
      <c r="D63" s="16">
        <f t="shared" si="0"/>
        <v>100</v>
      </c>
      <c r="E63">
        <f t="shared" si="3"/>
        <v>100</v>
      </c>
      <c r="F63">
        <f t="shared" si="4"/>
        <v>0</v>
      </c>
      <c r="G63">
        <f t="shared" si="5"/>
        <v>2</v>
      </c>
      <c r="H63">
        <f t="shared" si="6"/>
        <v>9.8179868358135094E-2</v>
      </c>
      <c r="I63">
        <f t="shared" si="7"/>
        <v>100</v>
      </c>
      <c r="J63">
        <f t="shared" si="8"/>
        <v>1.2536602861382171</v>
      </c>
    </row>
    <row r="64" spans="1:10" x14ac:dyDescent="0.35">
      <c r="A64" s="4">
        <v>-0.79999999999997995</v>
      </c>
      <c r="B64">
        <f t="shared" si="1"/>
        <v>0.15848931924611864</v>
      </c>
      <c r="C64" s="5">
        <f t="shared" si="2"/>
        <v>0.99581776203210748</v>
      </c>
      <c r="D64" s="16">
        <f t="shared" si="0"/>
        <v>100</v>
      </c>
      <c r="E64">
        <f t="shared" si="3"/>
        <v>100</v>
      </c>
      <c r="F64">
        <f t="shared" si="4"/>
        <v>0</v>
      </c>
      <c r="G64">
        <f t="shared" si="5"/>
        <v>2</v>
      </c>
      <c r="H64">
        <f t="shared" si="6"/>
        <v>-1.820131641864977E-3</v>
      </c>
      <c r="I64">
        <f t="shared" si="7"/>
        <v>100</v>
      </c>
      <c r="J64">
        <f t="shared" si="8"/>
        <v>0.99581776203210748</v>
      </c>
    </row>
    <row r="65" spans="1:10" x14ac:dyDescent="0.35">
      <c r="A65" s="4">
        <v>-0.89999999999998004</v>
      </c>
      <c r="B65">
        <f t="shared" si="1"/>
        <v>0.1258925411794225</v>
      </c>
      <c r="C65" s="5">
        <f t="shared" si="2"/>
        <v>0.79100616502204846</v>
      </c>
      <c r="D65" s="16">
        <f t="shared" si="0"/>
        <v>100</v>
      </c>
      <c r="E65">
        <f t="shared" si="3"/>
        <v>100</v>
      </c>
      <c r="F65">
        <f t="shared" si="4"/>
        <v>0</v>
      </c>
      <c r="G65">
        <f t="shared" si="5"/>
        <v>2</v>
      </c>
      <c r="H65">
        <f t="shared" si="6"/>
        <v>-0.10182013164186504</v>
      </c>
      <c r="I65">
        <f t="shared" si="7"/>
        <v>100</v>
      </c>
      <c r="J65">
        <f t="shared" si="8"/>
        <v>0.79100616502204846</v>
      </c>
    </row>
    <row r="66" spans="1:10" ht="15" thickBot="1" x14ac:dyDescent="0.4">
      <c r="A66" s="6">
        <v>-0.99999999999998002</v>
      </c>
      <c r="B66" s="7">
        <f t="shared" si="1"/>
        <v>0.1000000000000046</v>
      </c>
      <c r="C66" s="8">
        <f t="shared" si="2"/>
        <v>0.62831853071798749</v>
      </c>
      <c r="D66" s="16">
        <f t="shared" si="0"/>
        <v>100</v>
      </c>
      <c r="E66">
        <f t="shared" si="3"/>
        <v>100</v>
      </c>
      <c r="F66">
        <f t="shared" si="4"/>
        <v>0</v>
      </c>
      <c r="G66">
        <f t="shared" si="5"/>
        <v>2</v>
      </c>
      <c r="H66">
        <f t="shared" si="6"/>
        <v>-0.20182013164186502</v>
      </c>
      <c r="I66">
        <f t="shared" si="7"/>
        <v>100</v>
      </c>
      <c r="J66">
        <f t="shared" si="8"/>
        <v>0.62831853071798749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549B-5D23-4129-AB8C-1616C93D1C03}">
  <dimension ref="A1:M66"/>
  <sheetViews>
    <sheetView topLeftCell="G1" workbookViewId="0">
      <selection activeCell="B2" sqref="B2"/>
    </sheetView>
  </sheetViews>
  <sheetFormatPr defaultRowHeight="14.5" x14ac:dyDescent="0.35"/>
  <cols>
    <col min="2" max="2" width="14.1796875" customWidth="1"/>
    <col min="3" max="3" width="18" customWidth="1"/>
    <col min="4" max="4" width="30.81640625" customWidth="1"/>
    <col min="5" max="5" width="39.26953125" customWidth="1"/>
    <col min="6" max="6" width="35.1796875" customWidth="1"/>
    <col min="7" max="7" width="53.7265625" style="16" customWidth="1"/>
  </cols>
  <sheetData>
    <row r="1" spans="1:13" x14ac:dyDescent="0.35">
      <c r="A1" t="s">
        <v>8</v>
      </c>
      <c r="B1" s="10">
        <f>1/(B3*SQRT(2))</f>
        <v>7.0710678118654753E-3</v>
      </c>
    </row>
    <row r="2" spans="1:13" x14ac:dyDescent="0.35">
      <c r="A2" t="s">
        <v>9</v>
      </c>
      <c r="B2" s="9">
        <v>0.5</v>
      </c>
    </row>
    <row r="3" spans="1:13" ht="15" thickBot="1" x14ac:dyDescent="0.4">
      <c r="A3" s="13" t="s">
        <v>26</v>
      </c>
      <c r="B3" s="9">
        <v>100</v>
      </c>
      <c r="C3" t="s">
        <v>27</v>
      </c>
    </row>
    <row r="4" spans="1:13" x14ac:dyDescent="0.35">
      <c r="A4" s="1"/>
      <c r="B4" s="2" t="s">
        <v>24</v>
      </c>
      <c r="C4" s="3" t="s">
        <v>22</v>
      </c>
      <c r="F4" t="s">
        <v>10</v>
      </c>
      <c r="G4" s="16" t="s">
        <v>17</v>
      </c>
      <c r="H4" t="s">
        <v>5</v>
      </c>
      <c r="I4" t="s">
        <v>6</v>
      </c>
      <c r="J4" t="s">
        <v>7</v>
      </c>
      <c r="K4" t="s">
        <v>23</v>
      </c>
      <c r="L4" t="s">
        <v>15</v>
      </c>
      <c r="M4" t="s">
        <v>22</v>
      </c>
    </row>
    <row r="5" spans="1:13" x14ac:dyDescent="0.35">
      <c r="A5" s="4"/>
      <c r="B5" t="s">
        <v>0</v>
      </c>
      <c r="C5" s="5" t="s">
        <v>1</v>
      </c>
      <c r="D5" s="13" t="s">
        <v>29</v>
      </c>
      <c r="E5" s="13" t="s">
        <v>30</v>
      </c>
      <c r="F5" s="13" t="s">
        <v>31</v>
      </c>
      <c r="G5" s="14" t="s">
        <v>32</v>
      </c>
    </row>
    <row r="6" spans="1:13" x14ac:dyDescent="0.35">
      <c r="A6" s="4">
        <v>5</v>
      </c>
      <c r="B6">
        <f>10^(A6)</f>
        <v>100000</v>
      </c>
      <c r="C6" s="5">
        <f>2*PI()*B6</f>
        <v>628318.53071795858</v>
      </c>
      <c r="D6" t="str">
        <f>COMPLEX(0,C6)</f>
        <v>628318.530717959i</v>
      </c>
      <c r="E6" t="str">
        <f>IMPOWER(D6,B$2)</f>
        <v>560.499121639793+560.499121639793i</v>
      </c>
      <c r="F6" t="str">
        <f>IMPRODUCT(B$1,E6)</f>
        <v>3.96332729760601+3.96332729760601i</v>
      </c>
      <c r="G6" s="16" t="str">
        <f>IMDIV(1,F6)</f>
        <v>0.126156626101008-0.126156626101008i</v>
      </c>
      <c r="H6">
        <f>IMREAL(G6)</f>
        <v>0.126156626101008</v>
      </c>
      <c r="I6">
        <f>-IMAGINARY(G6)</f>
        <v>0.126156626101008</v>
      </c>
      <c r="J6">
        <f>LOG10(IMABS(G6))</f>
        <v>-0.74857493634706684</v>
      </c>
      <c r="K6">
        <f>LOG10(C6)</f>
        <v>5.7981798683581154</v>
      </c>
      <c r="L6">
        <f>IMABS(G6)</f>
        <v>0.17841241161527713</v>
      </c>
      <c r="M6">
        <f>C6</f>
        <v>628318.53071795858</v>
      </c>
    </row>
    <row r="7" spans="1:13" x14ac:dyDescent="0.35">
      <c r="A7" s="4">
        <v>4.9000000000000004</v>
      </c>
      <c r="B7">
        <f t="shared" ref="B7:B66" si="0">10^(A7)</f>
        <v>79432.823472428237</v>
      </c>
      <c r="C7" s="5">
        <f t="shared" ref="C7:C66" si="1">2*PI()*B7</f>
        <v>499091.14934975083</v>
      </c>
      <c r="D7" t="str">
        <f t="shared" ref="D7:D66" si="2">COMPLEX(0,C7)</f>
        <v>499091.149349751i</v>
      </c>
      <c r="E7" t="str">
        <f t="shared" ref="E7:E66" si="3">IMPOWER(D7,B$2)</f>
        <v>499.545367984606+499.545367984606i</v>
      </c>
      <c r="F7" t="str">
        <f t="shared" ref="F7:F66" si="4">IMPRODUCT(B$1,E7)</f>
        <v>3.53231917212244+3.53231917212244i</v>
      </c>
      <c r="G7" s="16" t="str">
        <f t="shared" ref="G7:G66" si="5">IMDIV(1,F7)</f>
        <v>0.141550062617804-0.141550062617804i</v>
      </c>
      <c r="H7">
        <f t="shared" ref="H7:H66" si="6">IMREAL(G7)</f>
        <v>0.14155006261780401</v>
      </c>
      <c r="I7">
        <f t="shared" ref="I7:I66" si="7">-IMAGINARY(G7)</f>
        <v>0.14155006261780401</v>
      </c>
      <c r="J7">
        <f t="shared" ref="J7:J66" si="8">LOG10(IMABS(G7))</f>
        <v>-0.69857493634706602</v>
      </c>
      <c r="K7">
        <f t="shared" ref="K7:K66" si="9">LOG10(C7)</f>
        <v>5.6981798683581157</v>
      </c>
      <c r="L7">
        <f t="shared" ref="L7:L66" si="10">IMABS(G7)</f>
        <v>0.20018201830885929</v>
      </c>
      <c r="M7">
        <f t="shared" ref="M7:M66" si="11">C7</f>
        <v>499091.14934975083</v>
      </c>
    </row>
    <row r="8" spans="1:13" x14ac:dyDescent="0.35">
      <c r="A8" s="4">
        <v>4.8</v>
      </c>
      <c r="B8">
        <f t="shared" si="0"/>
        <v>63095.734448019342</v>
      </c>
      <c r="C8" s="5">
        <f t="shared" si="1"/>
        <v>396442.19162950001</v>
      </c>
      <c r="D8" t="str">
        <f t="shared" si="2"/>
        <v>396442.1916295i</v>
      </c>
      <c r="E8" t="str">
        <f t="shared" si="3"/>
        <v>445.220277856647+445.220277856647i</v>
      </c>
      <c r="F8" t="str">
        <f t="shared" si="4"/>
        <v>3.14818277594194+3.14818277594194i</v>
      </c>
      <c r="G8" s="16" t="str">
        <f t="shared" si="5"/>
        <v>0.158821782464774-0.158821782464774i</v>
      </c>
      <c r="H8">
        <f t="shared" si="6"/>
        <v>0.15882178246477399</v>
      </c>
      <c r="I8">
        <f t="shared" si="7"/>
        <v>0.15882178246477399</v>
      </c>
      <c r="J8">
        <f t="shared" si="8"/>
        <v>-0.64857493634706775</v>
      </c>
      <c r="K8">
        <f t="shared" si="9"/>
        <v>5.5981798683581152</v>
      </c>
      <c r="L8">
        <f t="shared" si="10"/>
        <v>0.2246079187619528</v>
      </c>
      <c r="M8">
        <f t="shared" si="11"/>
        <v>396442.19162950001</v>
      </c>
    </row>
    <row r="9" spans="1:13" x14ac:dyDescent="0.35">
      <c r="A9" s="4">
        <v>4.7</v>
      </c>
      <c r="B9">
        <f t="shared" si="0"/>
        <v>50118.723362727294</v>
      </c>
      <c r="C9" s="5">
        <f t="shared" si="1"/>
        <v>314905.22624728642</v>
      </c>
      <c r="D9" t="str">
        <f t="shared" si="2"/>
        <v>314905.226247286i</v>
      </c>
      <c r="E9" t="str">
        <f>IMPOWER(D9,B$2)</f>
        <v>396.802990315904+396.802990315904i</v>
      </c>
      <c r="F9" t="str">
        <f t="shared" si="4"/>
        <v>2.80582085247476+2.80582085247476i</v>
      </c>
      <c r="G9" s="16" t="str">
        <f t="shared" si="5"/>
        <v>0.178200970870608-0.178200970870608i</v>
      </c>
      <c r="H9">
        <f t="shared" si="6"/>
        <v>0.17820097087060799</v>
      </c>
      <c r="I9">
        <f t="shared" si="7"/>
        <v>0.17820097087060799</v>
      </c>
      <c r="J9">
        <f t="shared" si="8"/>
        <v>-0.59857493634706871</v>
      </c>
      <c r="K9">
        <f t="shared" si="9"/>
        <v>5.4981798683581156</v>
      </c>
      <c r="L9">
        <f t="shared" si="10"/>
        <v>0.25201422983326666</v>
      </c>
      <c r="M9">
        <f t="shared" si="11"/>
        <v>314905.22624728642</v>
      </c>
    </row>
    <row r="10" spans="1:13" x14ac:dyDescent="0.35">
      <c r="A10" s="4">
        <v>4.5999999999999996</v>
      </c>
      <c r="B10">
        <f t="shared" si="0"/>
        <v>39810.717055349742</v>
      </c>
      <c r="C10" s="5">
        <f t="shared" si="1"/>
        <v>250138.11247045727</v>
      </c>
      <c r="D10" t="str">
        <f t="shared" si="2"/>
        <v>250138.112470457i</v>
      </c>
      <c r="E10" t="str">
        <f t="shared" si="3"/>
        <v>353.651037373324+353.651037373324i</v>
      </c>
      <c r="F10" t="str">
        <f t="shared" si="4"/>
        <v>2.50069046700335+2.50069046700335i</v>
      </c>
      <c r="G10" s="16" t="str">
        <f t="shared" si="5"/>
        <v>0.19994477789135-0.19994477789135i</v>
      </c>
      <c r="H10">
        <f t="shared" si="6"/>
        <v>0.19994477789135001</v>
      </c>
      <c r="I10">
        <f t="shared" si="7"/>
        <v>0.19994477789135001</v>
      </c>
      <c r="J10">
        <f t="shared" si="8"/>
        <v>-0.548574936347066</v>
      </c>
      <c r="K10">
        <f t="shared" si="9"/>
        <v>5.398179868358115</v>
      </c>
      <c r="L10">
        <f t="shared" si="10"/>
        <v>0.28276461661962338</v>
      </c>
      <c r="M10">
        <f t="shared" si="11"/>
        <v>250138.11247045727</v>
      </c>
    </row>
    <row r="11" spans="1:13" x14ac:dyDescent="0.35">
      <c r="A11" s="4">
        <v>4.5</v>
      </c>
      <c r="B11">
        <f t="shared" si="0"/>
        <v>31622.77660168384</v>
      </c>
      <c r="C11" s="5">
        <f t="shared" si="1"/>
        <v>198691.7653159223</v>
      </c>
      <c r="D11" t="str">
        <f t="shared" si="2"/>
        <v>198691.765315922i</v>
      </c>
      <c r="E11" t="str">
        <f t="shared" si="3"/>
        <v>315.191818830948+315.191818830948i</v>
      </c>
      <c r="F11" t="str">
        <f t="shared" si="4"/>
        <v>2.22874272469885+2.22874272469885i</v>
      </c>
      <c r="G11" s="16" t="str">
        <f t="shared" si="5"/>
        <v>0.224341730635401-0.224341730635401i</v>
      </c>
      <c r="H11">
        <f t="shared" si="6"/>
        <v>0.224341730635401</v>
      </c>
      <c r="I11">
        <f t="shared" si="7"/>
        <v>0.224341730635401</v>
      </c>
      <c r="J11">
        <f t="shared" si="8"/>
        <v>-0.49857493634706779</v>
      </c>
      <c r="K11">
        <f t="shared" si="9"/>
        <v>5.2981798683581154</v>
      </c>
      <c r="L11">
        <f t="shared" si="10"/>
        <v>0.3172671180708358</v>
      </c>
      <c r="M11">
        <f t="shared" si="11"/>
        <v>198691.7653159223</v>
      </c>
    </row>
    <row r="12" spans="1:13" x14ac:dyDescent="0.35">
      <c r="A12" s="4">
        <v>4.4000000000000004</v>
      </c>
      <c r="B12">
        <f t="shared" si="0"/>
        <v>25118.86431509586</v>
      </c>
      <c r="C12" s="5">
        <f t="shared" si="1"/>
        <v>157826.47919764792</v>
      </c>
      <c r="D12" t="str">
        <f t="shared" si="2"/>
        <v>157826.479197648i</v>
      </c>
      <c r="E12" t="str">
        <f t="shared" si="3"/>
        <v>280.915004225164+280.915004225164i</v>
      </c>
      <c r="F12" t="str">
        <f t="shared" si="4"/>
        <v>1.98636904424661+1.98636904424661i</v>
      </c>
      <c r="G12" s="16" t="str">
        <f t="shared" si="5"/>
        <v>0.251715561842961-0.251715561842961i</v>
      </c>
      <c r="H12">
        <f t="shared" si="6"/>
        <v>0.25171556184296101</v>
      </c>
      <c r="I12">
        <f t="shared" si="7"/>
        <v>0.25171556184296101</v>
      </c>
      <c r="J12">
        <f t="shared" si="8"/>
        <v>-0.44857493634706619</v>
      </c>
      <c r="K12">
        <f t="shared" si="9"/>
        <v>5.1981798683581157</v>
      </c>
      <c r="L12">
        <f t="shared" si="10"/>
        <v>0.35597956141867904</v>
      </c>
      <c r="M12">
        <f t="shared" si="11"/>
        <v>157826.47919764792</v>
      </c>
    </row>
    <row r="13" spans="1:13" x14ac:dyDescent="0.35">
      <c r="A13" s="4">
        <v>4.3</v>
      </c>
      <c r="B13">
        <f t="shared" si="0"/>
        <v>19952.623149688792</v>
      </c>
      <c r="C13" s="5">
        <f t="shared" si="1"/>
        <v>125366.0286138159</v>
      </c>
      <c r="D13" t="str">
        <f t="shared" si="2"/>
        <v>125366.028613816i</v>
      </c>
      <c r="E13" t="str">
        <f t="shared" si="3"/>
        <v>250.365761051522+250.365761051522i</v>
      </c>
      <c r="F13" t="str">
        <f t="shared" si="4"/>
        <v>1.77035327416462+1.77035327416462i</v>
      </c>
      <c r="G13" s="16" t="str">
        <f t="shared" si="5"/>
        <v>0.282429505622789-0.282429505622789i</v>
      </c>
      <c r="H13">
        <f t="shared" si="6"/>
        <v>0.28242950562278901</v>
      </c>
      <c r="I13">
        <f t="shared" si="7"/>
        <v>0.28242950562278901</v>
      </c>
      <c r="J13">
        <f t="shared" si="8"/>
        <v>-0.39857493634706681</v>
      </c>
      <c r="K13">
        <f t="shared" si="9"/>
        <v>5.0981798683581152</v>
      </c>
      <c r="L13">
        <f t="shared" si="10"/>
        <v>0.39941563726607654</v>
      </c>
      <c r="M13">
        <f t="shared" si="11"/>
        <v>125366.0286138159</v>
      </c>
    </row>
    <row r="14" spans="1:13" x14ac:dyDescent="0.35">
      <c r="A14" s="4">
        <v>4.2</v>
      </c>
      <c r="B14">
        <f t="shared" si="0"/>
        <v>15848.931924611146</v>
      </c>
      <c r="C14" s="5">
        <f t="shared" si="1"/>
        <v>99581.776203206231</v>
      </c>
      <c r="D14" t="str">
        <f t="shared" si="2"/>
        <v>99581.7762032062i</v>
      </c>
      <c r="E14" t="str">
        <f t="shared" si="3"/>
        <v>223.138719413738+223.138719413738i</v>
      </c>
      <c r="F14" t="str">
        <f t="shared" si="4"/>
        <v>1.57782901642736+1.57782901642736i</v>
      </c>
      <c r="G14" s="16" t="str">
        <f t="shared" si="5"/>
        <v>0.316891117348151-0.316891117348151i</v>
      </c>
      <c r="H14">
        <f t="shared" si="6"/>
        <v>0.31689111734815101</v>
      </c>
      <c r="I14">
        <f t="shared" si="7"/>
        <v>0.31689111734815101</v>
      </c>
      <c r="J14">
        <f t="shared" si="8"/>
        <v>-0.3485749363470646</v>
      </c>
      <c r="K14">
        <f t="shared" si="9"/>
        <v>4.9981798683581156</v>
      </c>
      <c r="L14">
        <f t="shared" si="10"/>
        <v>0.44815171594931918</v>
      </c>
      <c r="M14">
        <f t="shared" si="11"/>
        <v>99581.776203206231</v>
      </c>
    </row>
    <row r="15" spans="1:13" x14ac:dyDescent="0.35">
      <c r="A15" s="4">
        <v>4.0999999999999996</v>
      </c>
      <c r="B15">
        <f t="shared" si="0"/>
        <v>12589.254117941671</v>
      </c>
      <c r="C15" s="5">
        <f t="shared" si="1"/>
        <v>79100.616502201214</v>
      </c>
      <c r="D15" t="str">
        <f t="shared" si="2"/>
        <v>79100.6165022012i</v>
      </c>
      <c r="E15" t="str">
        <f t="shared" si="3"/>
        <v>198.872593011457+198.872593011457i</v>
      </c>
      <c r="F15" t="str">
        <f t="shared" si="4"/>
        <v>1.40624159110554+1.40624159110554i</v>
      </c>
      <c r="G15" s="16" t="str">
        <f t="shared" si="5"/>
        <v>0.355557681668992-0.355557681668992i</v>
      </c>
      <c r="H15">
        <f t="shared" si="6"/>
        <v>0.35555768166899199</v>
      </c>
      <c r="I15">
        <f t="shared" si="7"/>
        <v>0.35555768166899199</v>
      </c>
      <c r="J15">
        <f t="shared" si="8"/>
        <v>-0.29857493634706767</v>
      </c>
      <c r="K15">
        <f t="shared" si="9"/>
        <v>4.898179868358115</v>
      </c>
      <c r="L15">
        <f t="shared" si="10"/>
        <v>0.50283449562222415</v>
      </c>
      <c r="M15">
        <f t="shared" si="11"/>
        <v>79100.616502201214</v>
      </c>
    </row>
    <row r="16" spans="1:13" x14ac:dyDescent="0.35">
      <c r="A16" s="4">
        <v>4</v>
      </c>
      <c r="B16">
        <f t="shared" si="0"/>
        <v>10000</v>
      </c>
      <c r="C16" s="5">
        <f t="shared" si="1"/>
        <v>62831.853071795864</v>
      </c>
      <c r="D16" t="str">
        <f t="shared" si="2"/>
        <v>62831.8530717959i</v>
      </c>
      <c r="E16" t="str">
        <f t="shared" si="3"/>
        <v>177.245385090552+177.245385090552i</v>
      </c>
      <c r="F16" t="str">
        <f t="shared" si="4"/>
        <v>1.2533141373155+1.2533141373155i</v>
      </c>
      <c r="G16" s="16" t="str">
        <f t="shared" si="5"/>
        <v>0.398942280401433-0.398942280401433i</v>
      </c>
      <c r="H16">
        <f t="shared" si="6"/>
        <v>0.39894228040143298</v>
      </c>
      <c r="I16">
        <f t="shared" si="7"/>
        <v>0.39894228040143298</v>
      </c>
      <c r="J16">
        <f t="shared" si="8"/>
        <v>-0.24857493634706659</v>
      </c>
      <c r="K16">
        <f t="shared" si="9"/>
        <v>4.7981798683581154</v>
      </c>
      <c r="L16">
        <f t="shared" si="10"/>
        <v>0.56418958354775672</v>
      </c>
      <c r="M16">
        <f t="shared" si="11"/>
        <v>62831.853071795864</v>
      </c>
    </row>
    <row r="17" spans="1:13" x14ac:dyDescent="0.35">
      <c r="A17" s="4">
        <v>3.9</v>
      </c>
      <c r="B17">
        <f t="shared" si="0"/>
        <v>7943.2823472428154</v>
      </c>
      <c r="C17" s="5">
        <f t="shared" si="1"/>
        <v>49909.114934975034</v>
      </c>
      <c r="D17" t="str">
        <f t="shared" si="2"/>
        <v>49909.114934975i</v>
      </c>
      <c r="E17" t="str">
        <f t="shared" si="3"/>
        <v>157.970115741831+157.970115741831i</v>
      </c>
      <c r="F17" t="str">
        <f t="shared" si="4"/>
        <v>1.11701740065872+1.11701740065872i</v>
      </c>
      <c r="G17" s="16" t="str">
        <f t="shared" si="5"/>
        <v>0.447620600811718-0.447620600811718i</v>
      </c>
      <c r="H17">
        <f t="shared" si="6"/>
        <v>0.44762060081171801</v>
      </c>
      <c r="I17">
        <f t="shared" si="7"/>
        <v>0.44762060081171801</v>
      </c>
      <c r="J17">
        <f t="shared" si="8"/>
        <v>-0.19857493634706491</v>
      </c>
      <c r="K17">
        <f t="shared" si="9"/>
        <v>4.6981798683581149</v>
      </c>
      <c r="L17">
        <f t="shared" si="10"/>
        <v>0.6330311244655249</v>
      </c>
      <c r="M17">
        <f t="shared" si="11"/>
        <v>49909.114934975034</v>
      </c>
    </row>
    <row r="18" spans="1:13" x14ac:dyDescent="0.35">
      <c r="A18" s="4">
        <v>3.8</v>
      </c>
      <c r="B18">
        <f t="shared" si="0"/>
        <v>6309.5734448019384</v>
      </c>
      <c r="C18" s="5">
        <f t="shared" si="1"/>
        <v>39644.21916295003</v>
      </c>
      <c r="D18" t="str">
        <f t="shared" si="2"/>
        <v>39644.21916295i</v>
      </c>
      <c r="E18" t="str">
        <f t="shared" si="3"/>
        <v>140.791013852003+140.791013852003i</v>
      </c>
      <c r="F18" t="str">
        <f t="shared" si="4"/>
        <v>0.995542806248805+0.995542806248805i</v>
      </c>
      <c r="G18" s="16" t="str">
        <f t="shared" si="5"/>
        <v>0.502238574636479-0.502238574636479i</v>
      </c>
      <c r="H18">
        <f t="shared" si="6"/>
        <v>0.50223857463647903</v>
      </c>
      <c r="I18">
        <f t="shared" si="7"/>
        <v>0.50223857463647903</v>
      </c>
      <c r="J18">
        <f t="shared" si="8"/>
        <v>-0.14857493634706581</v>
      </c>
      <c r="K18">
        <f t="shared" si="9"/>
        <v>4.5981798683581152</v>
      </c>
      <c r="L18">
        <f t="shared" si="10"/>
        <v>0.71027260379784063</v>
      </c>
      <c r="M18">
        <f t="shared" si="11"/>
        <v>39644.21916295003</v>
      </c>
    </row>
    <row r="19" spans="1:13" x14ac:dyDescent="0.35">
      <c r="A19" s="4">
        <v>3.7</v>
      </c>
      <c r="B19">
        <f t="shared" si="0"/>
        <v>5011.8723362727324</v>
      </c>
      <c r="C19" s="5">
        <f t="shared" si="1"/>
        <v>31490.522624728659</v>
      </c>
      <c r="D19" t="str">
        <f t="shared" si="2"/>
        <v>31490.5226247287i</v>
      </c>
      <c r="E19" t="str">
        <f t="shared" si="3"/>
        <v>125.480123176399+125.480123176399i</v>
      </c>
      <c r="F19" t="str">
        <f t="shared" si="4"/>
        <v>0.88727846002155+0.88727846002155i</v>
      </c>
      <c r="G19" s="16" t="str">
        <f t="shared" si="5"/>
        <v>0.563520949204443-0.563520949204443i</v>
      </c>
      <c r="H19">
        <f t="shared" si="6"/>
        <v>0.56352094920444296</v>
      </c>
      <c r="I19">
        <f t="shared" si="7"/>
        <v>0.56352094920444296</v>
      </c>
      <c r="J19">
        <f t="shared" si="8"/>
        <v>-9.8574936347066225E-2</v>
      </c>
      <c r="K19">
        <f t="shared" si="9"/>
        <v>4.4981798683581156</v>
      </c>
      <c r="L19">
        <f t="shared" si="10"/>
        <v>0.79693896904628325</v>
      </c>
      <c r="M19">
        <f t="shared" si="11"/>
        <v>31490.522624728659</v>
      </c>
    </row>
    <row r="20" spans="1:13" x14ac:dyDescent="0.35">
      <c r="A20" s="4">
        <v>3.6</v>
      </c>
      <c r="B20">
        <f t="shared" si="0"/>
        <v>3981.0717055349769</v>
      </c>
      <c r="C20" s="5">
        <f t="shared" si="1"/>
        <v>25013.811247045742</v>
      </c>
      <c r="D20" t="str">
        <f t="shared" si="2"/>
        <v>25013.8112470457i</v>
      </c>
      <c r="E20" t="str">
        <f t="shared" si="3"/>
        <v>111.834277498104+111.834277498104i</v>
      </c>
      <c r="F20" t="str">
        <f t="shared" si="4"/>
        <v>0.790787759880075+0.790787759880075i</v>
      </c>
      <c r="G20" s="16" t="str">
        <f t="shared" si="5"/>
        <v>0.632280904393141-0.632280904393141i</v>
      </c>
      <c r="H20">
        <f t="shared" si="6"/>
        <v>0.632280904393141</v>
      </c>
      <c r="I20">
        <f t="shared" si="7"/>
        <v>0.632280904393141</v>
      </c>
      <c r="J20">
        <f t="shared" si="8"/>
        <v>-4.8574936347068512E-2</v>
      </c>
      <c r="K20">
        <f t="shared" si="9"/>
        <v>4.3981798683581159</v>
      </c>
      <c r="L20">
        <f t="shared" si="10"/>
        <v>0.8941802302223063</v>
      </c>
      <c r="M20">
        <f t="shared" si="11"/>
        <v>25013.811247045742</v>
      </c>
    </row>
    <row r="21" spans="1:13" x14ac:dyDescent="0.35">
      <c r="A21" s="4">
        <v>3.5000000000000102</v>
      </c>
      <c r="B21">
        <f t="shared" si="0"/>
        <v>3162.2776601684532</v>
      </c>
      <c r="C21" s="5">
        <f t="shared" si="1"/>
        <v>19869.176531592664</v>
      </c>
      <c r="D21" t="str">
        <f t="shared" si="2"/>
        <v>19869.1765315927i</v>
      </c>
      <c r="E21" t="str">
        <f t="shared" si="3"/>
        <v>99.6724047356958+99.6724047356958i</v>
      </c>
      <c r="F21" t="str">
        <f t="shared" si="4"/>
        <v>0.704790332857807+0.704790332857807i</v>
      </c>
      <c r="G21" s="16" t="str">
        <f t="shared" si="5"/>
        <v>0.709430843031833-0.709430843031833i</v>
      </c>
      <c r="H21">
        <f t="shared" si="6"/>
        <v>0.70943084303183301</v>
      </c>
      <c r="I21">
        <f t="shared" si="7"/>
        <v>0.70943084303183301</v>
      </c>
      <c r="J21">
        <f t="shared" si="8"/>
        <v>1.4250636529274507E-3</v>
      </c>
      <c r="K21">
        <f t="shared" si="9"/>
        <v>4.2981798683581252</v>
      </c>
      <c r="L21">
        <f t="shared" si="10"/>
        <v>1.0032867197813966</v>
      </c>
      <c r="M21">
        <f t="shared" si="11"/>
        <v>19869.176531592664</v>
      </c>
    </row>
    <row r="22" spans="1:13" x14ac:dyDescent="0.35">
      <c r="A22" s="4">
        <v>3.4000000000000101</v>
      </c>
      <c r="B22">
        <f t="shared" si="0"/>
        <v>2511.8864315096412</v>
      </c>
      <c r="C22" s="5">
        <f t="shared" si="1"/>
        <v>15782.647919765139</v>
      </c>
      <c r="D22" t="str">
        <f t="shared" si="2"/>
        <v>15782.6479197651i</v>
      </c>
      <c r="E22" t="str">
        <f t="shared" si="3"/>
        <v>88.8331242267351+88.8331242267351i</v>
      </c>
      <c r="F22" t="str">
        <f t="shared" si="4"/>
        <v>0.628145045347114+0.628145045347114i</v>
      </c>
      <c r="G22" s="16" t="str">
        <f t="shared" si="5"/>
        <v>0.795994497932717-0.795994497932717i</v>
      </c>
      <c r="H22">
        <f t="shared" si="6"/>
        <v>0.79599449793271704</v>
      </c>
      <c r="I22">
        <f t="shared" si="7"/>
        <v>0.79599449793271704</v>
      </c>
      <c r="J22">
        <f t="shared" si="8"/>
        <v>5.1425063652927934E-2</v>
      </c>
      <c r="K22">
        <f t="shared" si="9"/>
        <v>4.1981798683581255</v>
      </c>
      <c r="L22">
        <f t="shared" si="10"/>
        <v>1.125706214550811</v>
      </c>
      <c r="M22">
        <f t="shared" si="11"/>
        <v>15782.647919765139</v>
      </c>
    </row>
    <row r="23" spans="1:13" x14ac:dyDescent="0.35">
      <c r="A23" s="4">
        <v>3.30000000000001</v>
      </c>
      <c r="B23">
        <f t="shared" si="0"/>
        <v>1995.2623149689266</v>
      </c>
      <c r="C23" s="5">
        <f t="shared" si="1"/>
        <v>12536.602861381887</v>
      </c>
      <c r="D23" t="str">
        <f t="shared" si="2"/>
        <v>12536.6028613819i</v>
      </c>
      <c r="E23" t="str">
        <f t="shared" si="3"/>
        <v>79.1726053044293+79.1726053044293i</v>
      </c>
      <c r="F23" t="str">
        <f t="shared" si="4"/>
        <v>0.55983486094968+0.55983486094968i</v>
      </c>
      <c r="G23" s="16" t="str">
        <f t="shared" si="5"/>
        <v>0.893120516203334-0.893120516203334i</v>
      </c>
      <c r="H23">
        <f t="shared" si="6"/>
        <v>0.89312051620333399</v>
      </c>
      <c r="I23">
        <f t="shared" si="7"/>
        <v>0.89312051620333399</v>
      </c>
      <c r="J23">
        <f t="shared" si="8"/>
        <v>0.10142506365292767</v>
      </c>
      <c r="K23">
        <f t="shared" si="9"/>
        <v>4.098179868358125</v>
      </c>
      <c r="L23">
        <f t="shared" si="10"/>
        <v>1.2630631468484146</v>
      </c>
      <c r="M23">
        <f t="shared" si="11"/>
        <v>12536.602861381887</v>
      </c>
    </row>
    <row r="24" spans="1:13" x14ac:dyDescent="0.35">
      <c r="A24" s="4">
        <v>3.2000000000000099</v>
      </c>
      <c r="B24">
        <f t="shared" si="0"/>
        <v>1584.8931924611509</v>
      </c>
      <c r="C24" s="5">
        <f t="shared" si="1"/>
        <v>9958.1776203208519</v>
      </c>
      <c r="D24" t="str">
        <f t="shared" si="2"/>
        <v>9958.17762032085i</v>
      </c>
      <c r="E24" t="str">
        <f t="shared" si="3"/>
        <v>70.5626587520654+70.5626587520653i</v>
      </c>
      <c r="F24" t="str">
        <f t="shared" si="4"/>
        <v>0.498953345021377+0.498953345021377i</v>
      </c>
      <c r="G24" s="16" t="str">
        <f t="shared" si="5"/>
        <v>1.00209770109584-1.00209770109584i</v>
      </c>
      <c r="H24">
        <f t="shared" si="6"/>
        <v>1.0020977010958401</v>
      </c>
      <c r="I24">
        <f t="shared" si="7"/>
        <v>1.0020977010958401</v>
      </c>
      <c r="J24">
        <f t="shared" si="8"/>
        <v>0.15142506365292921</v>
      </c>
      <c r="K24">
        <f t="shared" si="9"/>
        <v>3.9981798683581253</v>
      </c>
      <c r="L24">
        <f t="shared" si="10"/>
        <v>1.417180159712637</v>
      </c>
      <c r="M24">
        <f t="shared" si="11"/>
        <v>9958.1776203208519</v>
      </c>
    </row>
    <row r="25" spans="1:13" x14ac:dyDescent="0.35">
      <c r="A25" s="4">
        <v>3.1000000000000099</v>
      </c>
      <c r="B25">
        <f t="shared" si="0"/>
        <v>1258.9254117941971</v>
      </c>
      <c r="C25" s="5">
        <f t="shared" si="1"/>
        <v>7910.0616502203093</v>
      </c>
      <c r="D25" t="str">
        <f t="shared" si="2"/>
        <v>7910.06165022031i</v>
      </c>
      <c r="E25" t="str">
        <f t="shared" si="3"/>
        <v>62.8890358099896+62.8890358099896i</v>
      </c>
      <c r="F25" t="str">
        <f t="shared" si="4"/>
        <v>0.444692636835273+0.444692636835273i</v>
      </c>
      <c r="G25" s="16" t="str">
        <f t="shared" si="5"/>
        <v>1.1243721136431-1.1243721136431i</v>
      </c>
      <c r="H25">
        <f t="shared" si="6"/>
        <v>1.1243721136431</v>
      </c>
      <c r="I25">
        <f t="shared" si="7"/>
        <v>1.1243721136431</v>
      </c>
      <c r="J25">
        <f t="shared" si="8"/>
        <v>0.20142506365292709</v>
      </c>
      <c r="K25">
        <f t="shared" si="9"/>
        <v>3.8981798683581252</v>
      </c>
      <c r="L25">
        <f t="shared" si="10"/>
        <v>1.5901022922681749</v>
      </c>
      <c r="M25">
        <f t="shared" si="11"/>
        <v>7910.0616502203093</v>
      </c>
    </row>
    <row r="26" spans="1:13" x14ac:dyDescent="0.35">
      <c r="A26" s="4">
        <v>3.0000000000000102</v>
      </c>
      <c r="B26">
        <f t="shared" si="0"/>
        <v>1000.0000000000238</v>
      </c>
      <c r="C26" s="5">
        <f t="shared" si="1"/>
        <v>6283.1853071797359</v>
      </c>
      <c r="D26" t="str">
        <f t="shared" si="2"/>
        <v>6283.18530717974i</v>
      </c>
      <c r="E26" t="str">
        <f t="shared" si="3"/>
        <v>56.04991216398+56.04991216398i</v>
      </c>
      <c r="F26" t="str">
        <f t="shared" si="4"/>
        <v>0.396332729760606+0.396332729760606i</v>
      </c>
      <c r="G26" s="16" t="str">
        <f t="shared" si="5"/>
        <v>1.26156626101006-1.26156626101006i</v>
      </c>
      <c r="H26">
        <f t="shared" si="6"/>
        <v>1.26156626101006</v>
      </c>
      <c r="I26">
        <f t="shared" si="7"/>
        <v>1.26156626101006</v>
      </c>
      <c r="J26">
        <f t="shared" si="8"/>
        <v>0.25142506365292616</v>
      </c>
      <c r="K26">
        <f t="shared" si="9"/>
        <v>3.7981798683581256</v>
      </c>
      <c r="L26">
        <f t="shared" si="10"/>
        <v>1.7841241161527428</v>
      </c>
      <c r="M26">
        <f t="shared" si="11"/>
        <v>6283.1853071797359</v>
      </c>
    </row>
    <row r="27" spans="1:13" x14ac:dyDescent="0.35">
      <c r="A27" s="4">
        <v>2.9000000000000101</v>
      </c>
      <c r="B27">
        <f t="shared" si="0"/>
        <v>794.32823472430039</v>
      </c>
      <c r="C27" s="5">
        <f t="shared" si="1"/>
        <v>4990.9114934976214</v>
      </c>
      <c r="D27" t="str">
        <f t="shared" si="2"/>
        <v>4990.91149349762i</v>
      </c>
      <c r="E27" t="str">
        <f t="shared" si="3"/>
        <v>49.9545367984612+49.9545367984611i</v>
      </c>
      <c r="F27" t="str">
        <f t="shared" si="4"/>
        <v>0.353231917212248+0.353231917212248i</v>
      </c>
      <c r="G27" s="16" t="str">
        <f t="shared" si="5"/>
        <v>1.41550062617802-1.41550062617802i</v>
      </c>
      <c r="H27">
        <f t="shared" si="6"/>
        <v>1.4155006261780201</v>
      </c>
      <c r="I27">
        <f t="shared" si="7"/>
        <v>1.4155006261780201</v>
      </c>
      <c r="J27">
        <f t="shared" si="8"/>
        <v>0.30142506365292782</v>
      </c>
      <c r="K27">
        <f t="shared" si="9"/>
        <v>3.6981798683581255</v>
      </c>
      <c r="L27">
        <f t="shared" si="10"/>
        <v>2.0018201830885647</v>
      </c>
      <c r="M27">
        <f t="shared" si="11"/>
        <v>4990.9114934976214</v>
      </c>
    </row>
    <row r="28" spans="1:13" x14ac:dyDescent="0.35">
      <c r="A28" s="4">
        <v>2.80000000000001</v>
      </c>
      <c r="B28">
        <f t="shared" si="0"/>
        <v>630.95734448020835</v>
      </c>
      <c r="C28" s="5">
        <f t="shared" si="1"/>
        <v>3964.421916295094</v>
      </c>
      <c r="D28" t="str">
        <f t="shared" si="2"/>
        <v>3964.42191629509i</v>
      </c>
      <c r="E28" t="str">
        <f t="shared" si="3"/>
        <v>44.5220277856652+44.5220277856652i</v>
      </c>
      <c r="F28" t="str">
        <f t="shared" si="4"/>
        <v>0.314818277594198+0.314818277594198i</v>
      </c>
      <c r="G28" s="16" t="str">
        <f t="shared" si="5"/>
        <v>1.58821782464772-1.58821782464772i</v>
      </c>
      <c r="H28">
        <f t="shared" si="6"/>
        <v>1.5882178246477201</v>
      </c>
      <c r="I28">
        <f t="shared" si="7"/>
        <v>1.5882178246477201</v>
      </c>
      <c r="J28">
        <f t="shared" si="8"/>
        <v>0.35142506365292686</v>
      </c>
      <c r="K28">
        <f t="shared" si="9"/>
        <v>3.5981798683581254</v>
      </c>
      <c r="L28">
        <f t="shared" si="10"/>
        <v>2.2460791876194999</v>
      </c>
      <c r="M28">
        <f t="shared" si="11"/>
        <v>3964.421916295094</v>
      </c>
    </row>
    <row r="29" spans="1:13" x14ac:dyDescent="0.35">
      <c r="A29" s="4">
        <v>2.7000000000000099</v>
      </c>
      <c r="B29">
        <f t="shared" si="0"/>
        <v>501.18723362728383</v>
      </c>
      <c r="C29" s="5">
        <f t="shared" si="1"/>
        <v>3149.0522624729324</v>
      </c>
      <c r="D29" t="str">
        <f t="shared" si="2"/>
        <v>3149.05226247293i</v>
      </c>
      <c r="E29" t="str">
        <f t="shared" si="3"/>
        <v>39.6802990315908+39.6802990315908i</v>
      </c>
      <c r="F29" t="str">
        <f t="shared" si="4"/>
        <v>0.280582085247479+0.280582085247479i</v>
      </c>
      <c r="G29" s="16" t="str">
        <f t="shared" si="5"/>
        <v>1.78200970870606-1.78200970870606i</v>
      </c>
      <c r="H29">
        <f t="shared" si="6"/>
        <v>1.78200970870606</v>
      </c>
      <c r="I29">
        <f t="shared" si="7"/>
        <v>1.78200970870606</v>
      </c>
      <c r="J29">
        <f t="shared" si="8"/>
        <v>0.40142506365292652</v>
      </c>
      <c r="K29">
        <f t="shared" si="9"/>
        <v>3.4981798683581249</v>
      </c>
      <c r="L29">
        <f t="shared" si="10"/>
        <v>2.5201422983326389</v>
      </c>
      <c r="M29">
        <f t="shared" si="11"/>
        <v>3149.0522624729324</v>
      </c>
    </row>
    <row r="30" spans="1:13" x14ac:dyDescent="0.35">
      <c r="A30" s="4">
        <v>2.6000000000000099</v>
      </c>
      <c r="B30">
        <f t="shared" si="0"/>
        <v>398.10717055350648</v>
      </c>
      <c r="C30" s="5">
        <f t="shared" si="1"/>
        <v>2501.3811247046297</v>
      </c>
      <c r="D30" t="str">
        <f t="shared" si="2"/>
        <v>2501.38112470463i</v>
      </c>
      <c r="E30" t="str">
        <f t="shared" si="3"/>
        <v>35.3651037373329+35.3651037373329i</v>
      </c>
      <c r="F30" t="str">
        <f t="shared" si="4"/>
        <v>0.250069046700338+0.250069046700338i</v>
      </c>
      <c r="G30" s="16" t="str">
        <f t="shared" si="5"/>
        <v>1.99944777891347-1.99944777891347i</v>
      </c>
      <c r="H30">
        <f t="shared" si="6"/>
        <v>1.9994477789134699</v>
      </c>
      <c r="I30">
        <f t="shared" si="7"/>
        <v>1.9994477789134699</v>
      </c>
      <c r="J30">
        <f t="shared" si="8"/>
        <v>0.45142506365292745</v>
      </c>
      <c r="K30">
        <f t="shared" si="9"/>
        <v>3.3981798683581252</v>
      </c>
      <c r="L30">
        <f t="shared" si="10"/>
        <v>2.8276461661961911</v>
      </c>
      <c r="M30">
        <f t="shared" si="11"/>
        <v>2501.3811247046297</v>
      </c>
    </row>
    <row r="31" spans="1:13" x14ac:dyDescent="0.35">
      <c r="A31" s="4">
        <v>2.5000000000000102</v>
      </c>
      <c r="B31">
        <f t="shared" si="0"/>
        <v>316.22776601684552</v>
      </c>
      <c r="C31" s="5">
        <f t="shared" si="1"/>
        <v>1986.917653159268</v>
      </c>
      <c r="D31" t="str">
        <f t="shared" si="2"/>
        <v>1986.91765315927i</v>
      </c>
      <c r="E31" t="str">
        <f t="shared" si="3"/>
        <v>31.5191818830952+31.5191818830952i</v>
      </c>
      <c r="F31" t="str">
        <f t="shared" si="4"/>
        <v>0.222874272469888+0.222874272469888i</v>
      </c>
      <c r="G31" s="16" t="str">
        <f t="shared" si="5"/>
        <v>2.24341730635398-2.24341730635398i</v>
      </c>
      <c r="H31">
        <f t="shared" si="6"/>
        <v>2.24341730635398</v>
      </c>
      <c r="I31">
        <f t="shared" si="7"/>
        <v>2.24341730635398</v>
      </c>
      <c r="J31">
        <f t="shared" si="8"/>
        <v>0.50142506365292638</v>
      </c>
      <c r="K31">
        <f t="shared" si="9"/>
        <v>3.2981798683581256</v>
      </c>
      <c r="L31">
        <f t="shared" si="10"/>
        <v>3.1726711807083152</v>
      </c>
      <c r="M31">
        <f t="shared" si="11"/>
        <v>1986.917653159268</v>
      </c>
    </row>
    <row r="32" spans="1:13" x14ac:dyDescent="0.35">
      <c r="A32" s="4">
        <v>2.4000000000000101</v>
      </c>
      <c r="B32">
        <f t="shared" si="0"/>
        <v>251.18864315096408</v>
      </c>
      <c r="C32" s="5">
        <f t="shared" si="1"/>
        <v>1578.2647919765138</v>
      </c>
      <c r="D32" t="str">
        <f t="shared" si="2"/>
        <v>1578.26479197651i</v>
      </c>
      <c r="E32" t="str">
        <f t="shared" si="3"/>
        <v>28.0915004225167+28.0915004225167i</v>
      </c>
      <c r="F32" t="str">
        <f t="shared" si="4"/>
        <v>0.198636904424663+0.198636904424663i</v>
      </c>
      <c r="G32" s="16" t="str">
        <f t="shared" si="5"/>
        <v>2.51715561842958-2.51715561842958i</v>
      </c>
      <c r="H32">
        <f t="shared" si="6"/>
        <v>2.5171556184295798</v>
      </c>
      <c r="I32">
        <f t="shared" si="7"/>
        <v>2.5171556184295798</v>
      </c>
      <c r="J32">
        <f t="shared" si="8"/>
        <v>0.55142506365292854</v>
      </c>
      <c r="K32">
        <f t="shared" si="9"/>
        <v>3.1981798683581255</v>
      </c>
      <c r="L32">
        <f t="shared" si="10"/>
        <v>3.5597956141867475</v>
      </c>
      <c r="M32">
        <f t="shared" si="11"/>
        <v>1578.2647919765138</v>
      </c>
    </row>
    <row r="33" spans="1:13" x14ac:dyDescent="0.35">
      <c r="A33" s="4">
        <v>2.30000000000001</v>
      </c>
      <c r="B33">
        <f t="shared" si="0"/>
        <v>199.52623149689262</v>
      </c>
      <c r="C33" s="5">
        <f t="shared" si="1"/>
        <v>1253.6602861381884</v>
      </c>
      <c r="D33" t="str">
        <f t="shared" si="2"/>
        <v>1253.66028613819i</v>
      </c>
      <c r="E33" t="str">
        <f t="shared" si="3"/>
        <v>25.0365761051525+25.0365761051525i</v>
      </c>
      <c r="F33" t="str">
        <f t="shared" si="4"/>
        <v>0.177035327416464+0.177035327416464i</v>
      </c>
      <c r="G33" s="16" t="str">
        <f t="shared" si="5"/>
        <v>2.82429505622786-2.82429505622786i</v>
      </c>
      <c r="H33">
        <f t="shared" si="6"/>
        <v>2.8242950562278599</v>
      </c>
      <c r="I33">
        <f t="shared" si="7"/>
        <v>2.8242950562278599</v>
      </c>
      <c r="J33">
        <f t="shared" si="8"/>
        <v>0.60142506365292858</v>
      </c>
      <c r="K33">
        <f t="shared" si="9"/>
        <v>3.098179868358125</v>
      </c>
      <c r="L33">
        <f t="shared" si="10"/>
        <v>3.994156372660723</v>
      </c>
      <c r="M33">
        <f t="shared" si="11"/>
        <v>1253.6602861381884</v>
      </c>
    </row>
    <row r="34" spans="1:13" x14ac:dyDescent="0.35">
      <c r="A34" s="4">
        <v>2.2000000000000099</v>
      </c>
      <c r="B34">
        <f t="shared" si="0"/>
        <v>158.48931924611506</v>
      </c>
      <c r="C34" s="5">
        <f t="shared" si="1"/>
        <v>995.81776203208494</v>
      </c>
      <c r="D34" t="str">
        <f t="shared" si="2"/>
        <v>995.817762032085i</v>
      </c>
      <c r="E34" t="str">
        <f t="shared" si="3"/>
        <v>22.3138719413741+22.3138719413741i</v>
      </c>
      <c r="F34" t="str">
        <f t="shared" si="4"/>
        <v>0.157782901642739+0.157782901642739i</v>
      </c>
      <c r="G34" s="16" t="str">
        <f t="shared" si="5"/>
        <v>3.16891117348145-3.16891117348145i</v>
      </c>
      <c r="H34">
        <f t="shared" si="6"/>
        <v>3.1689111734814501</v>
      </c>
      <c r="I34">
        <f t="shared" si="7"/>
        <v>3.1689111734814501</v>
      </c>
      <c r="J34">
        <f t="shared" si="8"/>
        <v>0.65142506365292718</v>
      </c>
      <c r="K34">
        <f t="shared" si="9"/>
        <v>2.9981798683581253</v>
      </c>
      <c r="L34">
        <f t="shared" si="10"/>
        <v>4.4815171594931069</v>
      </c>
      <c r="M34">
        <f t="shared" si="11"/>
        <v>995.81776203208494</v>
      </c>
    </row>
    <row r="35" spans="1:13" x14ac:dyDescent="0.35">
      <c r="A35" s="4">
        <v>2.1000000000000099</v>
      </c>
      <c r="B35">
        <f t="shared" si="0"/>
        <v>125.89254117941968</v>
      </c>
      <c r="C35" s="5">
        <f t="shared" si="1"/>
        <v>791.0061650220307</v>
      </c>
      <c r="D35" t="str">
        <f t="shared" si="2"/>
        <v>791.006165022031i</v>
      </c>
      <c r="E35" t="str">
        <f t="shared" si="3"/>
        <v>19.8872593011459+19.8872593011459i</v>
      </c>
      <c r="F35" t="str">
        <f t="shared" si="4"/>
        <v>0.140624159110555+0.140624159110555i</v>
      </c>
      <c r="G35" s="16" t="str">
        <f t="shared" si="5"/>
        <v>3.55557681668989-3.55557681668989i</v>
      </c>
      <c r="H35">
        <f t="shared" si="6"/>
        <v>3.5555768166898898</v>
      </c>
      <c r="I35">
        <f t="shared" si="7"/>
        <v>3.5555768166898898</v>
      </c>
      <c r="J35">
        <f t="shared" si="8"/>
        <v>0.70142506365292867</v>
      </c>
      <c r="K35">
        <f t="shared" si="9"/>
        <v>2.8981798683581252</v>
      </c>
      <c r="L35">
        <f t="shared" si="10"/>
        <v>5.0283449562221989</v>
      </c>
      <c r="M35">
        <f t="shared" si="11"/>
        <v>791.0061650220307</v>
      </c>
    </row>
    <row r="36" spans="1:13" x14ac:dyDescent="0.35">
      <c r="A36" s="4">
        <v>2.0000000000000102</v>
      </c>
      <c r="B36">
        <f t="shared" si="0"/>
        <v>100.00000000000236</v>
      </c>
      <c r="C36" s="5">
        <f t="shared" si="1"/>
        <v>628.31853071797343</v>
      </c>
      <c r="D36" t="str">
        <f t="shared" si="2"/>
        <v>628.318530717973i</v>
      </c>
      <c r="E36" t="str">
        <f t="shared" si="3"/>
        <v>17.7245385090554+17.7245385090554i</v>
      </c>
      <c r="F36" t="str">
        <f t="shared" si="4"/>
        <v>0.125331413731552+0.125331413731552i</v>
      </c>
      <c r="G36" s="16" t="str">
        <f t="shared" si="5"/>
        <v>3.98942280401426-3.98942280401426i</v>
      </c>
      <c r="H36">
        <f t="shared" si="6"/>
        <v>3.9894228040142599</v>
      </c>
      <c r="I36">
        <f t="shared" si="7"/>
        <v>3.9894228040142599</v>
      </c>
      <c r="J36">
        <f t="shared" si="8"/>
        <v>0.75142506365292583</v>
      </c>
      <c r="K36">
        <f t="shared" si="9"/>
        <v>2.7981798683581252</v>
      </c>
      <c r="L36">
        <f t="shared" si="10"/>
        <v>5.6418958354774684</v>
      </c>
      <c r="M36">
        <f t="shared" si="11"/>
        <v>628.31853071797343</v>
      </c>
    </row>
    <row r="37" spans="1:13" x14ac:dyDescent="0.35">
      <c r="A37" s="4">
        <v>1.9000000000000099</v>
      </c>
      <c r="B37">
        <f t="shared" si="0"/>
        <v>79.43282347243003</v>
      </c>
      <c r="C37" s="5">
        <f t="shared" si="1"/>
        <v>499.09114934976213</v>
      </c>
      <c r="D37" t="str">
        <f t="shared" si="2"/>
        <v>499.091149349762i</v>
      </c>
      <c r="E37" t="str">
        <f t="shared" si="3"/>
        <v>15.7970115741833+15.7970115741833i</v>
      </c>
      <c r="F37" t="str">
        <f t="shared" si="4"/>
        <v>0.111701740065874+0.111701740065874i</v>
      </c>
      <c r="G37" s="16" t="str">
        <f t="shared" si="5"/>
        <v>4.4762060081171-4.4762060081171i</v>
      </c>
      <c r="H37">
        <f t="shared" si="6"/>
        <v>4.4762060081171002</v>
      </c>
      <c r="I37">
        <f t="shared" si="7"/>
        <v>4.4762060081171002</v>
      </c>
      <c r="J37">
        <f t="shared" si="8"/>
        <v>0.80142506365292732</v>
      </c>
      <c r="K37">
        <f t="shared" si="9"/>
        <v>2.6981798683581255</v>
      </c>
      <c r="L37">
        <f t="shared" si="10"/>
        <v>6.3303112446551362</v>
      </c>
      <c r="M37">
        <f t="shared" si="11"/>
        <v>499.09114934976213</v>
      </c>
    </row>
    <row r="38" spans="1:13" x14ac:dyDescent="0.35">
      <c r="A38" s="4">
        <v>1.80000000000001</v>
      </c>
      <c r="B38">
        <f t="shared" si="0"/>
        <v>63.095734448020821</v>
      </c>
      <c r="C38" s="5">
        <f t="shared" si="1"/>
        <v>396.4421916295093</v>
      </c>
      <c r="D38" t="str">
        <f t="shared" si="2"/>
        <v>396.442191629509i</v>
      </c>
      <c r="E38" t="str">
        <f t="shared" si="3"/>
        <v>14.0791013852005+14.0791013852005i</v>
      </c>
      <c r="F38" t="str">
        <f t="shared" si="4"/>
        <v>0.0995542806248819+0.0995542806248819i</v>
      </c>
      <c r="G38" s="16" t="str">
        <f t="shared" si="5"/>
        <v>5.02238574636472-5.02238574636472i</v>
      </c>
      <c r="H38">
        <f t="shared" si="6"/>
        <v>5.0223857463647201</v>
      </c>
      <c r="I38">
        <f t="shared" si="7"/>
        <v>5.0223857463647201</v>
      </c>
      <c r="J38">
        <f t="shared" si="8"/>
        <v>0.85142506365292814</v>
      </c>
      <c r="K38">
        <f t="shared" si="9"/>
        <v>2.5981798683581254</v>
      </c>
      <c r="L38">
        <f t="shared" si="10"/>
        <v>7.1027260379783073</v>
      </c>
      <c r="M38">
        <f t="shared" si="11"/>
        <v>396.4421916295093</v>
      </c>
    </row>
    <row r="39" spans="1:13" x14ac:dyDescent="0.35">
      <c r="A39" s="4">
        <v>1.7000000000000099</v>
      </c>
      <c r="B39">
        <f t="shared" si="0"/>
        <v>50.118723362728396</v>
      </c>
      <c r="C39" s="5">
        <f t="shared" si="1"/>
        <v>314.90522624729334</v>
      </c>
      <c r="D39" t="str">
        <f t="shared" si="2"/>
        <v>314.905226247293i</v>
      </c>
      <c r="E39" t="str">
        <f t="shared" si="3"/>
        <v>12.5480123176401+12.5480123176401i</v>
      </c>
      <c r="F39" t="str">
        <f t="shared" si="4"/>
        <v>0.0887278460021564+0.0887278460021564i</v>
      </c>
      <c r="G39" s="16" t="str">
        <f t="shared" si="5"/>
        <v>5.63520949204434-5.63520949204434i</v>
      </c>
      <c r="H39">
        <f t="shared" si="6"/>
        <v>5.6352094920443401</v>
      </c>
      <c r="I39">
        <f t="shared" si="7"/>
        <v>5.6352094920443401</v>
      </c>
      <c r="J39">
        <f t="shared" si="8"/>
        <v>0.90142506365292685</v>
      </c>
      <c r="K39">
        <f t="shared" si="9"/>
        <v>2.4981798683581253</v>
      </c>
      <c r="L39">
        <f t="shared" si="10"/>
        <v>7.9693896904627062</v>
      </c>
      <c r="M39">
        <f t="shared" si="11"/>
        <v>314.90522624729334</v>
      </c>
    </row>
    <row r="40" spans="1:13" x14ac:dyDescent="0.35">
      <c r="A40" s="4">
        <v>1.6000000000000101</v>
      </c>
      <c r="B40">
        <f t="shared" si="0"/>
        <v>39.810717055350658</v>
      </c>
      <c r="C40" s="5">
        <f t="shared" si="1"/>
        <v>250.13811247046303</v>
      </c>
      <c r="D40" t="str">
        <f t="shared" si="2"/>
        <v>250.138112470463i</v>
      </c>
      <c r="E40" t="str">
        <f t="shared" si="3"/>
        <v>11.1834277498105+11.1834277498105i</v>
      </c>
      <c r="F40" t="str">
        <f t="shared" si="4"/>
        <v>0.0790787759880082+0.0790787759880082i</v>
      </c>
      <c r="G40" s="16" t="str">
        <f t="shared" si="5"/>
        <v>6.32280904393136-6.32280904393136i</v>
      </c>
      <c r="H40">
        <f t="shared" si="6"/>
        <v>6.3228090439313602</v>
      </c>
      <c r="I40">
        <f t="shared" si="7"/>
        <v>6.3228090439313602</v>
      </c>
      <c r="J40">
        <f t="shared" si="8"/>
        <v>0.951425063652928</v>
      </c>
      <c r="K40">
        <f t="shared" si="9"/>
        <v>2.3981798683581252</v>
      </c>
      <c r="L40">
        <f t="shared" si="10"/>
        <v>8.9418023022229924</v>
      </c>
      <c r="M40">
        <f t="shared" si="11"/>
        <v>250.13811247046303</v>
      </c>
    </row>
    <row r="41" spans="1:13" x14ac:dyDescent="0.35">
      <c r="A41" s="4">
        <v>1.50000000000001</v>
      </c>
      <c r="B41">
        <f t="shared" si="0"/>
        <v>31.622776601684535</v>
      </c>
      <c r="C41" s="5">
        <f t="shared" si="1"/>
        <v>198.69176531592669</v>
      </c>
      <c r="D41" t="str">
        <f t="shared" si="2"/>
        <v>198.691765315927i</v>
      </c>
      <c r="E41" t="str">
        <f t="shared" si="3"/>
        <v>9.96724047356958+9.96724047356958i</v>
      </c>
      <c r="F41" t="str">
        <f t="shared" si="4"/>
        <v>0.0704790332857807+0.0704790332857807i</v>
      </c>
      <c r="G41" s="16" t="str">
        <f t="shared" si="5"/>
        <v>7.09430843031833-7.09430843031833i</v>
      </c>
      <c r="H41">
        <f t="shared" si="6"/>
        <v>7.0943084303183301</v>
      </c>
      <c r="I41">
        <f t="shared" si="7"/>
        <v>7.0943084303183301</v>
      </c>
      <c r="J41">
        <f t="shared" si="8"/>
        <v>1.0014250636529274</v>
      </c>
      <c r="K41">
        <f t="shared" si="9"/>
        <v>2.2981798683581252</v>
      </c>
      <c r="L41">
        <f t="shared" si="10"/>
        <v>10.032867197813966</v>
      </c>
      <c r="M41">
        <f t="shared" si="11"/>
        <v>198.69176531592669</v>
      </c>
    </row>
    <row r="42" spans="1:13" x14ac:dyDescent="0.35">
      <c r="A42" s="4">
        <v>1.4000000000000099</v>
      </c>
      <c r="B42">
        <f t="shared" si="0"/>
        <v>25.118864315096381</v>
      </c>
      <c r="C42" s="5">
        <f t="shared" si="1"/>
        <v>157.8264791976512</v>
      </c>
      <c r="D42" t="str">
        <f t="shared" si="2"/>
        <v>157.826479197651i</v>
      </c>
      <c r="E42" t="str">
        <f t="shared" si="3"/>
        <v>8.88331242267351+8.88331242267351i</v>
      </c>
      <c r="F42" t="str">
        <f t="shared" si="4"/>
        <v>0.0628145045347114+0.0628145045347114i</v>
      </c>
      <c r="G42" s="16" t="str">
        <f t="shared" si="5"/>
        <v>7.95994497932718-7.95994497932718i</v>
      </c>
      <c r="H42">
        <f t="shared" si="6"/>
        <v>7.9599449793271804</v>
      </c>
      <c r="I42">
        <f t="shared" si="7"/>
        <v>7.9599449793271804</v>
      </c>
      <c r="J42">
        <f t="shared" si="8"/>
        <v>1.0514250636529285</v>
      </c>
      <c r="K42">
        <f t="shared" si="9"/>
        <v>2.1981798683581251</v>
      </c>
      <c r="L42">
        <f t="shared" si="10"/>
        <v>11.257062145508124</v>
      </c>
      <c r="M42">
        <f t="shared" si="11"/>
        <v>157.8264791976512</v>
      </c>
    </row>
    <row r="43" spans="1:13" x14ac:dyDescent="0.35">
      <c r="A43" s="4">
        <v>1.30000000000001</v>
      </c>
      <c r="B43">
        <f t="shared" si="0"/>
        <v>19.952623149689266</v>
      </c>
      <c r="C43" s="5">
        <f t="shared" si="1"/>
        <v>125.36602861381887</v>
      </c>
      <c r="D43" t="str">
        <f t="shared" si="2"/>
        <v>125.366028613819i</v>
      </c>
      <c r="E43" t="str">
        <f t="shared" si="3"/>
        <v>7.91726053044293+7.91726053044293i</v>
      </c>
      <c r="F43" t="str">
        <f t="shared" si="4"/>
        <v>0.055983486094968+0.055983486094968i</v>
      </c>
      <c r="G43" s="16" t="str">
        <f t="shared" si="5"/>
        <v>8.93120516203334-8.93120516203334i</v>
      </c>
      <c r="H43">
        <f t="shared" si="6"/>
        <v>8.9312051620333399</v>
      </c>
      <c r="I43">
        <f t="shared" si="7"/>
        <v>8.9312051620333399</v>
      </c>
      <c r="J43">
        <f t="shared" si="8"/>
        <v>1.1014250636529277</v>
      </c>
      <c r="K43">
        <f t="shared" si="9"/>
        <v>2.0981798683581254</v>
      </c>
      <c r="L43">
        <f t="shared" si="10"/>
        <v>12.630631468484147</v>
      </c>
      <c r="M43">
        <f t="shared" si="11"/>
        <v>125.36602861381887</v>
      </c>
    </row>
    <row r="44" spans="1:13" x14ac:dyDescent="0.35">
      <c r="A44" s="4">
        <v>1.2000000000000099</v>
      </c>
      <c r="B44">
        <f t="shared" si="0"/>
        <v>15.848931924611502</v>
      </c>
      <c r="C44" s="5">
        <f t="shared" si="1"/>
        <v>99.581776203208477</v>
      </c>
      <c r="D44" t="str">
        <f t="shared" si="2"/>
        <v>99.5817762032085i</v>
      </c>
      <c r="E44" t="str">
        <f t="shared" si="3"/>
        <v>7.05626587520654+7.05626587520653i</v>
      </c>
      <c r="F44" t="str">
        <f t="shared" si="4"/>
        <v>0.0498953345021377+0.0498953345021377i</v>
      </c>
      <c r="G44" s="16" t="str">
        <f t="shared" si="5"/>
        <v>10.0209770109584-10.0209770109584i</v>
      </c>
      <c r="H44">
        <f t="shared" si="6"/>
        <v>10.020977010958401</v>
      </c>
      <c r="I44">
        <f t="shared" si="7"/>
        <v>10.020977010958401</v>
      </c>
      <c r="J44">
        <f t="shared" si="8"/>
        <v>1.1514250636529293</v>
      </c>
      <c r="K44">
        <f t="shared" si="9"/>
        <v>1.9981798683581251</v>
      </c>
      <c r="L44">
        <f t="shared" si="10"/>
        <v>14.17180159712637</v>
      </c>
      <c r="M44">
        <f t="shared" si="11"/>
        <v>99.581776203208477</v>
      </c>
    </row>
    <row r="45" spans="1:13" x14ac:dyDescent="0.35">
      <c r="A45" s="4">
        <v>1.1000000000000101</v>
      </c>
      <c r="B45">
        <f t="shared" si="0"/>
        <v>12.589254117941964</v>
      </c>
      <c r="C45" s="5">
        <f t="shared" si="1"/>
        <v>79.100616502203053</v>
      </c>
      <c r="D45" t="str">
        <f t="shared" si="2"/>
        <v>79.1006165022031i</v>
      </c>
      <c r="E45" t="str">
        <f t="shared" si="3"/>
        <v>6.28890358099896+6.28890358099896i</v>
      </c>
      <c r="F45" t="str">
        <f t="shared" si="4"/>
        <v>0.0444692636835273+0.0444692636835273i</v>
      </c>
      <c r="G45" s="16" t="str">
        <f t="shared" si="5"/>
        <v>11.243721136431-11.243721136431i</v>
      </c>
      <c r="H45">
        <f t="shared" si="6"/>
        <v>11.243721136431001</v>
      </c>
      <c r="I45">
        <f t="shared" si="7"/>
        <v>11.243721136431001</v>
      </c>
      <c r="J45">
        <f t="shared" si="8"/>
        <v>1.2014250636529271</v>
      </c>
      <c r="K45">
        <f t="shared" si="9"/>
        <v>1.898179868358125</v>
      </c>
      <c r="L45">
        <f t="shared" si="10"/>
        <v>15.901022922681751</v>
      </c>
      <c r="M45">
        <f t="shared" si="11"/>
        <v>79.100616502203053</v>
      </c>
    </row>
    <row r="46" spans="1:13" x14ac:dyDescent="0.35">
      <c r="A46" s="4">
        <v>1.00000000000001</v>
      </c>
      <c r="B46">
        <f t="shared" si="0"/>
        <v>10.000000000000233</v>
      </c>
      <c r="C46" s="5">
        <f t="shared" si="1"/>
        <v>62.831853071797326</v>
      </c>
      <c r="D46" t="str">
        <f t="shared" si="2"/>
        <v>62.8318530717973i</v>
      </c>
      <c r="E46" t="str">
        <f t="shared" si="3"/>
        <v>5.60499121639799+5.60499121639799i</v>
      </c>
      <c r="F46" t="str">
        <f t="shared" si="4"/>
        <v>0.0396332729760605+0.0396332729760605i</v>
      </c>
      <c r="G46" s="16" t="str">
        <f t="shared" si="5"/>
        <v>12.6156626101007-12.6156626101007i</v>
      </c>
      <c r="H46">
        <f t="shared" si="6"/>
        <v>12.615662610100699</v>
      </c>
      <c r="I46">
        <f t="shared" si="7"/>
        <v>12.615662610100699</v>
      </c>
      <c r="J46">
        <f t="shared" si="8"/>
        <v>1.2514250636529296</v>
      </c>
      <c r="K46">
        <f t="shared" si="9"/>
        <v>1.7981798683581252</v>
      </c>
      <c r="L46">
        <f t="shared" si="10"/>
        <v>17.84124116152757</v>
      </c>
      <c r="M46">
        <f t="shared" si="11"/>
        <v>62.831853071797326</v>
      </c>
    </row>
    <row r="47" spans="1:13" x14ac:dyDescent="0.35">
      <c r="A47" s="4">
        <v>0.90000000000001001</v>
      </c>
      <c r="B47">
        <f t="shared" si="0"/>
        <v>7.9432823472430005</v>
      </c>
      <c r="C47" s="5">
        <f t="shared" si="1"/>
        <v>49.909114934976195</v>
      </c>
      <c r="D47" t="str">
        <f t="shared" si="2"/>
        <v>49.9091149349762i</v>
      </c>
      <c r="E47" t="str">
        <f t="shared" si="3"/>
        <v>4.99545367984612+4.99545367984611i</v>
      </c>
      <c r="F47" t="str">
        <f t="shared" si="4"/>
        <v>0.0353231917212248+0.0353231917212248i</v>
      </c>
      <c r="G47" s="16" t="str">
        <f t="shared" si="5"/>
        <v>14.1550062617802-14.1550062617802i</v>
      </c>
      <c r="H47">
        <f t="shared" si="6"/>
        <v>14.155006261780199</v>
      </c>
      <c r="I47">
        <f t="shared" si="7"/>
        <v>14.155006261780199</v>
      </c>
      <c r="J47">
        <f t="shared" si="8"/>
        <v>1.3014250636529276</v>
      </c>
      <c r="K47">
        <f t="shared" si="9"/>
        <v>1.6981798683581251</v>
      </c>
      <c r="L47">
        <f t="shared" si="10"/>
        <v>20.018201830885644</v>
      </c>
      <c r="M47">
        <f t="shared" si="11"/>
        <v>49.909114934976195</v>
      </c>
    </row>
    <row r="48" spans="1:13" x14ac:dyDescent="0.35">
      <c r="A48" s="4">
        <v>0.80000000000001004</v>
      </c>
      <c r="B48">
        <f t="shared" si="0"/>
        <v>6.309573444802079</v>
      </c>
      <c r="C48" s="5">
        <f t="shared" si="1"/>
        <v>39.644219162950911</v>
      </c>
      <c r="D48" t="str">
        <f t="shared" si="2"/>
        <v>39.6442191629509i</v>
      </c>
      <c r="E48" t="str">
        <f t="shared" si="3"/>
        <v>4.45220277856652+4.45220277856652i</v>
      </c>
      <c r="F48" t="str">
        <f t="shared" si="4"/>
        <v>0.0314818277594198+0.0314818277594198i</v>
      </c>
      <c r="G48" s="16" t="str">
        <f t="shared" si="5"/>
        <v>15.8821782464772-15.8821782464772i</v>
      </c>
      <c r="H48">
        <f t="shared" si="6"/>
        <v>15.882178246477199</v>
      </c>
      <c r="I48">
        <f t="shared" si="7"/>
        <v>15.882178246477199</v>
      </c>
      <c r="J48">
        <f t="shared" si="8"/>
        <v>1.3514250636529268</v>
      </c>
      <c r="K48">
        <f t="shared" si="9"/>
        <v>1.5981798683581252</v>
      </c>
      <c r="L48">
        <f t="shared" si="10"/>
        <v>22.460791876194996</v>
      </c>
      <c r="M48">
        <f t="shared" si="11"/>
        <v>39.644219162950911</v>
      </c>
    </row>
    <row r="49" spans="1:13" x14ac:dyDescent="0.35">
      <c r="A49" s="4">
        <v>0.70000000000002005</v>
      </c>
      <c r="B49">
        <f t="shared" si="0"/>
        <v>5.0118723362729556</v>
      </c>
      <c r="C49" s="5">
        <f t="shared" si="1"/>
        <v>31.490522624730062</v>
      </c>
      <c r="D49" t="str">
        <f t="shared" si="2"/>
        <v>31.4905226247301i</v>
      </c>
      <c r="E49" t="str">
        <f t="shared" si="3"/>
        <v>3.96802990315913+3.96802990315913i</v>
      </c>
      <c r="F49" t="str">
        <f t="shared" si="4"/>
        <v>0.0280582085247482+0.0280582085247482i</v>
      </c>
      <c r="G49" s="16" t="str">
        <f t="shared" si="5"/>
        <v>17.8200970870604-17.8200970870604i</v>
      </c>
      <c r="H49">
        <f t="shared" si="6"/>
        <v>17.8200970870604</v>
      </c>
      <c r="I49">
        <f t="shared" si="7"/>
        <v>17.8200970870604</v>
      </c>
      <c r="J49">
        <f t="shared" si="8"/>
        <v>1.4014250636529215</v>
      </c>
      <c r="K49">
        <f t="shared" si="9"/>
        <v>1.4981798683581351</v>
      </c>
      <c r="L49">
        <f t="shared" si="10"/>
        <v>25.201422983326104</v>
      </c>
      <c r="M49">
        <f t="shared" si="11"/>
        <v>31.490522624730062</v>
      </c>
    </row>
    <row r="50" spans="1:13" x14ac:dyDescent="0.35">
      <c r="A50" s="4">
        <v>0.60000000000001996</v>
      </c>
      <c r="B50">
        <f t="shared" si="0"/>
        <v>3.9810717055351557</v>
      </c>
      <c r="C50" s="5">
        <f t="shared" si="1"/>
        <v>25.013811247046867</v>
      </c>
      <c r="D50" t="str">
        <f t="shared" si="2"/>
        <v>25.0138112470469i</v>
      </c>
      <c r="E50" t="str">
        <f t="shared" si="3"/>
        <v>3.53651037373333+3.53651037373333i</v>
      </c>
      <c r="F50" t="str">
        <f t="shared" si="4"/>
        <v>0.0250069046700341+0.0250069046700341i</v>
      </c>
      <c r="G50" s="16" t="str">
        <f t="shared" si="5"/>
        <v>19.9944777891345-19.9944777891345i</v>
      </c>
      <c r="H50">
        <f t="shared" si="6"/>
        <v>19.9944777891345</v>
      </c>
      <c r="I50">
        <f t="shared" si="7"/>
        <v>19.9944777891345</v>
      </c>
      <c r="J50">
        <f t="shared" si="8"/>
        <v>1.4514250636529231</v>
      </c>
      <c r="K50">
        <f t="shared" si="9"/>
        <v>1.398179868358135</v>
      </c>
      <c r="L50">
        <f t="shared" si="10"/>
        <v>28.27646166196163</v>
      </c>
      <c r="M50">
        <f t="shared" si="11"/>
        <v>25.013811247046867</v>
      </c>
    </row>
    <row r="51" spans="1:13" x14ac:dyDescent="0.35">
      <c r="A51" s="4">
        <v>0.50000000000001998</v>
      </c>
      <c r="B51">
        <f t="shared" si="0"/>
        <v>3.1622776601685252</v>
      </c>
      <c r="C51" s="5">
        <f t="shared" si="1"/>
        <v>19.869176531593119</v>
      </c>
      <c r="D51" t="str">
        <f t="shared" si="2"/>
        <v>19.8691765315931i</v>
      </c>
      <c r="E51" t="str">
        <f t="shared" si="3"/>
        <v>3.15191818830955+3.15191818830955i</v>
      </c>
      <c r="F51" t="str">
        <f t="shared" si="4"/>
        <v>0.022287427246989+0.022287427246989i</v>
      </c>
      <c r="G51" s="16" t="str">
        <f t="shared" si="5"/>
        <v>22.4341730635396-22.4341730635396i</v>
      </c>
      <c r="H51">
        <f t="shared" si="6"/>
        <v>22.4341730635396</v>
      </c>
      <c r="I51">
        <f t="shared" si="7"/>
        <v>22.4341730635396</v>
      </c>
      <c r="J51">
        <f t="shared" si="8"/>
        <v>1.5014250636529225</v>
      </c>
      <c r="K51">
        <f t="shared" si="9"/>
        <v>1.2981798683581351</v>
      </c>
      <c r="L51">
        <f t="shared" si="10"/>
        <v>31.726711807082872</v>
      </c>
      <c r="M51">
        <f t="shared" si="11"/>
        <v>19.869176531593119</v>
      </c>
    </row>
    <row r="52" spans="1:13" x14ac:dyDescent="0.35">
      <c r="A52" s="4">
        <v>0.40000000000002001</v>
      </c>
      <c r="B52">
        <f t="shared" si="0"/>
        <v>2.511886431509696</v>
      </c>
      <c r="C52" s="5">
        <f t="shared" si="1"/>
        <v>15.782647919765484</v>
      </c>
      <c r="D52" t="str">
        <f t="shared" si="2"/>
        <v>15.7826479197655i</v>
      </c>
      <c r="E52" t="str">
        <f t="shared" si="3"/>
        <v>2.8091500422517+2.8091500422517i</v>
      </c>
      <c r="F52" t="str">
        <f t="shared" si="4"/>
        <v>0.0198636904424665+0.0198636904424665i</v>
      </c>
      <c r="G52" s="16" t="str">
        <f t="shared" si="5"/>
        <v>25.1715561842955-25.1715561842955i</v>
      </c>
      <c r="H52">
        <f t="shared" si="6"/>
        <v>25.1715561842955</v>
      </c>
      <c r="I52">
        <f t="shared" si="7"/>
        <v>25.1715561842955</v>
      </c>
      <c r="J52">
        <f t="shared" si="8"/>
        <v>1.5514250636529234</v>
      </c>
      <c r="K52">
        <f t="shared" si="9"/>
        <v>1.1981798683581351</v>
      </c>
      <c r="L52">
        <f t="shared" si="10"/>
        <v>35.597956141867051</v>
      </c>
      <c r="M52">
        <f t="shared" si="11"/>
        <v>15.782647919765484</v>
      </c>
    </row>
    <row r="53" spans="1:13" x14ac:dyDescent="0.35">
      <c r="A53" s="4">
        <v>0.30000000000001997</v>
      </c>
      <c r="B53">
        <f t="shared" si="0"/>
        <v>1.9952623149689717</v>
      </c>
      <c r="C53" s="5">
        <f t="shared" si="1"/>
        <v>12.536602861382171</v>
      </c>
      <c r="D53" t="str">
        <f t="shared" si="2"/>
        <v>12.5366028613822i</v>
      </c>
      <c r="E53" t="str">
        <f t="shared" si="3"/>
        <v>2.50365761051528+2.50365761051528i</v>
      </c>
      <c r="F53" t="str">
        <f t="shared" si="4"/>
        <v>0.0177035327416466+0.0177035327416466i</v>
      </c>
      <c r="G53" s="16" t="str">
        <f t="shared" si="5"/>
        <v>28.2429505622783-28.2429505622783i</v>
      </c>
      <c r="H53">
        <f t="shared" si="6"/>
        <v>28.242950562278299</v>
      </c>
      <c r="I53">
        <f t="shared" si="7"/>
        <v>28.242950562278299</v>
      </c>
      <c r="J53">
        <f t="shared" si="8"/>
        <v>1.6014250636529239</v>
      </c>
      <c r="K53">
        <f t="shared" si="9"/>
        <v>1.0981798683581352</v>
      </c>
      <c r="L53">
        <f t="shared" si="10"/>
        <v>39.941563726606802</v>
      </c>
      <c r="M53">
        <f t="shared" si="11"/>
        <v>12.536602861382171</v>
      </c>
    </row>
    <row r="54" spans="1:13" x14ac:dyDescent="0.35">
      <c r="A54" s="4">
        <v>0.20000000000002</v>
      </c>
      <c r="B54">
        <f t="shared" si="0"/>
        <v>1.5848931924611867</v>
      </c>
      <c r="C54" s="5">
        <f t="shared" si="1"/>
        <v>9.9581776203210755</v>
      </c>
      <c r="D54" t="str">
        <f t="shared" si="2"/>
        <v>9.95817762032108i</v>
      </c>
      <c r="E54" t="str">
        <f t="shared" si="3"/>
        <v>2.23138719413744+2.23138719413744i</v>
      </c>
      <c r="F54" t="str">
        <f t="shared" si="4"/>
        <v>0.0157782901642741+0.0157782901642741i</v>
      </c>
      <c r="G54" s="16" t="str">
        <f t="shared" si="5"/>
        <v>31.6891117348141-31.6891117348141i</v>
      </c>
      <c r="H54">
        <f t="shared" si="6"/>
        <v>31.689111734814102</v>
      </c>
      <c r="I54">
        <f t="shared" si="7"/>
        <v>31.689111734814102</v>
      </c>
      <c r="J54">
        <f t="shared" si="8"/>
        <v>1.6514250636529217</v>
      </c>
      <c r="K54">
        <f t="shared" si="9"/>
        <v>0.9981798683581351</v>
      </c>
      <c r="L54">
        <f t="shared" si="10"/>
        <v>44.815171594930504</v>
      </c>
      <c r="M54">
        <f t="shared" si="11"/>
        <v>9.9581776203210755</v>
      </c>
    </row>
    <row r="55" spans="1:13" x14ac:dyDescent="0.35">
      <c r="A55" s="4">
        <v>0.10000000000002</v>
      </c>
      <c r="B55">
        <f t="shared" si="0"/>
        <v>1.2589254117942252</v>
      </c>
      <c r="C55" s="5">
        <f t="shared" si="1"/>
        <v>7.9100616502204861</v>
      </c>
      <c r="D55" t="str">
        <f t="shared" si="2"/>
        <v>7.91006165022049i</v>
      </c>
      <c r="E55" t="str">
        <f t="shared" si="3"/>
        <v>1.98872593011462+1.98872593011462i</v>
      </c>
      <c r="F55" t="str">
        <f t="shared" si="4"/>
        <v>0.0140624159110557+0.0140624159110557i</v>
      </c>
      <c r="G55" s="16" t="str">
        <f t="shared" si="5"/>
        <v>35.5557681668984-35.5557681668984i</v>
      </c>
      <c r="H55">
        <f t="shared" si="6"/>
        <v>35.555768166898403</v>
      </c>
      <c r="I55">
        <f t="shared" si="7"/>
        <v>35.555768166898403</v>
      </c>
      <c r="J55">
        <f t="shared" si="8"/>
        <v>1.7014250636529227</v>
      </c>
      <c r="K55">
        <f t="shared" si="9"/>
        <v>0.89817986835813501</v>
      </c>
      <c r="L55">
        <f t="shared" si="10"/>
        <v>50.283449562221286</v>
      </c>
      <c r="M55">
        <f t="shared" si="11"/>
        <v>7.9100616502204861</v>
      </c>
    </row>
    <row r="56" spans="1:13" x14ac:dyDescent="0.35">
      <c r="A56" s="4">
        <v>2.0428103653102899E-14</v>
      </c>
      <c r="B56">
        <f t="shared" si="0"/>
        <v>1.0000000000000471</v>
      </c>
      <c r="C56" s="5">
        <f t="shared" si="1"/>
        <v>6.283185307179882</v>
      </c>
      <c r="D56" t="str">
        <f t="shared" si="2"/>
        <v>6.28318530717988i</v>
      </c>
      <c r="E56" t="str">
        <f t="shared" si="3"/>
        <v>1.77245385090556+1.77245385090556i</v>
      </c>
      <c r="F56" t="str">
        <f t="shared" si="4"/>
        <v>0.0125331413731553+0.0125331413731553i</v>
      </c>
      <c r="G56" s="16" t="str">
        <f t="shared" si="5"/>
        <v>39.8942280401423-39.8942280401423i</v>
      </c>
      <c r="H56">
        <f t="shared" si="6"/>
        <v>39.894228040142302</v>
      </c>
      <c r="I56">
        <f t="shared" si="7"/>
        <v>39.894228040142302</v>
      </c>
      <c r="J56">
        <f t="shared" si="8"/>
        <v>1.7514250636529225</v>
      </c>
      <c r="K56">
        <f t="shared" si="9"/>
        <v>0.79817986835813548</v>
      </c>
      <c r="L56">
        <f t="shared" si="10"/>
        <v>56.418958354774269</v>
      </c>
      <c r="M56">
        <f t="shared" si="11"/>
        <v>6.283185307179882</v>
      </c>
    </row>
    <row r="57" spans="1:13" x14ac:dyDescent="0.35">
      <c r="A57" s="4">
        <v>-9.9999999999980105E-2</v>
      </c>
      <c r="B57">
        <f t="shared" si="0"/>
        <v>0.79432823472431791</v>
      </c>
      <c r="C57" s="5">
        <f t="shared" si="1"/>
        <v>4.9909114934977321</v>
      </c>
      <c r="D57" t="str">
        <f t="shared" si="2"/>
        <v>4.99091149349773i</v>
      </c>
      <c r="E57" t="str">
        <f t="shared" si="3"/>
        <v>1.57970115741835+1.57970115741835i</v>
      </c>
      <c r="F57" t="str">
        <f t="shared" si="4"/>
        <v>0.0111701740065875+0.0111701740065875i</v>
      </c>
      <c r="G57" s="16" t="str">
        <f t="shared" si="5"/>
        <v>44.7620600811706-44.7620600811706i</v>
      </c>
      <c r="H57">
        <f t="shared" si="6"/>
        <v>44.762060081170603</v>
      </c>
      <c r="I57">
        <f t="shared" si="7"/>
        <v>44.762060081170603</v>
      </c>
      <c r="J57">
        <f t="shared" si="8"/>
        <v>1.8014250636529234</v>
      </c>
      <c r="K57">
        <f t="shared" si="9"/>
        <v>0.69817986835813495</v>
      </c>
      <c r="L57">
        <f t="shared" si="10"/>
        <v>63.303112446550792</v>
      </c>
      <c r="M57">
        <f t="shared" si="11"/>
        <v>4.9909114934977321</v>
      </c>
    </row>
    <row r="58" spans="1:13" x14ac:dyDescent="0.35">
      <c r="A58" s="4">
        <v>-0.19999999999998</v>
      </c>
      <c r="B58">
        <f t="shared" si="0"/>
        <v>0.63095734448022234</v>
      </c>
      <c r="C58" s="5">
        <f t="shared" si="1"/>
        <v>3.9644219162951817</v>
      </c>
      <c r="D58" t="str">
        <f t="shared" si="2"/>
        <v>3.96442191629518i</v>
      </c>
      <c r="E58" t="str">
        <f t="shared" si="3"/>
        <v>1.40791013852007+1.40791013852007i</v>
      </c>
      <c r="F58" t="str">
        <f t="shared" si="4"/>
        <v>0.00995542806248833+0.00995542806248833i</v>
      </c>
      <c r="G58" s="16" t="str">
        <f t="shared" si="5"/>
        <v>50.2238574636465-50.2238574636465i</v>
      </c>
      <c r="H58">
        <f t="shared" si="6"/>
        <v>50.223857463646503</v>
      </c>
      <c r="I58">
        <f t="shared" si="7"/>
        <v>50.223857463646503</v>
      </c>
      <c r="J58">
        <f t="shared" si="8"/>
        <v>1.8514250636529221</v>
      </c>
      <c r="K58">
        <f t="shared" si="9"/>
        <v>0.59817986835813508</v>
      </c>
      <c r="L58">
        <f t="shared" si="10"/>
        <v>71.027260379782078</v>
      </c>
      <c r="M58">
        <f t="shared" si="11"/>
        <v>3.9644219162951817</v>
      </c>
    </row>
    <row r="59" spans="1:13" x14ac:dyDescent="0.35">
      <c r="A59" s="4">
        <v>-0.29999999999998</v>
      </c>
      <c r="B59">
        <f t="shared" si="0"/>
        <v>0.50118723362729534</v>
      </c>
      <c r="C59" s="5">
        <f t="shared" si="1"/>
        <v>3.1490522624730048</v>
      </c>
      <c r="D59" t="str">
        <f t="shared" si="2"/>
        <v>3.149052262473i</v>
      </c>
      <c r="E59" t="str">
        <f t="shared" si="3"/>
        <v>1.25480123176402+1.25480123176402i</v>
      </c>
      <c r="F59" t="str">
        <f t="shared" si="4"/>
        <v>0.00887278460021571+0.00887278460021571i</v>
      </c>
      <c r="G59" s="16" t="str">
        <f t="shared" si="5"/>
        <v>56.3520949204429-56.3520949204429i</v>
      </c>
      <c r="H59">
        <f t="shared" si="6"/>
        <v>56.352094920442902</v>
      </c>
      <c r="I59">
        <f t="shared" si="7"/>
        <v>56.352094920442902</v>
      </c>
      <c r="J59">
        <f t="shared" si="8"/>
        <v>1.9014250636529231</v>
      </c>
      <c r="K59">
        <f t="shared" si="9"/>
        <v>0.49817986835813505</v>
      </c>
      <c r="L59">
        <f t="shared" si="10"/>
        <v>79.693896904626357</v>
      </c>
      <c r="M59">
        <f t="shared" si="11"/>
        <v>3.1490522624730048</v>
      </c>
    </row>
    <row r="60" spans="1:13" x14ac:dyDescent="0.35">
      <c r="A60" s="4">
        <v>-0.39999999999997998</v>
      </c>
      <c r="B60">
        <f t="shared" si="0"/>
        <v>0.39810717055351552</v>
      </c>
      <c r="C60" s="5">
        <f t="shared" si="1"/>
        <v>2.5013811247046864</v>
      </c>
      <c r="D60" t="str">
        <f t="shared" si="2"/>
        <v>2.50138112470469i</v>
      </c>
      <c r="E60" t="str">
        <f t="shared" si="3"/>
        <v>1.11834277498106+1.11834277498106i</v>
      </c>
      <c r="F60" t="str">
        <f t="shared" si="4"/>
        <v>0.00790787759880089+0.00790787759880089i</v>
      </c>
      <c r="G60" s="16" t="str">
        <f t="shared" si="5"/>
        <v>63.228090439313-63.228090439313i</v>
      </c>
      <c r="H60">
        <f t="shared" si="6"/>
        <v>63.228090439313</v>
      </c>
      <c r="I60">
        <f t="shared" si="7"/>
        <v>63.228090439313</v>
      </c>
      <c r="J60">
        <f t="shared" si="8"/>
        <v>1.951425063652924</v>
      </c>
      <c r="K60">
        <f t="shared" si="9"/>
        <v>0.39817986835813496</v>
      </c>
      <c r="L60">
        <f t="shared" si="10"/>
        <v>89.418023022229079</v>
      </c>
      <c r="M60">
        <f t="shared" si="11"/>
        <v>2.5013811247046864</v>
      </c>
    </row>
    <row r="61" spans="1:13" x14ac:dyDescent="0.35">
      <c r="A61" s="4">
        <v>-0.49999999999998002</v>
      </c>
      <c r="B61">
        <f t="shared" si="0"/>
        <v>0.31622776601685243</v>
      </c>
      <c r="C61" s="5">
        <f t="shared" si="1"/>
        <v>1.9869176531593113</v>
      </c>
      <c r="D61" t="str">
        <f t="shared" si="2"/>
        <v>1.98691765315931i</v>
      </c>
      <c r="E61" t="str">
        <f t="shared" si="3"/>
        <v>0.996724047356968+0.996724047356968i</v>
      </c>
      <c r="F61" t="str">
        <f t="shared" si="4"/>
        <v>0.00704790332857814+0.00704790332857814i</v>
      </c>
      <c r="G61" s="16" t="str">
        <f t="shared" si="5"/>
        <v>70.9430843031826-70.9430843031826i</v>
      </c>
      <c r="H61">
        <f t="shared" si="6"/>
        <v>70.943084303182602</v>
      </c>
      <c r="I61">
        <f t="shared" si="7"/>
        <v>70.943084303182602</v>
      </c>
      <c r="J61">
        <f t="shared" si="8"/>
        <v>2.0014250636529232</v>
      </c>
      <c r="K61">
        <f t="shared" si="9"/>
        <v>0.29817986835813498</v>
      </c>
      <c r="L61">
        <f t="shared" si="10"/>
        <v>100.32867197813867</v>
      </c>
      <c r="M61">
        <f t="shared" si="11"/>
        <v>1.9869176531593113</v>
      </c>
    </row>
    <row r="62" spans="1:13" x14ac:dyDescent="0.35">
      <c r="A62" s="4">
        <v>-0.59999999999997999</v>
      </c>
      <c r="B62">
        <f t="shared" si="0"/>
        <v>0.25118864315096956</v>
      </c>
      <c r="C62" s="5">
        <f t="shared" si="1"/>
        <v>1.5782647919765482</v>
      </c>
      <c r="D62" t="str">
        <f t="shared" si="2"/>
        <v>1.57826479197655i</v>
      </c>
      <c r="E62" t="str">
        <f t="shared" si="3"/>
        <v>0.888331242267362+0.888331242267362i</v>
      </c>
      <c r="F62" t="str">
        <f t="shared" si="4"/>
        <v>0.00628145045347122+0.00628145045347122i</v>
      </c>
      <c r="G62" s="16" t="str">
        <f t="shared" si="5"/>
        <v>79.5994497932707-79.5994497932707i</v>
      </c>
      <c r="H62">
        <f t="shared" si="6"/>
        <v>79.599449793270693</v>
      </c>
      <c r="I62">
        <f t="shared" si="7"/>
        <v>79.599449793270693</v>
      </c>
      <c r="J62">
        <f t="shared" si="8"/>
        <v>2.0514250636529225</v>
      </c>
      <c r="K62">
        <f t="shared" si="9"/>
        <v>0.19817986835813503</v>
      </c>
      <c r="L62">
        <f t="shared" si="10"/>
        <v>112.57062145507967</v>
      </c>
      <c r="M62">
        <f t="shared" si="11"/>
        <v>1.5782647919765482</v>
      </c>
    </row>
    <row r="63" spans="1:13" x14ac:dyDescent="0.35">
      <c r="A63" s="4">
        <v>-0.69999999999997997</v>
      </c>
      <c r="B63">
        <f t="shared" si="0"/>
        <v>0.19952623149689716</v>
      </c>
      <c r="C63" s="5">
        <f t="shared" si="1"/>
        <v>1.2536602861382171</v>
      </c>
      <c r="D63" t="str">
        <f t="shared" si="2"/>
        <v>1.25366028613822i</v>
      </c>
      <c r="E63" t="str">
        <f t="shared" si="3"/>
        <v>0.791726053044303+0.791726053044303i</v>
      </c>
      <c r="F63" t="str">
        <f t="shared" si="4"/>
        <v>0.00559834860949687+0.00559834860949687i</v>
      </c>
      <c r="G63" s="16" t="str">
        <f t="shared" si="5"/>
        <v>89.3120516203323-89.3120516203323i</v>
      </c>
      <c r="H63">
        <f t="shared" si="6"/>
        <v>89.312051620332298</v>
      </c>
      <c r="I63">
        <f t="shared" si="7"/>
        <v>89.312051620332298</v>
      </c>
      <c r="J63">
        <f t="shared" si="8"/>
        <v>2.1014250636529224</v>
      </c>
      <c r="K63">
        <f t="shared" si="9"/>
        <v>9.8179868358135094E-2</v>
      </c>
      <c r="L63">
        <f t="shared" si="10"/>
        <v>126.3063146848399</v>
      </c>
      <c r="M63">
        <f t="shared" si="11"/>
        <v>1.2536602861382171</v>
      </c>
    </row>
    <row r="64" spans="1:13" x14ac:dyDescent="0.35">
      <c r="A64" s="4">
        <v>-0.79999999999997995</v>
      </c>
      <c r="B64">
        <f t="shared" si="0"/>
        <v>0.15848931924611864</v>
      </c>
      <c r="C64" s="5">
        <f t="shared" si="1"/>
        <v>0.99581776203210748</v>
      </c>
      <c r="D64" t="str">
        <f t="shared" si="2"/>
        <v>0.995817762032107i</v>
      </c>
      <c r="E64" t="str">
        <f t="shared" si="3"/>
        <v>0.705626587520661+0.705626587520661i</v>
      </c>
      <c r="F64" t="str">
        <f t="shared" si="4"/>
        <v>0.00498953345021382+0.00498953345021382i</v>
      </c>
      <c r="G64" s="16" t="str">
        <f t="shared" si="5"/>
        <v>100.209770109583-100.209770109583i</v>
      </c>
      <c r="H64">
        <f t="shared" si="6"/>
        <v>100.209770109583</v>
      </c>
      <c r="I64">
        <f t="shared" si="7"/>
        <v>100.209770109583</v>
      </c>
      <c r="J64">
        <f t="shared" si="8"/>
        <v>2.1514250636529249</v>
      </c>
      <c r="K64">
        <f t="shared" si="9"/>
        <v>-1.820131641864977E-3</v>
      </c>
      <c r="L64">
        <f t="shared" si="10"/>
        <v>141.7180159712623</v>
      </c>
      <c r="M64">
        <f t="shared" si="11"/>
        <v>0.99581776203210748</v>
      </c>
    </row>
    <row r="65" spans="1:13" x14ac:dyDescent="0.35">
      <c r="A65" s="4">
        <v>-0.89999999999998004</v>
      </c>
      <c r="B65">
        <f t="shared" si="0"/>
        <v>0.1258925411794225</v>
      </c>
      <c r="C65" s="5">
        <f t="shared" si="1"/>
        <v>0.79100616502204846</v>
      </c>
      <c r="D65" t="str">
        <f t="shared" si="2"/>
        <v>0.791006165022048i</v>
      </c>
      <c r="E65" t="str">
        <f t="shared" si="3"/>
        <v>0.628890358099903+0.628890358099903i</v>
      </c>
      <c r="F65" t="str">
        <f t="shared" si="4"/>
        <v>0.00444692636835278+0.00444692636835278i</v>
      </c>
      <c r="G65" s="16" t="str">
        <f t="shared" si="5"/>
        <v>112.437211364309-112.437211364309i</v>
      </c>
      <c r="H65">
        <f t="shared" si="6"/>
        <v>112.43721136430899</v>
      </c>
      <c r="I65">
        <f t="shared" si="7"/>
        <v>112.43721136430899</v>
      </c>
      <c r="J65">
        <f t="shared" si="8"/>
        <v>2.2014250636529233</v>
      </c>
      <c r="K65">
        <f t="shared" si="9"/>
        <v>-0.10182013164186504</v>
      </c>
      <c r="L65">
        <f t="shared" si="10"/>
        <v>159.01022922681608</v>
      </c>
      <c r="M65">
        <f t="shared" si="11"/>
        <v>0.79100616502204846</v>
      </c>
    </row>
    <row r="66" spans="1:13" ht="15" thickBot="1" x14ac:dyDescent="0.4">
      <c r="A66" s="6">
        <v>-0.99999999999998002</v>
      </c>
      <c r="B66" s="7">
        <f t="shared" si="0"/>
        <v>0.1000000000000046</v>
      </c>
      <c r="C66" s="8">
        <f t="shared" si="1"/>
        <v>0.62831853071798749</v>
      </c>
      <c r="D66" t="str">
        <f t="shared" si="2"/>
        <v>0.628318530717987i</v>
      </c>
      <c r="E66" t="str">
        <f t="shared" si="3"/>
        <v>0.560499121639806+0.560499121639806i</v>
      </c>
      <c r="F66" t="str">
        <f t="shared" si="4"/>
        <v>0.0039633272976061+0.0039633272976061i</v>
      </c>
      <c r="G66" s="16" t="str">
        <f t="shared" si="5"/>
        <v>126.156626101005-126.156626101005i</v>
      </c>
      <c r="H66">
        <f t="shared" si="6"/>
        <v>126.156626101005</v>
      </c>
      <c r="I66">
        <f t="shared" si="7"/>
        <v>126.156626101005</v>
      </c>
      <c r="J66">
        <f t="shared" si="8"/>
        <v>2.2514250636529227</v>
      </c>
      <c r="K66">
        <f t="shared" si="9"/>
        <v>-0.20182013164186502</v>
      </c>
      <c r="L66">
        <f t="shared" si="10"/>
        <v>178.41241161527287</v>
      </c>
      <c r="M66">
        <f t="shared" si="11"/>
        <v>0.62831853071798749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B23C-D2A2-462D-9C6A-E2A06DA266F0}">
  <dimension ref="A3:J66"/>
  <sheetViews>
    <sheetView topLeftCell="D1" workbookViewId="0">
      <selection activeCell="D7" sqref="D7"/>
    </sheetView>
  </sheetViews>
  <sheetFormatPr defaultRowHeight="14.5" x14ac:dyDescent="0.35"/>
  <cols>
    <col min="4" max="4" width="37.7265625" style="16" customWidth="1"/>
  </cols>
  <sheetData>
    <row r="3" spans="1:10" ht="15" thickBot="1" x14ac:dyDescent="0.4"/>
    <row r="4" spans="1:10" x14ac:dyDescent="0.35">
      <c r="A4" s="1"/>
      <c r="B4" s="2" t="s">
        <v>24</v>
      </c>
      <c r="C4" s="3" t="s">
        <v>22</v>
      </c>
      <c r="D4" s="16" t="s">
        <v>18</v>
      </c>
      <c r="E4" t="s">
        <v>5</v>
      </c>
      <c r="F4" t="s">
        <v>6</v>
      </c>
      <c r="G4" t="s">
        <v>7</v>
      </c>
      <c r="H4" t="s">
        <v>23</v>
      </c>
      <c r="I4" t="s">
        <v>15</v>
      </c>
      <c r="J4" t="s">
        <v>22</v>
      </c>
    </row>
    <row r="5" spans="1:10" x14ac:dyDescent="0.35">
      <c r="A5" s="4"/>
      <c r="B5" t="s">
        <v>0</v>
      </c>
      <c r="C5" s="5" t="s">
        <v>1</v>
      </c>
    </row>
    <row r="6" spans="1:10" x14ac:dyDescent="0.35">
      <c r="A6" s="4">
        <v>5</v>
      </c>
      <c r="B6">
        <f>10^(A6)</f>
        <v>100000</v>
      </c>
      <c r="C6" s="5">
        <f>2*PI()*B6</f>
        <v>628318.53071795858</v>
      </c>
      <c r="D6" s="16" t="str">
        <f>IMSUM(Rct!D6,Warburg!G6)</f>
        <v>100.126156626101-0.126156626101008i</v>
      </c>
      <c r="E6">
        <f>IMREAL(D6)</f>
        <v>100.12615662610099</v>
      </c>
      <c r="F6">
        <f>-IMAGINARY(D6)</f>
        <v>0.126156626101008</v>
      </c>
      <c r="G6">
        <f>LOG10(IMABS(D6))</f>
        <v>2.0005478906854801</v>
      </c>
      <c r="H6">
        <f>LOG10(C6)</f>
        <v>5.7981798683581154</v>
      </c>
      <c r="I6">
        <f>IMABS(D6)</f>
        <v>100.12623610327523</v>
      </c>
      <c r="J6">
        <f>C6</f>
        <v>628318.53071795858</v>
      </c>
    </row>
    <row r="7" spans="1:10" x14ac:dyDescent="0.35">
      <c r="A7" s="4">
        <v>4.9000000000000004</v>
      </c>
      <c r="B7">
        <f t="shared" ref="B7:B66" si="0">10^(A7)</f>
        <v>79432.823472428237</v>
      </c>
      <c r="C7" s="5">
        <f t="shared" ref="C7:C66" si="1">2*PI()*B7</f>
        <v>499091.14934975083</v>
      </c>
      <c r="D7" s="16" t="str">
        <f>IMSUM(Rct!D7,Warburg!G7)</f>
        <v>100.141550062618-0.141550062617804i</v>
      </c>
      <c r="E7">
        <f t="shared" ref="E7:E66" si="2">IMREAL(D7)</f>
        <v>100.14155006261799</v>
      </c>
      <c r="F7">
        <f t="shared" ref="F7:F66" si="3">-IMAGINARY(D7)</f>
        <v>0.14155006261780401</v>
      </c>
      <c r="G7">
        <f t="shared" ref="G7:G66" si="4">LOG10(IMABS(D7))</f>
        <v>2.0006147432916705</v>
      </c>
      <c r="H7">
        <f t="shared" ref="H7:H66" si="5">LOG10(C7)</f>
        <v>5.6981798683581157</v>
      </c>
      <c r="I7">
        <f t="shared" ref="I7:I66" si="6">IMABS(D7)</f>
        <v>100.14165010306179</v>
      </c>
      <c r="J7">
        <f t="shared" ref="J7:J66" si="7">C7</f>
        <v>499091.14934975083</v>
      </c>
    </row>
    <row r="8" spans="1:10" x14ac:dyDescent="0.35">
      <c r="A8" s="4">
        <v>4.8</v>
      </c>
      <c r="B8">
        <f t="shared" si="0"/>
        <v>63095.734448019342</v>
      </c>
      <c r="C8" s="5">
        <f t="shared" si="1"/>
        <v>396442.19162950001</v>
      </c>
      <c r="D8" s="16" t="str">
        <f>IMSUM(Rct!D8,Warburg!G8)</f>
        <v>100.158821782465-0.158821782464774i</v>
      </c>
      <c r="E8">
        <f t="shared" si="2"/>
        <v>100.158821782465</v>
      </c>
      <c r="F8">
        <f t="shared" si="3"/>
        <v>0.15882178246477399</v>
      </c>
      <c r="G8">
        <f t="shared" si="4"/>
        <v>2.0006897530801586</v>
      </c>
      <c r="H8">
        <f t="shared" si="5"/>
        <v>5.5981798683581152</v>
      </c>
      <c r="I8">
        <f t="shared" si="6"/>
        <v>100.15894770418753</v>
      </c>
      <c r="J8">
        <f t="shared" si="7"/>
        <v>396442.19162950001</v>
      </c>
    </row>
    <row r="9" spans="1:10" x14ac:dyDescent="0.35">
      <c r="A9" s="4">
        <v>4.7</v>
      </c>
      <c r="B9">
        <f t="shared" si="0"/>
        <v>50118.723362727294</v>
      </c>
      <c r="C9" s="5">
        <f t="shared" si="1"/>
        <v>314905.22624728642</v>
      </c>
      <c r="D9" s="16" t="str">
        <f>IMSUM(Rct!D9,Warburg!G9)</f>
        <v>100.178200970871-0.178200970870608i</v>
      </c>
      <c r="E9">
        <f t="shared" si="2"/>
        <v>100.178200970871</v>
      </c>
      <c r="F9">
        <f t="shared" si="3"/>
        <v>0.17820097087060799</v>
      </c>
      <c r="G9">
        <f t="shared" si="4"/>
        <v>2.0007739153491517</v>
      </c>
      <c r="H9">
        <f t="shared" si="5"/>
        <v>5.4981798683581156</v>
      </c>
      <c r="I9">
        <f t="shared" si="6"/>
        <v>100.17835946623522</v>
      </c>
      <c r="J9">
        <f t="shared" si="7"/>
        <v>314905.22624728642</v>
      </c>
    </row>
    <row r="10" spans="1:10" x14ac:dyDescent="0.35">
      <c r="A10" s="4">
        <v>4.5999999999999996</v>
      </c>
      <c r="B10">
        <f t="shared" si="0"/>
        <v>39810.717055349742</v>
      </c>
      <c r="C10" s="5">
        <f t="shared" si="1"/>
        <v>250138.11247045727</v>
      </c>
      <c r="D10" s="16" t="str">
        <f>IMSUM(Rct!D10,Warburg!G10)</f>
        <v>100.199944777891-0.19994477789135i</v>
      </c>
      <c r="E10">
        <f t="shared" si="2"/>
        <v>100.19994477789101</v>
      </c>
      <c r="F10">
        <f t="shared" si="3"/>
        <v>0.19994477789135001</v>
      </c>
      <c r="G10">
        <f t="shared" si="4"/>
        <v>2.0008683468298454</v>
      </c>
      <c r="H10">
        <f t="shared" si="5"/>
        <v>5.398179868358115</v>
      </c>
      <c r="I10">
        <f t="shared" si="6"/>
        <v>100.20014426839222</v>
      </c>
      <c r="J10">
        <f t="shared" si="7"/>
        <v>250138.11247045727</v>
      </c>
    </row>
    <row r="11" spans="1:10" x14ac:dyDescent="0.35">
      <c r="A11" s="4">
        <v>4.5</v>
      </c>
      <c r="B11">
        <f t="shared" si="0"/>
        <v>31622.77660168384</v>
      </c>
      <c r="C11" s="5">
        <f t="shared" si="1"/>
        <v>198691.7653159223</v>
      </c>
      <c r="D11" s="16" t="str">
        <f>IMSUM(Rct!D11,Warburg!G11)</f>
        <v>100.224341730635-0.224341730635401i</v>
      </c>
      <c r="E11">
        <f t="shared" si="2"/>
        <v>100.224341730635</v>
      </c>
      <c r="F11">
        <f t="shared" si="3"/>
        <v>0.224341730635401</v>
      </c>
      <c r="G11">
        <f t="shared" si="4"/>
        <v>2.0009743004986724</v>
      </c>
      <c r="H11">
        <f t="shared" si="5"/>
        <v>5.2981798683581154</v>
      </c>
      <c r="I11">
        <f t="shared" si="6"/>
        <v>100.22459281309757</v>
      </c>
      <c r="J11">
        <f t="shared" si="7"/>
        <v>198691.7653159223</v>
      </c>
    </row>
    <row r="12" spans="1:10" x14ac:dyDescent="0.35">
      <c r="A12" s="4">
        <v>4.4000000000000004</v>
      </c>
      <c r="B12">
        <f t="shared" si="0"/>
        <v>25118.86431509586</v>
      </c>
      <c r="C12" s="5">
        <f t="shared" si="1"/>
        <v>157826.47919764792</v>
      </c>
      <c r="D12" s="16" t="str">
        <f>IMSUM(Rct!D12,Warburg!G12)</f>
        <v>100.251715561843-0.251715561842961i</v>
      </c>
      <c r="E12">
        <f t="shared" si="2"/>
        <v>100.251715561843</v>
      </c>
      <c r="F12">
        <f t="shared" si="3"/>
        <v>0.25171556184296101</v>
      </c>
      <c r="G12">
        <f t="shared" si="4"/>
        <v>2.0010931821949023</v>
      </c>
      <c r="H12">
        <f t="shared" si="5"/>
        <v>5.1981798683581157</v>
      </c>
      <c r="I12">
        <f t="shared" si="6"/>
        <v>100.25203156952355</v>
      </c>
      <c r="J12">
        <f t="shared" si="7"/>
        <v>157826.47919764792</v>
      </c>
    </row>
    <row r="13" spans="1:10" x14ac:dyDescent="0.35">
      <c r="A13" s="4">
        <v>4.3</v>
      </c>
      <c r="B13">
        <f t="shared" si="0"/>
        <v>19952.623149688792</v>
      </c>
      <c r="C13" s="5">
        <f t="shared" si="1"/>
        <v>125366.0286138159</v>
      </c>
      <c r="D13" s="16" t="str">
        <f>IMSUM(Rct!D13,Warburg!G13)</f>
        <v>100.282429505623-0.282429505622789i</v>
      </c>
      <c r="E13">
        <f t="shared" si="2"/>
        <v>100.282429505623</v>
      </c>
      <c r="F13">
        <f t="shared" si="3"/>
        <v>0.28242950562278901</v>
      </c>
      <c r="G13">
        <f t="shared" si="4"/>
        <v>2.0012265692631201</v>
      </c>
      <c r="H13">
        <f t="shared" si="5"/>
        <v>5.0981798683581152</v>
      </c>
      <c r="I13">
        <f t="shared" si="6"/>
        <v>100.28282721371536</v>
      </c>
      <c r="J13">
        <f t="shared" si="7"/>
        <v>125366.0286138159</v>
      </c>
    </row>
    <row r="14" spans="1:10" x14ac:dyDescent="0.35">
      <c r="A14" s="4">
        <v>4.2</v>
      </c>
      <c r="B14">
        <f t="shared" si="0"/>
        <v>15848.931924611146</v>
      </c>
      <c r="C14" s="5">
        <f t="shared" si="1"/>
        <v>99581.776203206231</v>
      </c>
      <c r="D14" s="16" t="str">
        <f>IMSUM(Rct!D14,Warburg!G14)</f>
        <v>100.316891117348-0.316891117348151i</v>
      </c>
      <c r="E14">
        <f t="shared" si="2"/>
        <v>100.31689111734801</v>
      </c>
      <c r="F14">
        <f t="shared" si="3"/>
        <v>0.31689111734815101</v>
      </c>
      <c r="G14">
        <f t="shared" si="4"/>
        <v>2.0013762314664976</v>
      </c>
      <c r="H14">
        <f t="shared" si="5"/>
        <v>4.9981798683581156</v>
      </c>
      <c r="I14">
        <f t="shared" si="6"/>
        <v>100.31739162991684</v>
      </c>
      <c r="J14">
        <f t="shared" si="7"/>
        <v>99581.776203206231</v>
      </c>
    </row>
    <row r="15" spans="1:10" x14ac:dyDescent="0.35">
      <c r="A15" s="4">
        <v>4.0999999999999996</v>
      </c>
      <c r="B15">
        <f t="shared" si="0"/>
        <v>12589.254117941671</v>
      </c>
      <c r="C15" s="5">
        <f t="shared" si="1"/>
        <v>79100.616502201214</v>
      </c>
      <c r="D15" s="16" t="str">
        <f>IMSUM(Rct!D15,Warburg!G15)</f>
        <v>100.355557681669-0.355557681668992i</v>
      </c>
      <c r="E15">
        <f t="shared" si="2"/>
        <v>100.355557681669</v>
      </c>
      <c r="F15">
        <f t="shared" si="3"/>
        <v>0.35555768166899199</v>
      </c>
      <c r="G15">
        <f t="shared" si="4"/>
        <v>2.0015441544463117</v>
      </c>
      <c r="H15">
        <f t="shared" si="5"/>
        <v>4.898179868358115</v>
      </c>
      <c r="I15">
        <f t="shared" si="6"/>
        <v>100.3561875464776</v>
      </c>
      <c r="J15">
        <f t="shared" si="7"/>
        <v>79100.616502201214</v>
      </c>
    </row>
    <row r="16" spans="1:10" x14ac:dyDescent="0.35">
      <c r="A16" s="4">
        <v>4</v>
      </c>
      <c r="B16">
        <f t="shared" si="0"/>
        <v>10000</v>
      </c>
      <c r="C16" s="5">
        <f t="shared" si="1"/>
        <v>62831.853071795864</v>
      </c>
      <c r="D16" s="16" t="str">
        <f>IMSUM(Rct!D16,Warburg!G16)</f>
        <v>100.398942280401-0.398942280401433i</v>
      </c>
      <c r="E16">
        <f t="shared" si="2"/>
        <v>100.398942280401</v>
      </c>
      <c r="F16">
        <f t="shared" si="3"/>
        <v>0.39894228040143298</v>
      </c>
      <c r="G16">
        <f t="shared" si="4"/>
        <v>2.0017325660361269</v>
      </c>
      <c r="H16">
        <f t="shared" si="5"/>
        <v>4.7981798683581154</v>
      </c>
      <c r="I16">
        <f t="shared" si="6"/>
        <v>100.39973488992082</v>
      </c>
      <c r="J16">
        <f t="shared" si="7"/>
        <v>62831.853071795864</v>
      </c>
    </row>
    <row r="17" spans="1:10" x14ac:dyDescent="0.35">
      <c r="A17" s="4">
        <v>3.9</v>
      </c>
      <c r="B17">
        <f t="shared" si="0"/>
        <v>7943.2823472428154</v>
      </c>
      <c r="C17" s="5">
        <f t="shared" si="1"/>
        <v>49909.114934975034</v>
      </c>
      <c r="D17" s="16" t="str">
        <f>IMSUM(Rct!D17,Warburg!G17)</f>
        <v>100.447620600812-0.447620600811718i</v>
      </c>
      <c r="E17">
        <f t="shared" si="2"/>
        <v>100.447620600812</v>
      </c>
      <c r="F17">
        <f t="shared" si="3"/>
        <v>0.44762060081171801</v>
      </c>
      <c r="G17">
        <f t="shared" si="4"/>
        <v>2.0019439657758276</v>
      </c>
      <c r="H17">
        <f t="shared" si="5"/>
        <v>4.6981798683581149</v>
      </c>
      <c r="I17">
        <f t="shared" si="6"/>
        <v>100.44861795249818</v>
      </c>
      <c r="J17">
        <f t="shared" si="7"/>
        <v>49909.114934975034</v>
      </c>
    </row>
    <row r="18" spans="1:10" x14ac:dyDescent="0.35">
      <c r="A18" s="4">
        <v>3.8</v>
      </c>
      <c r="B18">
        <f t="shared" si="0"/>
        <v>6309.5734448019384</v>
      </c>
      <c r="C18" s="5">
        <f t="shared" si="1"/>
        <v>39644.21916295003</v>
      </c>
      <c r="D18" s="16" t="str">
        <f>IMSUM(Rct!D18,Warburg!G18)</f>
        <v>100.502238574636-0.502238574636479i</v>
      </c>
      <c r="E18">
        <f t="shared" si="2"/>
        <v>100.502238574636</v>
      </c>
      <c r="F18">
        <f t="shared" si="3"/>
        <v>0.50223857463647903</v>
      </c>
      <c r="G18">
        <f t="shared" si="4"/>
        <v>2.0021811580113646</v>
      </c>
      <c r="H18">
        <f t="shared" si="5"/>
        <v>4.5981798683581152</v>
      </c>
      <c r="I18">
        <f t="shared" si="6"/>
        <v>100.50349348206213</v>
      </c>
      <c r="J18">
        <f t="shared" si="7"/>
        <v>39644.21916295003</v>
      </c>
    </row>
    <row r="19" spans="1:10" x14ac:dyDescent="0.35">
      <c r="A19" s="4">
        <v>3.7</v>
      </c>
      <c r="B19">
        <f t="shared" si="0"/>
        <v>5011.8723362727324</v>
      </c>
      <c r="C19" s="5">
        <f t="shared" si="1"/>
        <v>31490.522624728659</v>
      </c>
      <c r="D19" s="16" t="str">
        <f>IMSUM(Rct!D19,Warburg!G19)</f>
        <v>100.563520949204-0.563520949204443i</v>
      </c>
      <c r="E19">
        <f t="shared" si="2"/>
        <v>100.563520949204</v>
      </c>
      <c r="F19">
        <f t="shared" si="3"/>
        <v>0.56352094920444296</v>
      </c>
      <c r="G19">
        <f t="shared" si="4"/>
        <v>2.0024472890115854</v>
      </c>
      <c r="H19">
        <f t="shared" si="5"/>
        <v>4.4981798683581156</v>
      </c>
      <c r="I19">
        <f t="shared" si="6"/>
        <v>100.56509981878001</v>
      </c>
      <c r="J19">
        <f t="shared" si="7"/>
        <v>31490.522624728659</v>
      </c>
    </row>
    <row r="20" spans="1:10" x14ac:dyDescent="0.35">
      <c r="A20" s="4">
        <v>3.6</v>
      </c>
      <c r="B20">
        <f t="shared" si="0"/>
        <v>3981.0717055349769</v>
      </c>
      <c r="C20" s="5">
        <f t="shared" si="1"/>
        <v>25013.811247045742</v>
      </c>
      <c r="D20" s="16" t="str">
        <f>IMSUM(Rct!D20,Warburg!G20)</f>
        <v>100.632280904393-0.632280904393141i</v>
      </c>
      <c r="E20">
        <f t="shared" si="2"/>
        <v>100.632280904393</v>
      </c>
      <c r="F20">
        <f t="shared" si="3"/>
        <v>0.632280904393141</v>
      </c>
      <c r="G20">
        <f t="shared" si="4"/>
        <v>2.0027458885833025</v>
      </c>
      <c r="H20">
        <f t="shared" si="5"/>
        <v>4.3981798683581159</v>
      </c>
      <c r="I20">
        <f t="shared" si="6"/>
        <v>100.63426722127369</v>
      </c>
      <c r="J20">
        <f t="shared" si="7"/>
        <v>25013.811247045742</v>
      </c>
    </row>
    <row r="21" spans="1:10" x14ac:dyDescent="0.35">
      <c r="A21" s="4">
        <v>3.5000000000000102</v>
      </c>
      <c r="B21">
        <f t="shared" si="0"/>
        <v>3162.2776601684532</v>
      </c>
      <c r="C21" s="5">
        <f t="shared" si="1"/>
        <v>19869.176531592664</v>
      </c>
      <c r="D21" s="16" t="str">
        <f>IMSUM(Rct!D21,Warburg!G21)</f>
        <v>100.709430843032-0.709430843031833i</v>
      </c>
      <c r="E21">
        <f t="shared" si="2"/>
        <v>100.709430843032</v>
      </c>
      <c r="F21">
        <f t="shared" si="3"/>
        <v>0.70943084303183301</v>
      </c>
      <c r="G21">
        <f t="shared" si="4"/>
        <v>2.0030809167212063</v>
      </c>
      <c r="H21">
        <f t="shared" si="5"/>
        <v>4.2981798683581252</v>
      </c>
      <c r="I21">
        <f t="shared" si="6"/>
        <v>100.71192954585116</v>
      </c>
      <c r="J21">
        <f t="shared" si="7"/>
        <v>19869.176531592664</v>
      </c>
    </row>
    <row r="22" spans="1:10" x14ac:dyDescent="0.35">
      <c r="A22" s="4">
        <v>3.4000000000000101</v>
      </c>
      <c r="B22">
        <f t="shared" si="0"/>
        <v>2511.8864315096412</v>
      </c>
      <c r="C22" s="5">
        <f t="shared" si="1"/>
        <v>15782.647919765139</v>
      </c>
      <c r="D22" s="16" t="str">
        <f>IMSUM(Rct!D22,Warburg!G22)</f>
        <v>100.795994497933-0.795994497932717i</v>
      </c>
      <c r="E22">
        <f t="shared" si="2"/>
        <v>100.79599449793299</v>
      </c>
      <c r="F22">
        <f t="shared" si="3"/>
        <v>0.79599449793271704</v>
      </c>
      <c r="G22">
        <f t="shared" si="4"/>
        <v>2.0034568158895185</v>
      </c>
      <c r="H22">
        <f t="shared" si="5"/>
        <v>4.1981798683581255</v>
      </c>
      <c r="I22">
        <f t="shared" si="6"/>
        <v>100.7991374668855</v>
      </c>
      <c r="J22">
        <f t="shared" si="7"/>
        <v>15782.647919765139</v>
      </c>
    </row>
    <row r="23" spans="1:10" x14ac:dyDescent="0.35">
      <c r="A23" s="4">
        <v>3.30000000000001</v>
      </c>
      <c r="B23">
        <f t="shared" si="0"/>
        <v>1995.2623149689266</v>
      </c>
      <c r="C23" s="5">
        <f t="shared" si="1"/>
        <v>12536.602861381887</v>
      </c>
      <c r="D23" s="16" t="str">
        <f>IMSUM(Rct!D23,Warburg!G23)</f>
        <v>100.893120516203-0.893120516203334i</v>
      </c>
      <c r="E23">
        <f t="shared" si="2"/>
        <v>100.893120516203</v>
      </c>
      <c r="F23">
        <f t="shared" si="3"/>
        <v>0.89312051620333399</v>
      </c>
      <c r="G23">
        <f t="shared" si="4"/>
        <v>2.0038785695982404</v>
      </c>
      <c r="H23">
        <f t="shared" si="5"/>
        <v>4.098179868358125</v>
      </c>
      <c r="I23">
        <f t="shared" si="6"/>
        <v>100.89707345485064</v>
      </c>
      <c r="J23">
        <f t="shared" si="7"/>
        <v>12536.602861381887</v>
      </c>
    </row>
    <row r="24" spans="1:10" x14ac:dyDescent="0.35">
      <c r="A24" s="4">
        <v>3.2000000000000099</v>
      </c>
      <c r="B24">
        <f t="shared" si="0"/>
        <v>1584.8931924611509</v>
      </c>
      <c r="C24" s="5">
        <f t="shared" si="1"/>
        <v>9958.1776203208519</v>
      </c>
      <c r="D24" s="16" t="str">
        <f>IMSUM(Rct!D24,Warburg!G24)</f>
        <v>101.002097701096-1.00209770109584i</v>
      </c>
      <c r="E24">
        <f t="shared" si="2"/>
        <v>101.00209770109601</v>
      </c>
      <c r="F24">
        <f t="shared" si="3"/>
        <v>1.0020977010958401</v>
      </c>
      <c r="G24">
        <f t="shared" si="4"/>
        <v>2.0043517680080156</v>
      </c>
      <c r="H24">
        <f t="shared" si="5"/>
        <v>3.9981798683581253</v>
      </c>
      <c r="I24">
        <f t="shared" si="6"/>
        <v>101.00706876166778</v>
      </c>
      <c r="J24">
        <f t="shared" si="7"/>
        <v>9958.1776203208519</v>
      </c>
    </row>
    <row r="25" spans="1:10" x14ac:dyDescent="0.35">
      <c r="A25" s="4">
        <v>3.1000000000000099</v>
      </c>
      <c r="B25">
        <f t="shared" si="0"/>
        <v>1258.9254117941971</v>
      </c>
      <c r="C25" s="5">
        <f t="shared" si="1"/>
        <v>7910.0616502203093</v>
      </c>
      <c r="D25" s="16" t="str">
        <f>IMSUM(Rct!D25,Warburg!G25)</f>
        <v>101.124372113643-1.1243721136431i</v>
      </c>
      <c r="E25">
        <f t="shared" si="2"/>
        <v>101.12437211364301</v>
      </c>
      <c r="F25">
        <f t="shared" si="3"/>
        <v>1.1243721136431</v>
      </c>
      <c r="G25">
        <f t="shared" si="4"/>
        <v>2.0048826813736178</v>
      </c>
      <c r="H25">
        <f t="shared" si="5"/>
        <v>3.8981798683581252</v>
      </c>
      <c r="I25">
        <f t="shared" si="6"/>
        <v>101.13062270167468</v>
      </c>
      <c r="J25">
        <f t="shared" si="7"/>
        <v>7910.0616502203093</v>
      </c>
    </row>
    <row r="26" spans="1:10" x14ac:dyDescent="0.35">
      <c r="A26" s="4">
        <v>3.0000000000000102</v>
      </c>
      <c r="B26">
        <f t="shared" si="0"/>
        <v>1000.0000000000238</v>
      </c>
      <c r="C26" s="5">
        <f t="shared" si="1"/>
        <v>6283.1853071797359</v>
      </c>
      <c r="D26" s="16" t="str">
        <f>IMSUM(Rct!D26,Warburg!G26)</f>
        <v>101.26156626101-1.26156626101006i</v>
      </c>
      <c r="E26">
        <f t="shared" si="2"/>
        <v>101.26156626101</v>
      </c>
      <c r="F26">
        <f t="shared" si="3"/>
        <v>1.26156626101006</v>
      </c>
      <c r="G26">
        <f t="shared" si="4"/>
        <v>2.0054783422162381</v>
      </c>
      <c r="H26">
        <f t="shared" si="5"/>
        <v>3.7981798683581256</v>
      </c>
      <c r="I26">
        <f t="shared" si="6"/>
        <v>101.26942456172958</v>
      </c>
      <c r="J26">
        <f t="shared" si="7"/>
        <v>6283.1853071797359</v>
      </c>
    </row>
    <row r="27" spans="1:10" x14ac:dyDescent="0.35">
      <c r="A27" s="4">
        <v>2.9000000000000101</v>
      </c>
      <c r="B27">
        <f t="shared" si="0"/>
        <v>794.32823472430039</v>
      </c>
      <c r="C27" s="5">
        <f t="shared" si="1"/>
        <v>4990.9114934976214</v>
      </c>
      <c r="D27" s="16" t="str">
        <f>IMSUM(Rct!D27,Warburg!G27)</f>
        <v>101.415500626178-1.41550062617802i</v>
      </c>
      <c r="E27">
        <f t="shared" si="2"/>
        <v>101.415500626178</v>
      </c>
      <c r="F27">
        <f t="shared" si="3"/>
        <v>1.4155006261780201</v>
      </c>
      <c r="G27">
        <f t="shared" si="4"/>
        <v>2.0061466371970993</v>
      </c>
      <c r="H27">
        <f t="shared" si="5"/>
        <v>3.6981798683581255</v>
      </c>
      <c r="I27">
        <f t="shared" si="6"/>
        <v>101.42537852668346</v>
      </c>
      <c r="J27">
        <f t="shared" si="7"/>
        <v>4990.9114934976214</v>
      </c>
    </row>
    <row r="28" spans="1:10" x14ac:dyDescent="0.35">
      <c r="A28" s="4">
        <v>2.80000000000001</v>
      </c>
      <c r="B28">
        <f t="shared" si="0"/>
        <v>630.95734448020835</v>
      </c>
      <c r="C28" s="5">
        <f t="shared" si="1"/>
        <v>3964.421916295094</v>
      </c>
      <c r="D28" s="16" t="str">
        <f>IMSUM(Rct!D28,Warburg!G28)</f>
        <v>101.588217824648-1.58821782464772i</v>
      </c>
      <c r="E28">
        <f t="shared" si="2"/>
        <v>101.588217824648</v>
      </c>
      <c r="F28">
        <f t="shared" si="3"/>
        <v>1.5882178246477201</v>
      </c>
      <c r="G28">
        <f t="shared" si="4"/>
        <v>2.0068964097476432</v>
      </c>
      <c r="H28">
        <f t="shared" si="5"/>
        <v>3.5981798683581254</v>
      </c>
      <c r="I28">
        <f t="shared" si="6"/>
        <v>101.6006320681454</v>
      </c>
      <c r="J28">
        <f t="shared" si="7"/>
        <v>3964.421916295094</v>
      </c>
    </row>
    <row r="29" spans="1:10" x14ac:dyDescent="0.35">
      <c r="A29" s="4">
        <v>2.7000000000000099</v>
      </c>
      <c r="B29">
        <f t="shared" si="0"/>
        <v>501.18723362728383</v>
      </c>
      <c r="C29" s="5">
        <f t="shared" si="1"/>
        <v>3149.0522624729324</v>
      </c>
      <c r="D29" s="16" t="str">
        <f>IMSUM(Rct!D29,Warburg!G29)</f>
        <v>101.782009708706-1.78200970870606i</v>
      </c>
      <c r="E29">
        <f t="shared" si="2"/>
        <v>101.782009708706</v>
      </c>
      <c r="F29">
        <f t="shared" si="3"/>
        <v>1.78200970870606</v>
      </c>
      <c r="G29">
        <f t="shared" si="4"/>
        <v>2.0077375745903354</v>
      </c>
      <c r="H29">
        <f t="shared" si="5"/>
        <v>3.4981798683581249</v>
      </c>
      <c r="I29">
        <f t="shared" si="6"/>
        <v>101.79760831642876</v>
      </c>
      <c r="J29">
        <f t="shared" si="7"/>
        <v>3149.0522624729324</v>
      </c>
    </row>
    <row r="30" spans="1:10" x14ac:dyDescent="0.35">
      <c r="A30" s="4">
        <v>2.6000000000000099</v>
      </c>
      <c r="B30">
        <f t="shared" si="0"/>
        <v>398.10717055350648</v>
      </c>
      <c r="C30" s="5">
        <f t="shared" si="1"/>
        <v>2501.3811247046297</v>
      </c>
      <c r="D30" s="16" t="str">
        <f>IMSUM(Rct!D30,Warburg!G30)</f>
        <v>101.999447778913-1.99944777891347i</v>
      </c>
      <c r="E30">
        <f t="shared" si="2"/>
        <v>101.99944777891299</v>
      </c>
      <c r="F30">
        <f t="shared" si="3"/>
        <v>1.9994477789134699</v>
      </c>
      <c r="G30">
        <f t="shared" si="4"/>
        <v>2.0086812453539591</v>
      </c>
      <c r="H30">
        <f t="shared" si="5"/>
        <v>3.3981798683581252</v>
      </c>
      <c r="I30">
        <f t="shared" si="6"/>
        <v>102.01904301954512</v>
      </c>
      <c r="J30">
        <f t="shared" si="7"/>
        <v>2501.3811247046297</v>
      </c>
    </row>
    <row r="31" spans="1:10" x14ac:dyDescent="0.35">
      <c r="A31" s="4">
        <v>2.5000000000000102</v>
      </c>
      <c r="B31">
        <f t="shared" si="0"/>
        <v>316.22776601684552</v>
      </c>
      <c r="C31" s="5">
        <f t="shared" si="1"/>
        <v>1986.917653159268</v>
      </c>
      <c r="D31" s="16" t="str">
        <f>IMSUM(Rct!D31,Warburg!G31)</f>
        <v>102.243417306354-2.24341730635398i</v>
      </c>
      <c r="E31">
        <f t="shared" si="2"/>
        <v>102.243417306354</v>
      </c>
      <c r="F31">
        <f t="shared" si="3"/>
        <v>2.24341730635398</v>
      </c>
      <c r="G31">
        <f t="shared" si="4"/>
        <v>2.0097398765399528</v>
      </c>
      <c r="H31">
        <f t="shared" si="5"/>
        <v>3.2981798683581256</v>
      </c>
      <c r="I31">
        <f t="shared" si="6"/>
        <v>102.26802679083868</v>
      </c>
      <c r="J31">
        <f t="shared" si="7"/>
        <v>1986.917653159268</v>
      </c>
    </row>
    <row r="32" spans="1:10" x14ac:dyDescent="0.35">
      <c r="A32" s="4">
        <v>2.4000000000000101</v>
      </c>
      <c r="B32">
        <f t="shared" si="0"/>
        <v>251.18864315096408</v>
      </c>
      <c r="C32" s="5">
        <f t="shared" si="1"/>
        <v>1578.2647919765138</v>
      </c>
      <c r="D32" s="16" t="str">
        <f>IMSUM(Rct!D32,Warburg!G32)</f>
        <v>102.51715561843-2.51715561842958i</v>
      </c>
      <c r="E32">
        <f t="shared" si="2"/>
        <v>102.51715561843</v>
      </c>
      <c r="F32">
        <f t="shared" si="3"/>
        <v>2.5171556184295798</v>
      </c>
      <c r="G32">
        <f t="shared" si="4"/>
        <v>2.0109274211211106</v>
      </c>
      <c r="H32">
        <f t="shared" si="5"/>
        <v>3.1981798683581255</v>
      </c>
      <c r="I32">
        <f t="shared" si="6"/>
        <v>102.54805346032067</v>
      </c>
      <c r="J32">
        <f t="shared" si="7"/>
        <v>1578.2647919765138</v>
      </c>
    </row>
    <row r="33" spans="1:10" x14ac:dyDescent="0.35">
      <c r="A33" s="4">
        <v>2.30000000000001</v>
      </c>
      <c r="B33">
        <f t="shared" si="0"/>
        <v>199.52623149689262</v>
      </c>
      <c r="C33" s="5">
        <f t="shared" si="1"/>
        <v>1253.6602861381884</v>
      </c>
      <c r="D33" s="16" t="str">
        <f>IMSUM(Rct!D33,Warburg!G33)</f>
        <v>102.824295056228-2.82429505622786i</v>
      </c>
      <c r="E33">
        <f t="shared" si="2"/>
        <v>102.824295056228</v>
      </c>
      <c r="F33">
        <f t="shared" si="3"/>
        <v>2.8242950562278599</v>
      </c>
      <c r="G33">
        <f t="shared" si="4"/>
        <v>2.0122595050353822</v>
      </c>
      <c r="H33">
        <f t="shared" si="5"/>
        <v>3.098179868358125</v>
      </c>
      <c r="I33">
        <f t="shared" si="6"/>
        <v>102.86307547596886</v>
      </c>
      <c r="J33">
        <f t="shared" si="7"/>
        <v>1253.6602861381884</v>
      </c>
    </row>
    <row r="34" spans="1:10" x14ac:dyDescent="0.35">
      <c r="A34" s="4">
        <v>2.2000000000000099</v>
      </c>
      <c r="B34">
        <f t="shared" si="0"/>
        <v>158.48931924611506</v>
      </c>
      <c r="C34" s="5">
        <f t="shared" si="1"/>
        <v>995.81776203208494</v>
      </c>
      <c r="D34" s="16" t="str">
        <f>IMSUM(Rct!D34,Warburg!G34)</f>
        <v>103.168911173481-3.16891117348145i</v>
      </c>
      <c r="E34">
        <f t="shared" si="2"/>
        <v>103.16891117348101</v>
      </c>
      <c r="F34">
        <f t="shared" si="3"/>
        <v>3.1689111734814501</v>
      </c>
      <c r="G34">
        <f t="shared" si="4"/>
        <v>2.0137536197548571</v>
      </c>
      <c r="H34">
        <f t="shared" si="5"/>
        <v>2.9981798683581253</v>
      </c>
      <c r="I34">
        <f t="shared" si="6"/>
        <v>103.21756745218825</v>
      </c>
      <c r="J34">
        <f t="shared" si="7"/>
        <v>995.81776203208494</v>
      </c>
    </row>
    <row r="35" spans="1:10" x14ac:dyDescent="0.35">
      <c r="A35" s="4">
        <v>2.1000000000000099</v>
      </c>
      <c r="B35">
        <f t="shared" si="0"/>
        <v>125.89254117941968</v>
      </c>
      <c r="C35" s="5">
        <f t="shared" si="1"/>
        <v>791.0061650220307</v>
      </c>
      <c r="D35" s="16" t="str">
        <f>IMSUM(Rct!D35,Warburg!G35)</f>
        <v>103.55557681669-3.55557681668989i</v>
      </c>
      <c r="E35">
        <f t="shared" si="2"/>
        <v>103.55557681669001</v>
      </c>
      <c r="F35">
        <f t="shared" si="3"/>
        <v>3.5555768166898898</v>
      </c>
      <c r="G35">
        <f t="shared" si="4"/>
        <v>2.0154293339357467</v>
      </c>
      <c r="H35">
        <f t="shared" si="5"/>
        <v>2.8981798683581252</v>
      </c>
      <c r="I35">
        <f t="shared" si="6"/>
        <v>103.61659913516159</v>
      </c>
      <c r="J35">
        <f t="shared" si="7"/>
        <v>791.0061650220307</v>
      </c>
    </row>
    <row r="36" spans="1:10" x14ac:dyDescent="0.35">
      <c r="A36" s="4">
        <v>2.0000000000000102</v>
      </c>
      <c r="B36">
        <f t="shared" si="0"/>
        <v>100.00000000000236</v>
      </c>
      <c r="C36" s="5">
        <f t="shared" si="1"/>
        <v>628.31853071797343</v>
      </c>
      <c r="D36" s="16" t="str">
        <f>IMSUM(Rct!D36,Warburg!G36)</f>
        <v>103.989422804014-3.98942280401426i</v>
      </c>
      <c r="E36">
        <f t="shared" si="2"/>
        <v>103.989422804014</v>
      </c>
      <c r="F36">
        <f t="shared" si="3"/>
        <v>3.9894228040142599</v>
      </c>
      <c r="G36">
        <f t="shared" si="4"/>
        <v>2.0173085248528673</v>
      </c>
      <c r="H36">
        <f t="shared" si="5"/>
        <v>2.7981798683581252</v>
      </c>
      <c r="I36">
        <f t="shared" si="6"/>
        <v>104.0659192503539</v>
      </c>
      <c r="J36">
        <f t="shared" si="7"/>
        <v>628.31853071797343</v>
      </c>
    </row>
    <row r="37" spans="1:10" x14ac:dyDescent="0.35">
      <c r="A37" s="4">
        <v>1.9000000000000099</v>
      </c>
      <c r="B37">
        <f t="shared" si="0"/>
        <v>79.43282347243003</v>
      </c>
      <c r="C37" s="5">
        <f t="shared" si="1"/>
        <v>499.09114934976213</v>
      </c>
      <c r="D37" s="16" t="str">
        <f>IMSUM(Rct!D37,Warburg!G37)</f>
        <v>104.476206008117-4.4762060081171i</v>
      </c>
      <c r="E37">
        <f t="shared" si="2"/>
        <v>104.476206008117</v>
      </c>
      <c r="F37">
        <f t="shared" si="3"/>
        <v>4.4762060081171002</v>
      </c>
      <c r="G37">
        <f t="shared" si="4"/>
        <v>2.019415629845172</v>
      </c>
      <c r="H37">
        <f t="shared" si="5"/>
        <v>2.6981798683581255</v>
      </c>
      <c r="I37">
        <f t="shared" si="6"/>
        <v>104.57205191674115</v>
      </c>
      <c r="J37">
        <f t="shared" si="7"/>
        <v>499.09114934976213</v>
      </c>
    </row>
    <row r="38" spans="1:10" x14ac:dyDescent="0.35">
      <c r="A38" s="4">
        <v>1.80000000000001</v>
      </c>
      <c r="B38">
        <f t="shared" si="0"/>
        <v>63.095734448020821</v>
      </c>
      <c r="C38" s="5">
        <f t="shared" si="1"/>
        <v>396.4421916295093</v>
      </c>
      <c r="D38" s="16" t="str">
        <f>IMSUM(Rct!D38,Warburg!G38)</f>
        <v>105.022385746365-5.02238574636472i</v>
      </c>
      <c r="E38">
        <f t="shared" si="2"/>
        <v>105.022385746365</v>
      </c>
      <c r="F38">
        <f t="shared" si="3"/>
        <v>5.0223857463647201</v>
      </c>
      <c r="G38">
        <f t="shared" si="4"/>
        <v>2.0217779172881025</v>
      </c>
      <c r="H38">
        <f t="shared" si="5"/>
        <v>2.5981798683581254</v>
      </c>
      <c r="I38">
        <f t="shared" si="6"/>
        <v>105.14240755491373</v>
      </c>
      <c r="J38">
        <f t="shared" si="7"/>
        <v>396.4421916295093</v>
      </c>
    </row>
    <row r="39" spans="1:10" x14ac:dyDescent="0.35">
      <c r="A39" s="4">
        <v>1.7000000000000099</v>
      </c>
      <c r="B39">
        <f t="shared" si="0"/>
        <v>50.118723362728396</v>
      </c>
      <c r="C39" s="5">
        <f t="shared" si="1"/>
        <v>314.90522624729334</v>
      </c>
      <c r="D39" s="16" t="str">
        <f>IMSUM(Rct!D39,Warburg!G39)</f>
        <v>105.635209492044-5.63520949204434i</v>
      </c>
      <c r="E39">
        <f t="shared" si="2"/>
        <v>105.635209492044</v>
      </c>
      <c r="F39">
        <f t="shared" si="3"/>
        <v>5.6352094920443401</v>
      </c>
      <c r="G39">
        <f t="shared" si="4"/>
        <v>2.0244257755924888</v>
      </c>
      <c r="H39">
        <f t="shared" si="5"/>
        <v>2.4981798683581253</v>
      </c>
      <c r="I39">
        <f t="shared" si="6"/>
        <v>105.7854104801189</v>
      </c>
      <c r="J39">
        <f t="shared" si="7"/>
        <v>314.90522624729334</v>
      </c>
    </row>
    <row r="40" spans="1:10" x14ac:dyDescent="0.35">
      <c r="A40" s="4">
        <v>1.6000000000000101</v>
      </c>
      <c r="B40">
        <f t="shared" si="0"/>
        <v>39.810717055350658</v>
      </c>
      <c r="C40" s="5">
        <f t="shared" si="1"/>
        <v>250.13811247046303</v>
      </c>
      <c r="D40" s="16" t="str">
        <f>IMSUM(Rct!D40,Warburg!G40)</f>
        <v>106.322809043931-6.32280904393136i</v>
      </c>
      <c r="E40">
        <f t="shared" si="2"/>
        <v>106.322809043931</v>
      </c>
      <c r="F40">
        <f t="shared" si="3"/>
        <v>6.3228090439313602</v>
      </c>
      <c r="G40">
        <f t="shared" si="4"/>
        <v>2.0273930173226118</v>
      </c>
      <c r="H40">
        <f t="shared" si="5"/>
        <v>2.3981798683581252</v>
      </c>
      <c r="I40">
        <f t="shared" si="6"/>
        <v>106.510645651964</v>
      </c>
      <c r="J40">
        <f t="shared" si="7"/>
        <v>250.13811247046303</v>
      </c>
    </row>
    <row r="41" spans="1:10" x14ac:dyDescent="0.35">
      <c r="A41" s="4">
        <v>1.50000000000001</v>
      </c>
      <c r="B41">
        <f t="shared" si="0"/>
        <v>31.622776601684535</v>
      </c>
      <c r="C41" s="5">
        <f t="shared" si="1"/>
        <v>198.69176531592669</v>
      </c>
      <c r="D41" s="16" t="str">
        <f>IMSUM(Rct!D41,Warburg!G41)</f>
        <v>107.094308430318-7.09430843031833i</v>
      </c>
      <c r="E41">
        <f t="shared" si="2"/>
        <v>107.09430843031799</v>
      </c>
      <c r="F41">
        <f t="shared" si="3"/>
        <v>7.0943084303183301</v>
      </c>
      <c r="G41">
        <f t="shared" si="4"/>
        <v>2.0307171936320683</v>
      </c>
      <c r="H41">
        <f t="shared" si="5"/>
        <v>2.2981798683581252</v>
      </c>
      <c r="I41">
        <f t="shared" si="6"/>
        <v>107.32902734243224</v>
      </c>
      <c r="J41">
        <f t="shared" si="7"/>
        <v>198.69176531592669</v>
      </c>
    </row>
    <row r="42" spans="1:10" x14ac:dyDescent="0.35">
      <c r="A42" s="4">
        <v>1.4000000000000099</v>
      </c>
      <c r="B42">
        <f t="shared" si="0"/>
        <v>25.118864315096381</v>
      </c>
      <c r="C42" s="5">
        <f t="shared" si="1"/>
        <v>157.8264791976512</v>
      </c>
      <c r="D42" s="16" t="str">
        <f>IMSUM(Rct!D42,Warburg!G42)</f>
        <v>107.959944979327-7.95994497932718i</v>
      </c>
      <c r="E42">
        <f t="shared" si="2"/>
        <v>107.95994497932701</v>
      </c>
      <c r="F42">
        <f t="shared" si="3"/>
        <v>7.9599449793271804</v>
      </c>
      <c r="G42">
        <f t="shared" si="4"/>
        <v>2.0344399117342733</v>
      </c>
      <c r="H42">
        <f t="shared" si="5"/>
        <v>2.1981798683581251</v>
      </c>
      <c r="I42">
        <f t="shared" si="6"/>
        <v>108.25299277162377</v>
      </c>
      <c r="J42">
        <f t="shared" si="7"/>
        <v>157.8264791976512</v>
      </c>
    </row>
    <row r="43" spans="1:10" x14ac:dyDescent="0.35">
      <c r="A43" s="4">
        <v>1.30000000000001</v>
      </c>
      <c r="B43">
        <f t="shared" si="0"/>
        <v>19.952623149689266</v>
      </c>
      <c r="C43" s="5">
        <f t="shared" si="1"/>
        <v>125.36602861381887</v>
      </c>
      <c r="D43" s="16" t="str">
        <f>IMSUM(Rct!D43,Warburg!G43)</f>
        <v>108.931205162033-8.93120516203334i</v>
      </c>
      <c r="E43">
        <f t="shared" si="2"/>
        <v>108.931205162033</v>
      </c>
      <c r="F43">
        <f t="shared" si="3"/>
        <v>8.9312051620333399</v>
      </c>
      <c r="G43">
        <f t="shared" si="4"/>
        <v>2.0386071449597924</v>
      </c>
      <c r="H43">
        <f t="shared" si="5"/>
        <v>2.0981798683581254</v>
      </c>
      <c r="I43">
        <f t="shared" si="6"/>
        <v>109.29672403004244</v>
      </c>
      <c r="J43">
        <f t="shared" si="7"/>
        <v>125.36602861381887</v>
      </c>
    </row>
    <row r="44" spans="1:10" x14ac:dyDescent="0.35">
      <c r="A44" s="4">
        <v>1.2000000000000099</v>
      </c>
      <c r="B44">
        <f t="shared" si="0"/>
        <v>15.848931924611502</v>
      </c>
      <c r="C44" s="5">
        <f t="shared" si="1"/>
        <v>99.581776203208477</v>
      </c>
      <c r="D44" s="16" t="str">
        <f>IMSUM(Rct!D44,Warburg!G44)</f>
        <v>110.020977010958-10.0209770109584i</v>
      </c>
      <c r="E44">
        <f t="shared" si="2"/>
        <v>110.02097701095801</v>
      </c>
      <c r="F44">
        <f t="shared" si="3"/>
        <v>10.020977010958401</v>
      </c>
      <c r="G44">
        <f t="shared" si="4"/>
        <v>2.0432695210369145</v>
      </c>
      <c r="H44">
        <f t="shared" si="5"/>
        <v>1.9981798683581251</v>
      </c>
      <c r="I44">
        <f t="shared" si="6"/>
        <v>110.47640183631935</v>
      </c>
      <c r="J44">
        <f t="shared" si="7"/>
        <v>99.581776203208477</v>
      </c>
    </row>
    <row r="45" spans="1:10" x14ac:dyDescent="0.35">
      <c r="A45" s="4">
        <v>1.1000000000000101</v>
      </c>
      <c r="B45">
        <f t="shared" si="0"/>
        <v>12.589254117941964</v>
      </c>
      <c r="C45" s="5">
        <f t="shared" si="1"/>
        <v>79.100616502203053</v>
      </c>
      <c r="D45" s="16" t="str">
        <f>IMSUM(Rct!D45,Warburg!G45)</f>
        <v>111.243721136431-11.243721136431i</v>
      </c>
      <c r="E45">
        <f t="shared" si="2"/>
        <v>111.24372113643101</v>
      </c>
      <c r="F45">
        <f t="shared" si="3"/>
        <v>11.243721136431001</v>
      </c>
      <c r="G45">
        <f t="shared" si="4"/>
        <v>2.0484825695517568</v>
      </c>
      <c r="H45">
        <f t="shared" si="5"/>
        <v>1.898179868358125</v>
      </c>
      <c r="I45">
        <f t="shared" si="6"/>
        <v>111.81049484406128</v>
      </c>
      <c r="J45">
        <f t="shared" si="7"/>
        <v>79.100616502203053</v>
      </c>
    </row>
    <row r="46" spans="1:10" x14ac:dyDescent="0.35">
      <c r="A46" s="4">
        <v>1.00000000000001</v>
      </c>
      <c r="B46">
        <f t="shared" si="0"/>
        <v>10.000000000000233</v>
      </c>
      <c r="C46" s="5">
        <f t="shared" si="1"/>
        <v>62.831853071797326</v>
      </c>
      <c r="D46" s="16" t="str">
        <f>IMSUM(Rct!D46,Warburg!G46)</f>
        <v>112.615662610101-12.6156626101007i</v>
      </c>
      <c r="E46">
        <f t="shared" si="2"/>
        <v>112.615662610101</v>
      </c>
      <c r="F46">
        <f t="shared" si="3"/>
        <v>12.615662610100699</v>
      </c>
      <c r="G46">
        <f t="shared" si="4"/>
        <v>2.0543069041849775</v>
      </c>
      <c r="H46">
        <f t="shared" si="5"/>
        <v>1.7981798683581252</v>
      </c>
      <c r="I46">
        <f t="shared" si="6"/>
        <v>113.32008828183992</v>
      </c>
      <c r="J46">
        <f t="shared" si="7"/>
        <v>62.831853071797326</v>
      </c>
    </row>
    <row r="47" spans="1:10" x14ac:dyDescent="0.35">
      <c r="A47" s="4">
        <v>0.90000000000001001</v>
      </c>
      <c r="B47">
        <f t="shared" si="0"/>
        <v>7.9432823472430005</v>
      </c>
      <c r="C47" s="5">
        <f t="shared" si="1"/>
        <v>49.909114934976195</v>
      </c>
      <c r="D47" s="16" t="str">
        <f>IMSUM(Rct!D47,Warburg!G47)</f>
        <v>114.15500626178-14.1550062617802i</v>
      </c>
      <c r="E47">
        <f t="shared" si="2"/>
        <v>114.15500626178</v>
      </c>
      <c r="F47">
        <f t="shared" si="3"/>
        <v>14.155006261780199</v>
      </c>
      <c r="G47">
        <f t="shared" si="4"/>
        <v>2.0608083095218297</v>
      </c>
      <c r="H47">
        <f t="shared" si="5"/>
        <v>1.6981798683581251</v>
      </c>
      <c r="I47">
        <f t="shared" si="6"/>
        <v>115.02925565654185</v>
      </c>
      <c r="J47">
        <f t="shared" si="7"/>
        <v>49.909114934976195</v>
      </c>
    </row>
    <row r="48" spans="1:10" x14ac:dyDescent="0.35">
      <c r="A48" s="4">
        <v>0.80000000000001004</v>
      </c>
      <c r="B48">
        <f t="shared" si="0"/>
        <v>6.309573444802079</v>
      </c>
      <c r="C48" s="5">
        <f t="shared" si="1"/>
        <v>39.644219162950911</v>
      </c>
      <c r="D48" s="16" t="str">
        <f>IMSUM(Rct!D48,Warburg!G48)</f>
        <v>115.882178246477-15.8821782464772i</v>
      </c>
      <c r="E48">
        <f t="shared" si="2"/>
        <v>115.882178246477</v>
      </c>
      <c r="F48">
        <f t="shared" si="3"/>
        <v>15.882178246477199</v>
      </c>
      <c r="G48">
        <f t="shared" si="4"/>
        <v>2.068057696446123</v>
      </c>
      <c r="H48">
        <f t="shared" si="5"/>
        <v>1.5981798683581252</v>
      </c>
      <c r="I48">
        <f t="shared" si="6"/>
        <v>116.96547704772182</v>
      </c>
      <c r="J48">
        <f t="shared" si="7"/>
        <v>39.644219162950911</v>
      </c>
    </row>
    <row r="49" spans="1:10" x14ac:dyDescent="0.35">
      <c r="A49" s="4">
        <v>0.70000000000002005</v>
      </c>
      <c r="B49">
        <f t="shared" si="0"/>
        <v>5.0118723362729556</v>
      </c>
      <c r="C49" s="5">
        <f t="shared" si="1"/>
        <v>31.490522624730062</v>
      </c>
      <c r="D49" s="16" t="str">
        <f>IMSUM(Rct!D49,Warburg!G49)</f>
        <v>117.82009708706-17.8200970870604i</v>
      </c>
      <c r="E49">
        <f t="shared" si="2"/>
        <v>117.82009708706001</v>
      </c>
      <c r="F49">
        <f t="shared" si="3"/>
        <v>17.8200970870604</v>
      </c>
      <c r="G49">
        <f t="shared" si="4"/>
        <v>2.0761308850927507</v>
      </c>
      <c r="H49">
        <f t="shared" si="5"/>
        <v>1.4981798683581351</v>
      </c>
      <c r="I49">
        <f t="shared" si="6"/>
        <v>119.16010715754038</v>
      </c>
      <c r="J49">
        <f t="shared" si="7"/>
        <v>31.490522624730062</v>
      </c>
    </row>
    <row r="50" spans="1:10" x14ac:dyDescent="0.35">
      <c r="A50" s="4">
        <v>0.60000000000001996</v>
      </c>
      <c r="B50">
        <f t="shared" si="0"/>
        <v>3.9810717055351557</v>
      </c>
      <c r="C50" s="5">
        <f t="shared" si="1"/>
        <v>25.013811247046867</v>
      </c>
      <c r="D50" s="16" t="str">
        <f>IMSUM(Rct!D50,Warburg!G50)</f>
        <v>119.994477789134-19.9944777891345i</v>
      </c>
      <c r="E50">
        <f t="shared" si="2"/>
        <v>119.994477789134</v>
      </c>
      <c r="F50">
        <f t="shared" si="3"/>
        <v>19.9944777891345</v>
      </c>
      <c r="G50">
        <f t="shared" si="4"/>
        <v>2.0851081711100408</v>
      </c>
      <c r="H50">
        <f t="shared" si="5"/>
        <v>1.398179868358135</v>
      </c>
      <c r="I50">
        <f t="shared" si="6"/>
        <v>121.6488957695349</v>
      </c>
      <c r="J50">
        <f t="shared" si="7"/>
        <v>25.013811247046867</v>
      </c>
    </row>
    <row r="51" spans="1:10" x14ac:dyDescent="0.35">
      <c r="A51" s="4">
        <v>0.50000000000001998</v>
      </c>
      <c r="B51">
        <f t="shared" si="0"/>
        <v>3.1622776601685252</v>
      </c>
      <c r="C51" s="5">
        <f t="shared" si="1"/>
        <v>19.869176531593119</v>
      </c>
      <c r="D51" s="16" t="str">
        <f>IMSUM(Rct!D51,Warburg!G51)</f>
        <v>122.43417306354-22.4341730635396i</v>
      </c>
      <c r="E51">
        <f t="shared" si="2"/>
        <v>122.43417306354</v>
      </c>
      <c r="F51">
        <f t="shared" si="3"/>
        <v>22.4341730635396</v>
      </c>
      <c r="G51">
        <f t="shared" si="4"/>
        <v>2.0950736309564419</v>
      </c>
      <c r="H51">
        <f t="shared" si="5"/>
        <v>1.2981798683581351</v>
      </c>
      <c r="I51">
        <f t="shared" si="6"/>
        <v>124.4725626585944</v>
      </c>
      <c r="J51">
        <f t="shared" si="7"/>
        <v>19.869176531593119</v>
      </c>
    </row>
    <row r="52" spans="1:10" x14ac:dyDescent="0.35">
      <c r="A52" s="4">
        <v>0.40000000000002001</v>
      </c>
      <c r="B52">
        <f t="shared" si="0"/>
        <v>2.511886431509696</v>
      </c>
      <c r="C52" s="5">
        <f t="shared" si="1"/>
        <v>15.782647919765484</v>
      </c>
      <c r="D52" s="16" t="str">
        <f>IMSUM(Rct!D52,Warburg!G52)</f>
        <v>125.171556184295-25.1715561842955i</v>
      </c>
      <c r="E52">
        <f t="shared" si="2"/>
        <v>125.171556184295</v>
      </c>
      <c r="F52">
        <f t="shared" si="3"/>
        <v>25.1715561842955</v>
      </c>
      <c r="G52">
        <f t="shared" si="4"/>
        <v>2.1061141267432602</v>
      </c>
      <c r="H52">
        <f t="shared" si="5"/>
        <v>1.1981798683581351</v>
      </c>
      <c r="I52">
        <f t="shared" si="6"/>
        <v>127.677428382378</v>
      </c>
      <c r="J52">
        <f t="shared" si="7"/>
        <v>15.782647919765484</v>
      </c>
    </row>
    <row r="53" spans="1:10" x14ac:dyDescent="0.35">
      <c r="A53" s="4">
        <v>0.30000000000001997</v>
      </c>
      <c r="B53">
        <f t="shared" si="0"/>
        <v>1.9952623149689717</v>
      </c>
      <c r="C53" s="5">
        <f t="shared" si="1"/>
        <v>12.536602861382171</v>
      </c>
      <c r="D53" s="16" t="str">
        <f>IMSUM(Rct!D53,Warburg!G53)</f>
        <v>128.242950562278-28.2429505622783i</v>
      </c>
      <c r="E53">
        <f t="shared" si="2"/>
        <v>128.242950562278</v>
      </c>
      <c r="F53">
        <f t="shared" si="3"/>
        <v>28.242950562278299</v>
      </c>
      <c r="G53">
        <f t="shared" si="4"/>
        <v>2.1183179823683878</v>
      </c>
      <c r="H53">
        <f t="shared" si="5"/>
        <v>1.0981798683581352</v>
      </c>
      <c r="I53">
        <f t="shared" si="6"/>
        <v>131.31610192730432</v>
      </c>
      <c r="J53">
        <f t="shared" si="7"/>
        <v>12.536602861382171</v>
      </c>
    </row>
    <row r="54" spans="1:10" x14ac:dyDescent="0.35">
      <c r="A54" s="4">
        <v>0.20000000000002</v>
      </c>
      <c r="B54">
        <f t="shared" si="0"/>
        <v>1.5848931924611867</v>
      </c>
      <c r="C54" s="5">
        <f t="shared" si="1"/>
        <v>9.9581776203210755</v>
      </c>
      <c r="D54" s="16" t="str">
        <f>IMSUM(Rct!D54,Warburg!G54)</f>
        <v>131.689111734814-31.6891117348141i</v>
      </c>
      <c r="E54">
        <f t="shared" si="2"/>
        <v>131.68911173481399</v>
      </c>
      <c r="F54">
        <f t="shared" si="3"/>
        <v>31.689111734814102</v>
      </c>
      <c r="G54">
        <f t="shared" si="4"/>
        <v>2.1317733216425232</v>
      </c>
      <c r="H54">
        <f t="shared" si="5"/>
        <v>0.9981798683581351</v>
      </c>
      <c r="I54">
        <f t="shared" si="6"/>
        <v>135.44822609412742</v>
      </c>
      <c r="J54">
        <f t="shared" si="7"/>
        <v>9.9581776203210755</v>
      </c>
    </row>
    <row r="55" spans="1:10" x14ac:dyDescent="0.35">
      <c r="A55" s="4">
        <v>0.10000000000002</v>
      </c>
      <c r="B55">
        <f t="shared" si="0"/>
        <v>1.2589254117942252</v>
      </c>
      <c r="C55" s="5">
        <f t="shared" si="1"/>
        <v>7.9100616502204861</v>
      </c>
      <c r="D55" s="16" t="str">
        <f>IMSUM(Rct!D55,Warburg!G55)</f>
        <v>135.555768166898-35.5557681668984i</v>
      </c>
      <c r="E55">
        <f t="shared" si="2"/>
        <v>135.55576816689799</v>
      </c>
      <c r="F55">
        <f t="shared" si="3"/>
        <v>35.555768166898403</v>
      </c>
      <c r="G55">
        <f t="shared" si="4"/>
        <v>2.1465660862029674</v>
      </c>
      <c r="H55">
        <f t="shared" si="5"/>
        <v>0.89817986835813501</v>
      </c>
      <c r="I55">
        <f t="shared" si="6"/>
        <v>140.14128204514193</v>
      </c>
      <c r="J55">
        <f t="shared" si="7"/>
        <v>7.9100616502204861</v>
      </c>
    </row>
    <row r="56" spans="1:10" x14ac:dyDescent="0.35">
      <c r="A56" s="4">
        <v>2.0428103653102899E-14</v>
      </c>
      <c r="B56">
        <f t="shared" si="0"/>
        <v>1.0000000000000471</v>
      </c>
      <c r="C56" s="5">
        <f t="shared" si="1"/>
        <v>6.283185307179882</v>
      </c>
      <c r="D56" s="16" t="str">
        <f>IMSUM(Rct!D56,Warburg!G56)</f>
        <v>139.894228040142-39.8942280401423i</v>
      </c>
      <c r="E56">
        <f t="shared" si="2"/>
        <v>139.894228040142</v>
      </c>
      <c r="F56">
        <f t="shared" si="3"/>
        <v>39.894228040142302</v>
      </c>
      <c r="G56">
        <f t="shared" si="4"/>
        <v>2.1627777852197267</v>
      </c>
      <c r="H56">
        <f t="shared" si="5"/>
        <v>0.79817986835813548</v>
      </c>
      <c r="I56">
        <f t="shared" si="6"/>
        <v>145.47145585944389</v>
      </c>
      <c r="J56">
        <f t="shared" si="7"/>
        <v>6.283185307179882</v>
      </c>
    </row>
    <row r="57" spans="1:10" x14ac:dyDescent="0.35">
      <c r="A57" s="4">
        <v>-9.9999999999980105E-2</v>
      </c>
      <c r="B57">
        <f t="shared" si="0"/>
        <v>0.79432823472431791</v>
      </c>
      <c r="C57" s="5">
        <f t="shared" si="1"/>
        <v>4.9909114934977321</v>
      </c>
      <c r="D57" s="16" t="str">
        <f>IMSUM(Rct!D57,Warburg!G57)</f>
        <v>144.762060081171-44.7620600811706i</v>
      </c>
      <c r="E57">
        <f t="shared" si="2"/>
        <v>144.762060081171</v>
      </c>
      <c r="F57">
        <f t="shared" si="3"/>
        <v>44.762060081170603</v>
      </c>
      <c r="G57">
        <f t="shared" si="4"/>
        <v>2.1804830673067874</v>
      </c>
      <c r="H57">
        <f t="shared" si="5"/>
        <v>0.69817986835813495</v>
      </c>
      <c r="I57">
        <f t="shared" si="6"/>
        <v>151.52457246814754</v>
      </c>
      <c r="J57">
        <f t="shared" si="7"/>
        <v>4.9909114934977321</v>
      </c>
    </row>
    <row r="58" spans="1:10" x14ac:dyDescent="0.35">
      <c r="A58" s="4">
        <v>-0.19999999999998</v>
      </c>
      <c r="B58">
        <f t="shared" si="0"/>
        <v>0.63095734448022234</v>
      </c>
      <c r="C58" s="5">
        <f t="shared" si="1"/>
        <v>3.9644219162951817</v>
      </c>
      <c r="D58" s="16" t="str">
        <f>IMSUM(Rct!D58,Warburg!G58)</f>
        <v>150.223857463647-50.2238574636465i</v>
      </c>
      <c r="E58">
        <f t="shared" si="2"/>
        <v>150.22385746364699</v>
      </c>
      <c r="F58">
        <f t="shared" si="3"/>
        <v>50.223857463646503</v>
      </c>
      <c r="G58">
        <f t="shared" si="4"/>
        <v>2.1997472427114597</v>
      </c>
      <c r="H58">
        <f t="shared" si="5"/>
        <v>0.59817986835813508</v>
      </c>
      <c r="I58">
        <f t="shared" si="6"/>
        <v>158.39710606506299</v>
      </c>
      <c r="J58">
        <f t="shared" si="7"/>
        <v>3.9644219162951817</v>
      </c>
    </row>
    <row r="59" spans="1:10" x14ac:dyDescent="0.35">
      <c r="A59" s="4">
        <v>-0.29999999999998</v>
      </c>
      <c r="B59">
        <f t="shared" si="0"/>
        <v>0.50118723362729534</v>
      </c>
      <c r="C59" s="5">
        <f t="shared" si="1"/>
        <v>3.1490522624730048</v>
      </c>
      <c r="D59" s="16" t="str">
        <f>IMSUM(Rct!D59,Warburg!G59)</f>
        <v>156.352094920443-56.3520949204429i</v>
      </c>
      <c r="E59">
        <f t="shared" si="2"/>
        <v>156.35209492044299</v>
      </c>
      <c r="F59">
        <f t="shared" si="3"/>
        <v>56.352094920442902</v>
      </c>
      <c r="G59">
        <f t="shared" si="4"/>
        <v>2.2206239142282991</v>
      </c>
      <c r="H59">
        <f t="shared" si="5"/>
        <v>0.49817986835813505</v>
      </c>
      <c r="I59">
        <f t="shared" si="6"/>
        <v>166.19728092822044</v>
      </c>
      <c r="J59">
        <f t="shared" si="7"/>
        <v>3.1490522624730048</v>
      </c>
    </row>
    <row r="60" spans="1:10" x14ac:dyDescent="0.35">
      <c r="A60" s="4">
        <v>-0.39999999999997998</v>
      </c>
      <c r="B60">
        <f t="shared" si="0"/>
        <v>0.39810717055351552</v>
      </c>
      <c r="C60" s="5">
        <f t="shared" si="1"/>
        <v>2.5013811247046864</v>
      </c>
      <c r="D60" s="16" t="str">
        <f>IMSUM(Rct!D60,Warburg!G60)</f>
        <v>163.228090439313-63.228090439313i</v>
      </c>
      <c r="E60">
        <f t="shared" si="2"/>
        <v>163.22809043931301</v>
      </c>
      <c r="F60">
        <f t="shared" si="3"/>
        <v>63.228090439313</v>
      </c>
      <c r="G60">
        <f t="shared" si="4"/>
        <v>2.2431528913589687</v>
      </c>
      <c r="H60">
        <f t="shared" si="5"/>
        <v>0.39817986835813496</v>
      </c>
      <c r="I60">
        <f t="shared" si="6"/>
        <v>175.04628224862844</v>
      </c>
      <c r="J60">
        <f t="shared" si="7"/>
        <v>2.5013811247046864</v>
      </c>
    </row>
    <row r="61" spans="1:10" x14ac:dyDescent="0.35">
      <c r="A61" s="4">
        <v>-0.49999999999998002</v>
      </c>
      <c r="B61">
        <f t="shared" si="0"/>
        <v>0.31622776601685243</v>
      </c>
      <c r="C61" s="5">
        <f t="shared" si="1"/>
        <v>1.9869176531593113</v>
      </c>
      <c r="D61" s="16" t="str">
        <f>IMSUM(Rct!D61,Warburg!G61)</f>
        <v>170.943084303183-70.9430843031826i</v>
      </c>
      <c r="E61">
        <f t="shared" si="2"/>
        <v>170.94308430318301</v>
      </c>
      <c r="F61">
        <f t="shared" si="3"/>
        <v>70.943084303182602</v>
      </c>
      <c r="G61">
        <f t="shared" si="4"/>
        <v>2.2673585582105846</v>
      </c>
      <c r="H61">
        <f t="shared" si="5"/>
        <v>0.29817986835813498</v>
      </c>
      <c r="I61">
        <f t="shared" si="6"/>
        <v>185.07960255396492</v>
      </c>
      <c r="J61">
        <f t="shared" si="7"/>
        <v>1.9869176531593113</v>
      </c>
    </row>
    <row r="62" spans="1:10" x14ac:dyDescent="0.35">
      <c r="A62" s="4">
        <v>-0.59999999999997999</v>
      </c>
      <c r="B62">
        <f t="shared" si="0"/>
        <v>0.25118864315096956</v>
      </c>
      <c r="C62" s="5">
        <f t="shared" si="1"/>
        <v>1.5782647919765482</v>
      </c>
      <c r="D62" s="16" t="str">
        <f>IMSUM(Rct!D62,Warburg!G62)</f>
        <v>179.599449793271-79.5994497932707i</v>
      </c>
      <c r="E62">
        <f t="shared" si="2"/>
        <v>179.59944979327099</v>
      </c>
      <c r="F62">
        <f t="shared" si="3"/>
        <v>79.599449793270693</v>
      </c>
      <c r="G62">
        <f t="shared" si="4"/>
        <v>2.2932488387231023</v>
      </c>
      <c r="H62">
        <f t="shared" si="5"/>
        <v>0.19817986835813503</v>
      </c>
      <c r="I62">
        <f t="shared" si="6"/>
        <v>196.44855503015819</v>
      </c>
      <c r="J62">
        <f t="shared" si="7"/>
        <v>1.5782647919765482</v>
      </c>
    </row>
    <row r="63" spans="1:10" x14ac:dyDescent="0.35">
      <c r="A63" s="4">
        <v>-0.69999999999997997</v>
      </c>
      <c r="B63">
        <f t="shared" si="0"/>
        <v>0.19952623149689716</v>
      </c>
      <c r="C63" s="5">
        <f t="shared" si="1"/>
        <v>1.2536602861382171</v>
      </c>
      <c r="D63" s="16" t="str">
        <f>IMSUM(Rct!D63,Warburg!G63)</f>
        <v>189.312051620332-89.3120516203323i</v>
      </c>
      <c r="E63">
        <f t="shared" si="2"/>
        <v>189.312051620332</v>
      </c>
      <c r="F63">
        <f t="shared" si="3"/>
        <v>89.312051620332298</v>
      </c>
      <c r="G63">
        <f t="shared" si="4"/>
        <v>2.3208148546555787</v>
      </c>
      <c r="H63">
        <f t="shared" si="5"/>
        <v>9.8179868358135094E-2</v>
      </c>
      <c r="I63">
        <f t="shared" si="6"/>
        <v>209.32198989435426</v>
      </c>
      <c r="J63">
        <f t="shared" si="7"/>
        <v>1.2536602861382171</v>
      </c>
    </row>
    <row r="64" spans="1:10" x14ac:dyDescent="0.35">
      <c r="A64" s="4">
        <v>-0.79999999999997995</v>
      </c>
      <c r="B64">
        <f t="shared" si="0"/>
        <v>0.15848931924611864</v>
      </c>
      <c r="C64" s="5">
        <f t="shared" si="1"/>
        <v>0.99581776203210748</v>
      </c>
      <c r="D64" s="16" t="str">
        <f>IMSUM(Rct!D64,Warburg!G64)</f>
        <v>200.209770109583-100.209770109583i</v>
      </c>
      <c r="E64">
        <f t="shared" si="2"/>
        <v>200.20977010958299</v>
      </c>
      <c r="F64">
        <f t="shared" si="3"/>
        <v>100.209770109583</v>
      </c>
      <c r="G64">
        <f t="shared" si="4"/>
        <v>2.3500313085990707</v>
      </c>
      <c r="H64">
        <f t="shared" si="5"/>
        <v>-1.820131641864977E-3</v>
      </c>
      <c r="I64">
        <f t="shared" si="6"/>
        <v>223.88825353900893</v>
      </c>
      <c r="J64">
        <f t="shared" si="7"/>
        <v>0.99581776203210748</v>
      </c>
    </row>
    <row r="65" spans="1:10" x14ac:dyDescent="0.35">
      <c r="A65" s="4">
        <v>-0.89999999999998004</v>
      </c>
      <c r="B65">
        <f t="shared" si="0"/>
        <v>0.1258925411794225</v>
      </c>
      <c r="C65" s="5">
        <f t="shared" si="1"/>
        <v>0.79100616502204846</v>
      </c>
      <c r="D65" s="16" t="str">
        <f>IMSUM(Rct!D65,Warburg!G65)</f>
        <v>212.437211364309-112.437211364309i</v>
      </c>
      <c r="E65">
        <f t="shared" si="2"/>
        <v>212.43721136430901</v>
      </c>
      <c r="F65">
        <f t="shared" si="3"/>
        <v>112.43721136430899</v>
      </c>
      <c r="G65">
        <f t="shared" si="4"/>
        <v>2.3808575559042553</v>
      </c>
      <c r="H65">
        <f t="shared" si="5"/>
        <v>-0.10182013164186504</v>
      </c>
      <c r="I65">
        <f t="shared" si="6"/>
        <v>240.35743232033911</v>
      </c>
      <c r="J65">
        <f t="shared" si="7"/>
        <v>0.79100616502204846</v>
      </c>
    </row>
    <row r="66" spans="1:10" ht="15" thickBot="1" x14ac:dyDescent="0.4">
      <c r="A66" s="6">
        <v>-0.99999999999998002</v>
      </c>
      <c r="B66" s="7">
        <f t="shared" si="0"/>
        <v>0.1000000000000046</v>
      </c>
      <c r="C66" s="8">
        <f t="shared" si="1"/>
        <v>0.62831853071798749</v>
      </c>
      <c r="D66" s="16" t="str">
        <f>IMSUM(Rct!D66,Warburg!G66)</f>
        <v>226.156626101005-126.156626101005i</v>
      </c>
      <c r="E66">
        <f t="shared" si="2"/>
        <v>226.156626101005</v>
      </c>
      <c r="F66">
        <f t="shared" si="3"/>
        <v>126.156626101005</v>
      </c>
      <c r="G66">
        <f t="shared" si="4"/>
        <v>2.413239266866642</v>
      </c>
      <c r="H66">
        <f t="shared" si="5"/>
        <v>-0.20182013164186502</v>
      </c>
      <c r="I66">
        <f t="shared" si="6"/>
        <v>258.96392381677134</v>
      </c>
      <c r="J66">
        <f t="shared" si="7"/>
        <v>0.62831853071798749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1CB6-676E-4414-82AB-0065E4B82F53}">
  <dimension ref="A1:M66"/>
  <sheetViews>
    <sheetView topLeftCell="D1" workbookViewId="0">
      <selection activeCell="B3" sqref="B3"/>
    </sheetView>
  </sheetViews>
  <sheetFormatPr defaultRowHeight="14.5" x14ac:dyDescent="0.35"/>
  <cols>
    <col min="5" max="5" width="45.26953125" customWidth="1"/>
    <col min="6" max="6" width="43" customWidth="1"/>
    <col min="7" max="7" width="49.1796875" style="16" customWidth="1"/>
    <col min="8" max="8" width="12" bestFit="1" customWidth="1"/>
    <col min="9" max="9" width="15.453125" customWidth="1"/>
  </cols>
  <sheetData>
    <row r="1" spans="1:13" x14ac:dyDescent="0.35">
      <c r="A1" t="s">
        <v>8</v>
      </c>
      <c r="B1" s="12">
        <v>9.9999999999999995E-7</v>
      </c>
    </row>
    <row r="2" spans="1:13" x14ac:dyDescent="0.35">
      <c r="A2" t="s">
        <v>9</v>
      </c>
      <c r="B2" s="9">
        <v>1</v>
      </c>
    </row>
    <row r="3" spans="1:13" ht="15" thickBot="1" x14ac:dyDescent="0.4"/>
    <row r="4" spans="1:13" x14ac:dyDescent="0.35">
      <c r="A4" s="1"/>
      <c r="B4" s="2" t="s">
        <v>24</v>
      </c>
      <c r="C4" s="3" t="s">
        <v>22</v>
      </c>
      <c r="F4" t="s">
        <v>10</v>
      </c>
      <c r="G4" s="16" t="s">
        <v>25</v>
      </c>
      <c r="H4" t="s">
        <v>5</v>
      </c>
      <c r="I4" t="s">
        <v>6</v>
      </c>
      <c r="J4" t="s">
        <v>7</v>
      </c>
      <c r="K4" t="s">
        <v>23</v>
      </c>
      <c r="L4" t="s">
        <v>15</v>
      </c>
      <c r="M4" t="s">
        <v>22</v>
      </c>
    </row>
    <row r="5" spans="1:13" x14ac:dyDescent="0.35">
      <c r="A5" s="4"/>
      <c r="B5" t="s">
        <v>0</v>
      </c>
      <c r="C5" s="5" t="s">
        <v>1</v>
      </c>
      <c r="D5" t="s">
        <v>11</v>
      </c>
    </row>
    <row r="6" spans="1:13" x14ac:dyDescent="0.35">
      <c r="A6" s="4">
        <v>5</v>
      </c>
      <c r="B6">
        <f>10^(A6)</f>
        <v>100000</v>
      </c>
      <c r="C6" s="5">
        <f>2*PI()*B6</f>
        <v>628318.53071795858</v>
      </c>
      <c r="D6" t="str">
        <f>COMPLEX(0,C6)</f>
        <v>628318.530717959i</v>
      </c>
      <c r="E6" t="str">
        <f>IMPOWER(D6,B$2)</f>
        <v>3.84891738549781E-11+628318.530717959i</v>
      </c>
      <c r="F6" t="str">
        <f>IMPRODUCT(B$1,E6)</f>
        <v>3.84891738549781E-17+0.628318530717959i</v>
      </c>
      <c r="G6" s="16" t="str">
        <f>IMDIV(1,F6)</f>
        <v>9.74942163100525E-17-1.59154943091895i</v>
      </c>
      <c r="H6">
        <f>IMREAL(G6)</f>
        <v>9.7494216310052505E-17</v>
      </c>
      <c r="I6">
        <f>-IMAGINARY(G6)</f>
        <v>1.59154943091895</v>
      </c>
      <c r="J6">
        <f>LOG10(IMABS(G6))</f>
        <v>0.20182013164188403</v>
      </c>
      <c r="K6">
        <f>LOG10(C6)</f>
        <v>5.7981798683581154</v>
      </c>
      <c r="L6">
        <f>IMABS(G6)</f>
        <v>1.59154943091895</v>
      </c>
      <c r="M6">
        <f>C6</f>
        <v>628318.53071795858</v>
      </c>
    </row>
    <row r="7" spans="1:13" x14ac:dyDescent="0.35">
      <c r="A7" s="4">
        <v>4.9000000000000004</v>
      </c>
      <c r="B7">
        <f t="shared" ref="B7:B66" si="0">10^(A7)</f>
        <v>79432.823472428237</v>
      </c>
      <c r="C7" s="5">
        <f t="shared" ref="C7:C66" si="1">2*PI()*B7</f>
        <v>499091.14934975083</v>
      </c>
      <c r="D7" t="str">
        <f t="shared" ref="D7:D66" si="2">COMPLEX(0,C7)</f>
        <v>499091.149349751i</v>
      </c>
      <c r="E7" t="str">
        <f t="shared" ref="E7:E66" si="3">IMPOWER(D7,B$2)</f>
        <v>3.05730375242207E-11+499091.149349751i</v>
      </c>
      <c r="F7" t="str">
        <f t="shared" ref="F7:F66" si="4">IMPRODUCT(B$1,E7)</f>
        <v>3.05730375242207E-17+0.499091149349751i</v>
      </c>
      <c r="G7" s="16" t="str">
        <f t="shared" ref="G7:G66" si="5">IMDIV(1,F7)</f>
        <v>1.22737946415682E-16-2.00364202271041i</v>
      </c>
      <c r="H7">
        <f t="shared" ref="H7:H66" si="6">IMREAL(G7)</f>
        <v>1.2273794641568199E-16</v>
      </c>
      <c r="I7">
        <f t="shared" ref="I7:I66" si="7">-IMAGINARY(G7)</f>
        <v>2.0036420227104101</v>
      </c>
      <c r="J7">
        <f t="shared" ref="J7:J66" si="8">LOG10(IMABS(G7))</f>
        <v>0.3018201316418837</v>
      </c>
      <c r="K7">
        <f t="shared" ref="K7:K66" si="9">LOG10(C7)</f>
        <v>5.6981798683581157</v>
      </c>
      <c r="L7">
        <f t="shared" ref="L7:L66" si="10">IMABS(G7)</f>
        <v>2.0036420227104101</v>
      </c>
      <c r="M7">
        <f t="shared" ref="M7:M66" si="11">C7</f>
        <v>499091.14934975083</v>
      </c>
    </row>
    <row r="8" spans="1:13" x14ac:dyDescent="0.35">
      <c r="A8" s="4">
        <v>4.8</v>
      </c>
      <c r="B8">
        <f t="shared" si="0"/>
        <v>63095.734448019342</v>
      </c>
      <c r="C8" s="5">
        <f t="shared" si="1"/>
        <v>396442.19162950001</v>
      </c>
      <c r="D8" t="str">
        <f t="shared" si="2"/>
        <v>396442.1916295i</v>
      </c>
      <c r="E8" t="str">
        <f t="shared" si="3"/>
        <v>2.42850269267734E-11+396442.1916295i</v>
      </c>
      <c r="F8" t="str">
        <f t="shared" si="4"/>
        <v>2.42850269267734E-17+0.3964421916295i</v>
      </c>
      <c r="G8" s="16" t="str">
        <f t="shared" si="5"/>
        <v>1.54517919734133E-16-2.52243585852881i</v>
      </c>
      <c r="H8">
        <f t="shared" si="6"/>
        <v>1.5451791973413299E-16</v>
      </c>
      <c r="I8">
        <f t="shared" si="7"/>
        <v>2.52243585852881</v>
      </c>
      <c r="J8">
        <f t="shared" si="8"/>
        <v>0.40182013164188524</v>
      </c>
      <c r="K8">
        <f t="shared" si="9"/>
        <v>5.5981798683581152</v>
      </c>
      <c r="L8">
        <f t="shared" si="10"/>
        <v>2.52243585852881</v>
      </c>
      <c r="M8">
        <f t="shared" si="11"/>
        <v>396442.19162950001</v>
      </c>
    </row>
    <row r="9" spans="1:13" x14ac:dyDescent="0.35">
      <c r="A9" s="4">
        <v>4.7</v>
      </c>
      <c r="B9">
        <f t="shared" si="0"/>
        <v>50118.723362727294</v>
      </c>
      <c r="C9" s="5">
        <f t="shared" si="1"/>
        <v>314905.22624728642</v>
      </c>
      <c r="D9" t="str">
        <f t="shared" si="2"/>
        <v>314905.226247286i</v>
      </c>
      <c r="E9" t="str">
        <f>IMPOWER(D9,B$2)</f>
        <v>1.92902825689756E-11+314905.226247286i</v>
      </c>
      <c r="F9" t="str">
        <f t="shared" si="4"/>
        <v>1.92902825689756E-17+0.314905226247286i</v>
      </c>
      <c r="G9" s="16" t="str">
        <f t="shared" si="5"/>
        <v>1.94526535730872E-16-3.17555860192275i</v>
      </c>
      <c r="H9">
        <f t="shared" si="6"/>
        <v>1.94526535730872E-16</v>
      </c>
      <c r="I9">
        <f t="shared" si="7"/>
        <v>3.17555860192275</v>
      </c>
      <c r="J9">
        <f t="shared" si="8"/>
        <v>0.50182013164188444</v>
      </c>
      <c r="K9">
        <f t="shared" si="9"/>
        <v>5.4981798683581156</v>
      </c>
      <c r="L9">
        <f t="shared" si="10"/>
        <v>3.17555860192275</v>
      </c>
      <c r="M9">
        <f t="shared" si="11"/>
        <v>314905.22624728642</v>
      </c>
    </row>
    <row r="10" spans="1:13" x14ac:dyDescent="0.35">
      <c r="A10" s="4">
        <v>4.5999999999999996</v>
      </c>
      <c r="B10">
        <f t="shared" si="0"/>
        <v>39810.717055349742</v>
      </c>
      <c r="C10" s="5">
        <f t="shared" si="1"/>
        <v>250138.11247045727</v>
      </c>
      <c r="D10" t="str">
        <f t="shared" si="2"/>
        <v>250138.112470457i</v>
      </c>
      <c r="E10" t="str">
        <f t="shared" si="3"/>
        <v>1.53228161003469E-11+250138.112470457i</v>
      </c>
      <c r="F10" t="str">
        <f t="shared" si="4"/>
        <v>1.53228161003469E-17+0.250138112470457i</v>
      </c>
      <c r="G10" s="16" t="str">
        <f t="shared" si="5"/>
        <v>2.4489439909988E-16-3.99779142060212i</v>
      </c>
      <c r="H10">
        <f t="shared" si="6"/>
        <v>2.4489439909987999E-16</v>
      </c>
      <c r="I10">
        <f t="shared" si="7"/>
        <v>3.9977914206021201</v>
      </c>
      <c r="J10">
        <f t="shared" si="8"/>
        <v>0.60182013164188575</v>
      </c>
      <c r="K10">
        <f t="shared" si="9"/>
        <v>5.398179868358115</v>
      </c>
      <c r="L10">
        <f t="shared" si="10"/>
        <v>3.9977914206021201</v>
      </c>
      <c r="M10">
        <f t="shared" si="11"/>
        <v>250138.11247045727</v>
      </c>
    </row>
    <row r="11" spans="1:13" x14ac:dyDescent="0.35">
      <c r="A11" s="4">
        <v>4.5</v>
      </c>
      <c r="B11">
        <f t="shared" si="0"/>
        <v>31622.77660168384</v>
      </c>
      <c r="C11" s="5">
        <f t="shared" si="1"/>
        <v>198691.7653159223</v>
      </c>
      <c r="D11" t="str">
        <f t="shared" si="2"/>
        <v>198691.765315922i</v>
      </c>
      <c r="E11" t="str">
        <f t="shared" si="3"/>
        <v>1.21713454639934E-11+198691.765315922i</v>
      </c>
      <c r="F11" t="str">
        <f t="shared" si="4"/>
        <v>1.21713454639934E-17+0.198691765315922i</v>
      </c>
      <c r="G11" s="16" t="str">
        <f t="shared" si="5"/>
        <v>3.08303782232903E-16-5.0329212104487i</v>
      </c>
      <c r="H11">
        <f t="shared" si="6"/>
        <v>3.08303782232903E-16</v>
      </c>
      <c r="I11">
        <f t="shared" si="7"/>
        <v>5.0329212104487002</v>
      </c>
      <c r="J11">
        <f t="shared" si="8"/>
        <v>0.70182013164188461</v>
      </c>
      <c r="K11">
        <f t="shared" si="9"/>
        <v>5.2981798683581154</v>
      </c>
      <c r="L11">
        <f t="shared" si="10"/>
        <v>5.0329212104487002</v>
      </c>
      <c r="M11">
        <f t="shared" si="11"/>
        <v>198691.7653159223</v>
      </c>
    </row>
    <row r="12" spans="1:13" x14ac:dyDescent="0.35">
      <c r="A12" s="4">
        <v>4.4000000000000004</v>
      </c>
      <c r="B12">
        <f t="shared" si="0"/>
        <v>25118.86431509586</v>
      </c>
      <c r="C12" s="5">
        <f t="shared" si="1"/>
        <v>157826.47919764792</v>
      </c>
      <c r="D12" t="str">
        <f t="shared" si="2"/>
        <v>157826.479197648i</v>
      </c>
      <c r="E12" t="str">
        <f t="shared" si="3"/>
        <v>9.6680433566333E-12+157826.479197648i</v>
      </c>
      <c r="F12" t="str">
        <f t="shared" si="4"/>
        <v>9.6680433566333E-18+0.157826479197648i</v>
      </c>
      <c r="G12" s="16" t="str">
        <f t="shared" si="5"/>
        <v>3.88131466005255E-16-6.33607240739171i</v>
      </c>
      <c r="H12">
        <f t="shared" si="6"/>
        <v>3.8813146600525501E-16</v>
      </c>
      <c r="I12">
        <f t="shared" si="7"/>
        <v>6.3360724073917103</v>
      </c>
      <c r="J12">
        <f t="shared" si="8"/>
        <v>0.80182013164188337</v>
      </c>
      <c r="K12">
        <f t="shared" si="9"/>
        <v>5.1981798683581157</v>
      </c>
      <c r="L12">
        <f t="shared" si="10"/>
        <v>6.3360724073917103</v>
      </c>
      <c r="M12">
        <f t="shared" si="11"/>
        <v>157826.47919764792</v>
      </c>
    </row>
    <row r="13" spans="1:13" x14ac:dyDescent="0.35">
      <c r="A13" s="4">
        <v>4.3</v>
      </c>
      <c r="B13">
        <f t="shared" si="0"/>
        <v>19952.623149688792</v>
      </c>
      <c r="C13" s="5">
        <f t="shared" si="1"/>
        <v>125366.0286138159</v>
      </c>
      <c r="D13" t="str">
        <f t="shared" si="2"/>
        <v>125366.028613816i</v>
      </c>
      <c r="E13" t="str">
        <f t="shared" si="3"/>
        <v>7.67959981271233E-12+125366.028613816i</v>
      </c>
      <c r="F13" t="str">
        <f t="shared" si="4"/>
        <v>7.67959981271233E-18+0.125366028613816i</v>
      </c>
      <c r="G13" s="16" t="str">
        <f t="shared" si="5"/>
        <v>4.88628565670941E-16-7.97664256463329i</v>
      </c>
      <c r="H13">
        <f t="shared" si="6"/>
        <v>4.8862856567094097E-16</v>
      </c>
      <c r="I13">
        <f t="shared" si="7"/>
        <v>7.9766425646332904</v>
      </c>
      <c r="J13">
        <f t="shared" si="8"/>
        <v>0.90182013164188457</v>
      </c>
      <c r="K13">
        <f t="shared" si="9"/>
        <v>5.0981798683581152</v>
      </c>
      <c r="L13">
        <f t="shared" si="10"/>
        <v>7.9766425646332904</v>
      </c>
      <c r="M13">
        <f t="shared" si="11"/>
        <v>125366.0286138159</v>
      </c>
    </row>
    <row r="14" spans="1:13" x14ac:dyDescent="0.35">
      <c r="A14" s="4">
        <v>4.2</v>
      </c>
      <c r="B14">
        <f t="shared" si="0"/>
        <v>15848.931924611146</v>
      </c>
      <c r="C14" s="5">
        <f t="shared" si="1"/>
        <v>99581.776203206231</v>
      </c>
      <c r="D14" t="str">
        <f t="shared" si="2"/>
        <v>99581.7762032062i</v>
      </c>
      <c r="E14" t="str">
        <f t="shared" si="3"/>
        <v>6.1001229626207E-12+99581.7762032062i</v>
      </c>
      <c r="F14" t="str">
        <f t="shared" si="4"/>
        <v>6.1001229626207E-18+0.0995817762032062i</v>
      </c>
      <c r="G14" s="16" t="str">
        <f t="shared" si="5"/>
        <v>6.15146918251682E-16-10.0419980254159i</v>
      </c>
      <c r="H14">
        <f t="shared" si="6"/>
        <v>6.15146918251682E-16</v>
      </c>
      <c r="I14">
        <f t="shared" si="7"/>
        <v>10.0419980254159</v>
      </c>
      <c r="J14">
        <f t="shared" si="8"/>
        <v>1.0018201316418869</v>
      </c>
      <c r="K14">
        <f t="shared" si="9"/>
        <v>4.9981798683581156</v>
      </c>
      <c r="L14">
        <f t="shared" si="10"/>
        <v>10.0419980254159</v>
      </c>
      <c r="M14">
        <f t="shared" si="11"/>
        <v>99581.776203206231</v>
      </c>
    </row>
    <row r="15" spans="1:13" x14ac:dyDescent="0.35">
      <c r="A15" s="4">
        <v>4.0999999999999996</v>
      </c>
      <c r="B15">
        <f t="shared" si="0"/>
        <v>12589.254117941671</v>
      </c>
      <c r="C15" s="5">
        <f t="shared" si="1"/>
        <v>79100.616502201214</v>
      </c>
      <c r="D15" t="str">
        <f t="shared" si="2"/>
        <v>79100.6165022012i</v>
      </c>
      <c r="E15" t="str">
        <f t="shared" si="3"/>
        <v>4.84549990449955E-12+79100.6165022012i</v>
      </c>
      <c r="F15" t="str">
        <f t="shared" si="4"/>
        <v>4.84549990449955E-18+0.0791006165022012i</v>
      </c>
      <c r="G15" s="16" t="str">
        <f t="shared" si="5"/>
        <v>7.74424087373912E-16-12.6421264993829i</v>
      </c>
      <c r="H15">
        <f t="shared" si="6"/>
        <v>7.7442408737391205E-16</v>
      </c>
      <c r="I15">
        <f t="shared" si="7"/>
        <v>12.642126499382901</v>
      </c>
      <c r="J15">
        <f t="shared" si="8"/>
        <v>1.1018201316418861</v>
      </c>
      <c r="K15">
        <f t="shared" si="9"/>
        <v>4.898179868358115</v>
      </c>
      <c r="L15">
        <f t="shared" si="10"/>
        <v>12.642126499382901</v>
      </c>
      <c r="M15">
        <f t="shared" si="11"/>
        <v>79100.616502201214</v>
      </c>
    </row>
    <row r="16" spans="1:13" x14ac:dyDescent="0.35">
      <c r="A16" s="4">
        <v>4</v>
      </c>
      <c r="B16">
        <f t="shared" si="0"/>
        <v>10000</v>
      </c>
      <c r="C16" s="5">
        <f t="shared" si="1"/>
        <v>62831.853071795864</v>
      </c>
      <c r="D16" t="str">
        <f t="shared" si="2"/>
        <v>62831.8530717959i</v>
      </c>
      <c r="E16" t="str">
        <f t="shared" si="3"/>
        <v>3.84891738549781E-12+62831.8530717959i</v>
      </c>
      <c r="F16" t="str">
        <f t="shared" si="4"/>
        <v>3.84891738549781E-18+0.0628318530717959i</v>
      </c>
      <c r="G16" s="16" t="str">
        <f t="shared" si="5"/>
        <v>9.74942163100525E-16-15.9154943091895i</v>
      </c>
      <c r="H16">
        <f t="shared" si="6"/>
        <v>9.7494216310052493E-16</v>
      </c>
      <c r="I16">
        <f t="shared" si="7"/>
        <v>15.9154943091895</v>
      </c>
      <c r="J16">
        <f t="shared" si="8"/>
        <v>1.2018201316418839</v>
      </c>
      <c r="K16">
        <f t="shared" si="9"/>
        <v>4.7981798683581154</v>
      </c>
      <c r="L16">
        <f t="shared" si="10"/>
        <v>15.9154943091895</v>
      </c>
      <c r="M16">
        <f t="shared" si="11"/>
        <v>62831.853071795864</v>
      </c>
    </row>
    <row r="17" spans="1:13" x14ac:dyDescent="0.35">
      <c r="A17" s="4">
        <v>3.9</v>
      </c>
      <c r="B17">
        <f t="shared" si="0"/>
        <v>7943.2823472428154</v>
      </c>
      <c r="C17" s="5">
        <f t="shared" si="1"/>
        <v>49909.114934975034</v>
      </c>
      <c r="D17" t="str">
        <f t="shared" si="2"/>
        <v>49909.114934975i</v>
      </c>
      <c r="E17" t="str">
        <f t="shared" si="3"/>
        <v>3.05730375242207E-12+49909.114934975i</v>
      </c>
      <c r="F17" t="str">
        <f t="shared" si="4"/>
        <v>3.05730375242207E-18+0.049909114934975i</v>
      </c>
      <c r="G17" s="16" t="str">
        <f t="shared" si="5"/>
        <v>1.22737946415683E-15-20.0364202271042i</v>
      </c>
      <c r="H17">
        <f t="shared" si="6"/>
        <v>1.2273794641568299E-15</v>
      </c>
      <c r="I17">
        <f t="shared" si="7"/>
        <v>20.036420227104198</v>
      </c>
      <c r="J17">
        <f t="shared" si="8"/>
        <v>1.3018201316418858</v>
      </c>
      <c r="K17">
        <f t="shared" si="9"/>
        <v>4.6981798683581149</v>
      </c>
      <c r="L17">
        <f t="shared" si="10"/>
        <v>20.036420227104198</v>
      </c>
      <c r="M17">
        <f t="shared" si="11"/>
        <v>49909.114934975034</v>
      </c>
    </row>
    <row r="18" spans="1:13" x14ac:dyDescent="0.35">
      <c r="A18" s="4">
        <v>3.8</v>
      </c>
      <c r="B18">
        <f t="shared" si="0"/>
        <v>6309.5734448019384</v>
      </c>
      <c r="C18" s="5">
        <f t="shared" si="1"/>
        <v>39644.21916295003</v>
      </c>
      <c r="D18" t="str">
        <f t="shared" si="2"/>
        <v>39644.21916295i</v>
      </c>
      <c r="E18" t="str">
        <f t="shared" si="3"/>
        <v>2.42850269267734E-12+39644.21916295i</v>
      </c>
      <c r="F18" t="str">
        <f t="shared" si="4"/>
        <v>2.42850269267734E-18+0.03964421916295i</v>
      </c>
      <c r="G18" s="16" t="str">
        <f t="shared" si="5"/>
        <v>1.54517919734133E-15-25.2243585852881i</v>
      </c>
      <c r="H18">
        <f t="shared" si="6"/>
        <v>1.54517919734133E-15</v>
      </c>
      <c r="I18">
        <f t="shared" si="7"/>
        <v>25.224358585288101</v>
      </c>
      <c r="J18">
        <f t="shared" si="8"/>
        <v>1.4018201316418852</v>
      </c>
      <c r="K18">
        <f t="shared" si="9"/>
        <v>4.5981798683581152</v>
      </c>
      <c r="L18">
        <f t="shared" si="10"/>
        <v>25.224358585288101</v>
      </c>
      <c r="M18">
        <f t="shared" si="11"/>
        <v>39644.21916295003</v>
      </c>
    </row>
    <row r="19" spans="1:13" x14ac:dyDescent="0.35">
      <c r="A19" s="4">
        <v>3.7</v>
      </c>
      <c r="B19">
        <f t="shared" si="0"/>
        <v>5011.8723362727324</v>
      </c>
      <c r="C19" s="5">
        <f t="shared" si="1"/>
        <v>31490.522624728659</v>
      </c>
      <c r="D19" t="str">
        <f t="shared" si="2"/>
        <v>31490.5226247287i</v>
      </c>
      <c r="E19" t="str">
        <f t="shared" si="3"/>
        <v>1.92902825689757E-12+31490.5226247287i</v>
      </c>
      <c r="F19" t="str">
        <f t="shared" si="4"/>
        <v>1.92902825689757E-18+0.0314905226247287i</v>
      </c>
      <c r="G19" s="16" t="str">
        <f t="shared" si="5"/>
        <v>1.94526535730872E-15-31.7555860192274i</v>
      </c>
      <c r="H19">
        <f t="shared" si="6"/>
        <v>1.94526535730872E-15</v>
      </c>
      <c r="I19">
        <f t="shared" si="7"/>
        <v>31.755586019227401</v>
      </c>
      <c r="J19">
        <f t="shared" si="8"/>
        <v>1.5018201316418831</v>
      </c>
      <c r="K19">
        <f t="shared" si="9"/>
        <v>4.4981798683581156</v>
      </c>
      <c r="L19">
        <f t="shared" si="10"/>
        <v>31.755586019227401</v>
      </c>
      <c r="M19">
        <f t="shared" si="11"/>
        <v>31490.522624728659</v>
      </c>
    </row>
    <row r="20" spans="1:13" x14ac:dyDescent="0.35">
      <c r="A20" s="4">
        <v>3.6</v>
      </c>
      <c r="B20">
        <f t="shared" si="0"/>
        <v>3981.0717055349769</v>
      </c>
      <c r="C20" s="5">
        <f t="shared" si="1"/>
        <v>25013.811247045742</v>
      </c>
      <c r="D20" t="str">
        <f t="shared" si="2"/>
        <v>25013.8112470457i</v>
      </c>
      <c r="E20" t="str">
        <f t="shared" si="3"/>
        <v>1.5322816100347E-12+25013.8112470457i</v>
      </c>
      <c r="F20" t="str">
        <f t="shared" si="4"/>
        <v>1.5322816100347E-18+0.0250138112470457i</v>
      </c>
      <c r="G20" s="16" t="str">
        <f t="shared" si="5"/>
        <v>2.44894399099882E-15-39.9779142060212i</v>
      </c>
      <c r="H20">
        <f t="shared" si="6"/>
        <v>2.4489439909988202E-15</v>
      </c>
      <c r="I20">
        <f t="shared" si="7"/>
        <v>39.977914206021197</v>
      </c>
      <c r="J20">
        <f t="shared" si="8"/>
        <v>1.6018201316418856</v>
      </c>
      <c r="K20">
        <f t="shared" si="9"/>
        <v>4.3981798683581159</v>
      </c>
      <c r="L20">
        <f t="shared" si="10"/>
        <v>39.977914206021197</v>
      </c>
      <c r="M20">
        <f t="shared" si="11"/>
        <v>25013.811247045742</v>
      </c>
    </row>
    <row r="21" spans="1:13" x14ac:dyDescent="0.35">
      <c r="A21" s="4">
        <v>3.5000000000000102</v>
      </c>
      <c r="B21">
        <f t="shared" si="0"/>
        <v>3162.2776601684532</v>
      </c>
      <c r="C21" s="5">
        <f t="shared" si="1"/>
        <v>19869.176531592664</v>
      </c>
      <c r="D21" t="str">
        <f t="shared" si="2"/>
        <v>19869.1765315927i</v>
      </c>
      <c r="E21" t="str">
        <f t="shared" si="3"/>
        <v>1.21713454639937E-12+19869.1765315927i</v>
      </c>
      <c r="F21" t="str">
        <f t="shared" si="4"/>
        <v>1.21713454639937E-18+0.0198691765315927i</v>
      </c>
      <c r="G21" s="16" t="str">
        <f t="shared" si="5"/>
        <v>3.08303782232895E-15-50.3292121044858i</v>
      </c>
      <c r="H21">
        <f t="shared" si="6"/>
        <v>3.0830378223289498E-15</v>
      </c>
      <c r="I21">
        <f t="shared" si="7"/>
        <v>50.329212104485798</v>
      </c>
      <c r="J21">
        <f t="shared" si="8"/>
        <v>1.7018201316418742</v>
      </c>
      <c r="K21">
        <f t="shared" si="9"/>
        <v>4.2981798683581252</v>
      </c>
      <c r="L21">
        <f t="shared" si="10"/>
        <v>50.329212104485798</v>
      </c>
      <c r="M21">
        <f t="shared" si="11"/>
        <v>19869.176531592664</v>
      </c>
    </row>
    <row r="22" spans="1:13" x14ac:dyDescent="0.35">
      <c r="A22" s="4">
        <v>3.4000000000000101</v>
      </c>
      <c r="B22">
        <f t="shared" si="0"/>
        <v>2511.8864315096412</v>
      </c>
      <c r="C22" s="5">
        <f t="shared" si="1"/>
        <v>15782.647919765139</v>
      </c>
      <c r="D22" t="str">
        <f t="shared" si="2"/>
        <v>15782.6479197651i</v>
      </c>
      <c r="E22" t="str">
        <f t="shared" si="3"/>
        <v>9.66804335663348E-13+15782.6479197651i</v>
      </c>
      <c r="F22" t="str">
        <f t="shared" si="4"/>
        <v>9.66804335663348E-19+0.0157826479197651i</v>
      </c>
      <c r="G22" s="16" t="str">
        <f t="shared" si="5"/>
        <v>3.88131466005248E-15-63.3607240739159i</v>
      </c>
      <c r="H22">
        <f t="shared" si="6"/>
        <v>3.8813146600524797E-15</v>
      </c>
      <c r="I22">
        <f t="shared" si="7"/>
        <v>63.360724073915897</v>
      </c>
      <c r="J22">
        <f t="shared" si="8"/>
        <v>1.8018201316418752</v>
      </c>
      <c r="K22">
        <f t="shared" si="9"/>
        <v>4.1981798683581255</v>
      </c>
      <c r="L22">
        <f t="shared" si="10"/>
        <v>63.360724073915897</v>
      </c>
      <c r="M22">
        <f t="shared" si="11"/>
        <v>15782.647919765139</v>
      </c>
    </row>
    <row r="23" spans="1:13" x14ac:dyDescent="0.35">
      <c r="A23" s="4">
        <v>3.30000000000001</v>
      </c>
      <c r="B23">
        <f t="shared" si="0"/>
        <v>1995.2623149689266</v>
      </c>
      <c r="C23" s="5">
        <f t="shared" si="1"/>
        <v>12536.602861381887</v>
      </c>
      <c r="D23" t="str">
        <f t="shared" si="2"/>
        <v>12536.6028613819i</v>
      </c>
      <c r="E23" t="str">
        <f t="shared" si="3"/>
        <v>7.67959981271251E-13+12536.6028613819i</v>
      </c>
      <c r="F23" t="str">
        <f t="shared" si="4"/>
        <v>7.67959981271251E-19+0.0125366028613819i</v>
      </c>
      <c r="G23" s="16" t="str">
        <f t="shared" si="5"/>
        <v>4.88628565670929E-15-79.766425646331i</v>
      </c>
      <c r="H23">
        <f t="shared" si="6"/>
        <v>4.8862856567092904E-15</v>
      </c>
      <c r="I23">
        <f t="shared" si="7"/>
        <v>79.766425646331001</v>
      </c>
      <c r="J23">
        <f t="shared" si="8"/>
        <v>1.9018201316418741</v>
      </c>
      <c r="K23">
        <f t="shared" si="9"/>
        <v>4.098179868358125</v>
      </c>
      <c r="L23">
        <f t="shared" si="10"/>
        <v>79.766425646331001</v>
      </c>
      <c r="M23">
        <f t="shared" si="11"/>
        <v>12536.602861381887</v>
      </c>
    </row>
    <row r="24" spans="1:13" x14ac:dyDescent="0.35">
      <c r="A24" s="4">
        <v>3.2000000000000099</v>
      </c>
      <c r="B24">
        <f t="shared" si="0"/>
        <v>1584.8931924611509</v>
      </c>
      <c r="C24" s="5">
        <f t="shared" si="1"/>
        <v>9958.1776203208519</v>
      </c>
      <c r="D24" t="str">
        <f t="shared" si="2"/>
        <v>9958.17762032085i</v>
      </c>
      <c r="E24" t="str">
        <f t="shared" si="3"/>
        <v>6.10012296262084E-13+9958.17762032085i</v>
      </c>
      <c r="F24" t="str">
        <f t="shared" si="4"/>
        <v>6.10012296262084E-19+0.00995817762032085i</v>
      </c>
      <c r="G24" s="16" t="str">
        <f t="shared" si="5"/>
        <v>6.15146918251668E-15-100.419980254156i</v>
      </c>
      <c r="H24">
        <f t="shared" si="6"/>
        <v>6.15146918251668E-15</v>
      </c>
      <c r="I24">
        <f t="shared" si="7"/>
        <v>100.419980254156</v>
      </c>
      <c r="J24">
        <f t="shared" si="8"/>
        <v>2.0018201316418738</v>
      </c>
      <c r="K24">
        <f t="shared" si="9"/>
        <v>3.9981798683581253</v>
      </c>
      <c r="L24">
        <f t="shared" si="10"/>
        <v>100.419980254156</v>
      </c>
      <c r="M24">
        <f t="shared" si="11"/>
        <v>9958.1776203208519</v>
      </c>
    </row>
    <row r="25" spans="1:13" x14ac:dyDescent="0.35">
      <c r="A25" s="4">
        <v>3.1000000000000099</v>
      </c>
      <c r="B25">
        <f t="shared" si="0"/>
        <v>1258.9254117941971</v>
      </c>
      <c r="C25" s="5">
        <f t="shared" si="1"/>
        <v>7910.0616502203093</v>
      </c>
      <c r="D25" t="str">
        <f t="shared" si="2"/>
        <v>7910.06165022031i</v>
      </c>
      <c r="E25" t="str">
        <f t="shared" si="3"/>
        <v>4.84549990449967E-13+7910.06165022031i</v>
      </c>
      <c r="F25" t="str">
        <f t="shared" si="4"/>
        <v>4.84549990449967E-19+0.00791006165022031i</v>
      </c>
      <c r="G25" s="16" t="str">
        <f t="shared" si="5"/>
        <v>7.74424087373894E-15-126.421264993826i</v>
      </c>
      <c r="H25">
        <f t="shared" si="6"/>
        <v>7.7442408737389392E-15</v>
      </c>
      <c r="I25">
        <f t="shared" si="7"/>
        <v>126.421264993826</v>
      </c>
      <c r="J25">
        <f t="shared" si="8"/>
        <v>2.1018201316418756</v>
      </c>
      <c r="K25">
        <f t="shared" si="9"/>
        <v>3.8981798683581252</v>
      </c>
      <c r="L25">
        <f t="shared" si="10"/>
        <v>126.421264993826</v>
      </c>
      <c r="M25">
        <f t="shared" si="11"/>
        <v>7910.0616502203093</v>
      </c>
    </row>
    <row r="26" spans="1:13" x14ac:dyDescent="0.35">
      <c r="A26" s="4">
        <v>3.0000000000000102</v>
      </c>
      <c r="B26">
        <f t="shared" si="0"/>
        <v>1000.0000000000238</v>
      </c>
      <c r="C26" s="5">
        <f t="shared" si="1"/>
        <v>6283.1853071797359</v>
      </c>
      <c r="D26" t="str">
        <f t="shared" si="2"/>
        <v>6283.18530717974i</v>
      </c>
      <c r="E26" t="str">
        <f t="shared" si="3"/>
        <v>3.8489173854979E-13+6283.18530717974i</v>
      </c>
      <c r="F26" t="str">
        <f t="shared" si="4"/>
        <v>3.8489173854979E-19+0.00628318530717974i</v>
      </c>
      <c r="G26" s="16" t="str">
        <f t="shared" si="5"/>
        <v>9.74942163100501E-15-159.154943091891i</v>
      </c>
      <c r="H26">
        <f t="shared" si="6"/>
        <v>9.7494216310050098E-15</v>
      </c>
      <c r="I26">
        <f t="shared" si="7"/>
        <v>159.154943091891</v>
      </c>
      <c r="J26">
        <f t="shared" si="8"/>
        <v>2.2018201316418731</v>
      </c>
      <c r="K26">
        <f t="shared" si="9"/>
        <v>3.7981798683581256</v>
      </c>
      <c r="L26">
        <f t="shared" si="10"/>
        <v>159.154943091891</v>
      </c>
      <c r="M26">
        <f t="shared" si="11"/>
        <v>6283.1853071797359</v>
      </c>
    </row>
    <row r="27" spans="1:13" x14ac:dyDescent="0.35">
      <c r="A27" s="4">
        <v>2.9000000000000101</v>
      </c>
      <c r="B27">
        <f t="shared" si="0"/>
        <v>794.32823472430039</v>
      </c>
      <c r="C27" s="5">
        <f t="shared" si="1"/>
        <v>4990.9114934976214</v>
      </c>
      <c r="D27" t="str">
        <f t="shared" si="2"/>
        <v>4990.91149349762i</v>
      </c>
      <c r="E27" t="str">
        <f t="shared" si="3"/>
        <v>3.05730375242214E-13+4990.91149349762i</v>
      </c>
      <c r="F27" t="str">
        <f t="shared" si="4"/>
        <v>3.05730375242214E-19+0.00499091149349762i</v>
      </c>
      <c r="G27" s="16" t="str">
        <f t="shared" si="5"/>
        <v>1.22737946415679E-14-200.364202271037i</v>
      </c>
      <c r="H27">
        <f t="shared" si="6"/>
        <v>1.22737946415679E-14</v>
      </c>
      <c r="I27">
        <f t="shared" si="7"/>
        <v>200.36420227103699</v>
      </c>
      <c r="J27">
        <f t="shared" si="8"/>
        <v>2.3018201316418749</v>
      </c>
      <c r="K27">
        <f t="shared" si="9"/>
        <v>3.6981798683581255</v>
      </c>
      <c r="L27">
        <f t="shared" si="10"/>
        <v>200.36420227103699</v>
      </c>
      <c r="M27">
        <f t="shared" si="11"/>
        <v>4990.9114934976214</v>
      </c>
    </row>
    <row r="28" spans="1:13" x14ac:dyDescent="0.35">
      <c r="A28" s="4">
        <v>2.80000000000001</v>
      </c>
      <c r="B28">
        <f t="shared" si="0"/>
        <v>630.95734448020835</v>
      </c>
      <c r="C28" s="5">
        <f t="shared" si="1"/>
        <v>3964.421916295094</v>
      </c>
      <c r="D28" t="str">
        <f t="shared" si="2"/>
        <v>3964.42191629509i</v>
      </c>
      <c r="E28" t="str">
        <f t="shared" si="3"/>
        <v>2.4285026926774E-13+3964.42191629509i</v>
      </c>
      <c r="F28" t="str">
        <f t="shared" si="4"/>
        <v>2.4285026926774E-19+0.00396442191629509i</v>
      </c>
      <c r="G28" s="16" t="str">
        <f t="shared" si="5"/>
        <v>1.5451791973413E-14-252.243585852875i</v>
      </c>
      <c r="H28">
        <f t="shared" si="6"/>
        <v>1.5451791973413001E-14</v>
      </c>
      <c r="I28">
        <f t="shared" si="7"/>
        <v>252.24358585287499</v>
      </c>
      <c r="J28">
        <f t="shared" si="8"/>
        <v>2.401820131641875</v>
      </c>
      <c r="K28">
        <f t="shared" si="9"/>
        <v>3.5981798683581254</v>
      </c>
      <c r="L28">
        <f t="shared" si="10"/>
        <v>252.24358585287499</v>
      </c>
      <c r="M28">
        <f t="shared" si="11"/>
        <v>3964.421916295094</v>
      </c>
    </row>
    <row r="29" spans="1:13" x14ac:dyDescent="0.35">
      <c r="A29" s="4">
        <v>2.7000000000000099</v>
      </c>
      <c r="B29">
        <f t="shared" si="0"/>
        <v>501.18723362728383</v>
      </c>
      <c r="C29" s="5">
        <f t="shared" si="1"/>
        <v>3149.0522624729324</v>
      </c>
      <c r="D29" t="str">
        <f t="shared" si="2"/>
        <v>3149.05226247293i</v>
      </c>
      <c r="E29" t="str">
        <f t="shared" si="3"/>
        <v>1.9290282568976E-13+3149.05226247293i</v>
      </c>
      <c r="F29" t="str">
        <f t="shared" si="4"/>
        <v>1.9290282568976E-19+0.00314905226247293i</v>
      </c>
      <c r="G29" s="16" t="str">
        <f t="shared" si="5"/>
        <v>1.94526535730867E-14-317.555860192268i</v>
      </c>
      <c r="H29">
        <f t="shared" si="6"/>
        <v>1.9452653573086701E-14</v>
      </c>
      <c r="I29">
        <f t="shared" si="7"/>
        <v>317.55586019226803</v>
      </c>
      <c r="J29">
        <f t="shared" si="8"/>
        <v>2.5018201316418751</v>
      </c>
      <c r="K29">
        <f t="shared" si="9"/>
        <v>3.4981798683581249</v>
      </c>
      <c r="L29">
        <f t="shared" si="10"/>
        <v>317.55586019226803</v>
      </c>
      <c r="M29">
        <f t="shared" si="11"/>
        <v>3149.0522624729324</v>
      </c>
    </row>
    <row r="30" spans="1:13" x14ac:dyDescent="0.35">
      <c r="A30" s="4">
        <v>2.6000000000000099</v>
      </c>
      <c r="B30">
        <f t="shared" si="0"/>
        <v>398.10717055350648</v>
      </c>
      <c r="C30" s="5">
        <f t="shared" si="1"/>
        <v>2501.3811247046297</v>
      </c>
      <c r="D30" t="str">
        <f t="shared" si="2"/>
        <v>2501.38112470463i</v>
      </c>
      <c r="E30" t="str">
        <f t="shared" si="3"/>
        <v>1.53228161003473E-13+2501.38112470463i</v>
      </c>
      <c r="F30" t="str">
        <f t="shared" si="4"/>
        <v>1.53228161003473E-19+0.00250138112470463i</v>
      </c>
      <c r="G30" s="16" t="str">
        <f t="shared" si="5"/>
        <v>2.44894399099875E-14-399.779142060202i</v>
      </c>
      <c r="H30">
        <f t="shared" si="6"/>
        <v>2.4489439909987501E-14</v>
      </c>
      <c r="I30">
        <f t="shared" si="7"/>
        <v>399.77914206020199</v>
      </c>
      <c r="J30">
        <f t="shared" si="8"/>
        <v>2.6018201316418748</v>
      </c>
      <c r="K30">
        <f t="shared" si="9"/>
        <v>3.3981798683581252</v>
      </c>
      <c r="L30">
        <f t="shared" si="10"/>
        <v>399.77914206020199</v>
      </c>
      <c r="M30">
        <f t="shared" si="11"/>
        <v>2501.3811247046297</v>
      </c>
    </row>
    <row r="31" spans="1:13" x14ac:dyDescent="0.35">
      <c r="A31" s="4">
        <v>2.5000000000000102</v>
      </c>
      <c r="B31">
        <f t="shared" si="0"/>
        <v>316.22776601684552</v>
      </c>
      <c r="C31" s="5">
        <f t="shared" si="1"/>
        <v>1986.917653159268</v>
      </c>
      <c r="D31" t="str">
        <f t="shared" si="2"/>
        <v>1986.91765315927i</v>
      </c>
      <c r="E31" t="str">
        <f t="shared" si="3"/>
        <v>1.21713454639937E-13+1986.91765315927i</v>
      </c>
      <c r="F31" t="str">
        <f t="shared" si="4"/>
        <v>1.21713454639937E-19+0.00198691765315927i</v>
      </c>
      <c r="G31" s="16" t="str">
        <f t="shared" si="5"/>
        <v>3.08303782232895E-14-503.292121044858i</v>
      </c>
      <c r="H31">
        <f t="shared" si="6"/>
        <v>3.0830378223289497E-14</v>
      </c>
      <c r="I31">
        <f t="shared" si="7"/>
        <v>503.29212104485799</v>
      </c>
      <c r="J31">
        <f t="shared" si="8"/>
        <v>2.7018201316418744</v>
      </c>
      <c r="K31">
        <f t="shared" si="9"/>
        <v>3.2981798683581256</v>
      </c>
      <c r="L31">
        <f t="shared" si="10"/>
        <v>503.29212104485799</v>
      </c>
      <c r="M31">
        <f t="shared" si="11"/>
        <v>1986.917653159268</v>
      </c>
    </row>
    <row r="32" spans="1:13" x14ac:dyDescent="0.35">
      <c r="A32" s="4">
        <v>2.4000000000000101</v>
      </c>
      <c r="B32">
        <f t="shared" si="0"/>
        <v>251.18864315096408</v>
      </c>
      <c r="C32" s="5">
        <f t="shared" si="1"/>
        <v>1578.2647919765138</v>
      </c>
      <c r="D32" t="str">
        <f t="shared" si="2"/>
        <v>1578.26479197651i</v>
      </c>
      <c r="E32" t="str">
        <f t="shared" si="3"/>
        <v>9.66804335663348E-14+1578.26479197651i</v>
      </c>
      <c r="F32" t="str">
        <f t="shared" si="4"/>
        <v>9.66804335663348E-20+0.00157826479197651i</v>
      </c>
      <c r="G32" s="16" t="str">
        <f t="shared" si="5"/>
        <v>3.88131466005248E-14-633.607240739159i</v>
      </c>
      <c r="H32">
        <f t="shared" si="6"/>
        <v>3.8813146600524803E-14</v>
      </c>
      <c r="I32">
        <f t="shared" si="7"/>
        <v>633.60724073915901</v>
      </c>
      <c r="J32">
        <f t="shared" si="8"/>
        <v>2.8018201316418754</v>
      </c>
      <c r="K32">
        <f t="shared" si="9"/>
        <v>3.1981798683581255</v>
      </c>
      <c r="L32">
        <f t="shared" si="10"/>
        <v>633.60724073915901</v>
      </c>
      <c r="M32">
        <f t="shared" si="11"/>
        <v>1578.2647919765138</v>
      </c>
    </row>
    <row r="33" spans="1:13" x14ac:dyDescent="0.35">
      <c r="A33" s="4">
        <v>2.30000000000001</v>
      </c>
      <c r="B33">
        <f t="shared" si="0"/>
        <v>199.52623149689262</v>
      </c>
      <c r="C33" s="5">
        <f t="shared" si="1"/>
        <v>1253.6602861381884</v>
      </c>
      <c r="D33" t="str">
        <f t="shared" si="2"/>
        <v>1253.66028613819i</v>
      </c>
      <c r="E33" t="str">
        <f t="shared" si="3"/>
        <v>7.67959981271251E-14+1253.66028613819i</v>
      </c>
      <c r="F33" t="str">
        <f t="shared" si="4"/>
        <v>7.67959981271251E-20+0.00125366028613819i</v>
      </c>
      <c r="G33" s="16" t="str">
        <f t="shared" si="5"/>
        <v>4.88628565670929E-14-797.66425646331i</v>
      </c>
      <c r="H33">
        <f t="shared" si="6"/>
        <v>4.8862856567092897E-14</v>
      </c>
      <c r="I33">
        <f t="shared" si="7"/>
        <v>797.66425646331004</v>
      </c>
      <c r="J33">
        <f t="shared" si="8"/>
        <v>2.9018201316418741</v>
      </c>
      <c r="K33">
        <f t="shared" si="9"/>
        <v>3.098179868358125</v>
      </c>
      <c r="L33">
        <f t="shared" si="10"/>
        <v>797.66425646331004</v>
      </c>
      <c r="M33">
        <f t="shared" si="11"/>
        <v>1253.6602861381884</v>
      </c>
    </row>
    <row r="34" spans="1:13" x14ac:dyDescent="0.35">
      <c r="A34" s="4">
        <v>2.2000000000000099</v>
      </c>
      <c r="B34">
        <f t="shared" si="0"/>
        <v>158.48931924611506</v>
      </c>
      <c r="C34" s="5">
        <f t="shared" si="1"/>
        <v>995.81776203208494</v>
      </c>
      <c r="D34" t="str">
        <f t="shared" si="2"/>
        <v>995.817762032085i</v>
      </c>
      <c r="E34" t="str">
        <f t="shared" si="3"/>
        <v>6.10012296262084E-14+995.817762032085i</v>
      </c>
      <c r="F34" t="str">
        <f t="shared" si="4"/>
        <v>6.10012296262084E-20+0.000995817762032085i</v>
      </c>
      <c r="G34" s="16" t="str">
        <f t="shared" si="5"/>
        <v>6.15146918251668E-14-1004.19980254156i</v>
      </c>
      <c r="H34">
        <f t="shared" si="6"/>
        <v>6.1514691825166798E-14</v>
      </c>
      <c r="I34">
        <f t="shared" si="7"/>
        <v>1004.19980254156</v>
      </c>
      <c r="J34">
        <f t="shared" si="8"/>
        <v>3.0018201316418738</v>
      </c>
      <c r="K34">
        <f t="shared" si="9"/>
        <v>2.9981798683581253</v>
      </c>
      <c r="L34">
        <f t="shared" si="10"/>
        <v>1004.19980254156</v>
      </c>
      <c r="M34">
        <f t="shared" si="11"/>
        <v>995.81776203208494</v>
      </c>
    </row>
    <row r="35" spans="1:13" x14ac:dyDescent="0.35">
      <c r="A35" s="4">
        <v>2.1000000000000099</v>
      </c>
      <c r="B35">
        <f t="shared" si="0"/>
        <v>125.89254117941968</v>
      </c>
      <c r="C35" s="5">
        <f t="shared" si="1"/>
        <v>791.0061650220307</v>
      </c>
      <c r="D35" t="str">
        <f t="shared" si="2"/>
        <v>791.006165022031i</v>
      </c>
      <c r="E35" t="str">
        <f t="shared" si="3"/>
        <v>4.84549990449967E-14+791.006165022031i</v>
      </c>
      <c r="F35" t="str">
        <f t="shared" si="4"/>
        <v>4.84549990449967E-20+0.000791006165022031i</v>
      </c>
      <c r="G35" s="16" t="str">
        <f t="shared" si="5"/>
        <v>7.74424087373894E-14-1264.21264993826i</v>
      </c>
      <c r="H35">
        <f t="shared" si="6"/>
        <v>7.7442408737389402E-14</v>
      </c>
      <c r="I35">
        <f t="shared" si="7"/>
        <v>1264.21264993826</v>
      </c>
      <c r="J35">
        <f t="shared" si="8"/>
        <v>3.1018201316418756</v>
      </c>
      <c r="K35">
        <f t="shared" si="9"/>
        <v>2.8981798683581252</v>
      </c>
      <c r="L35">
        <f t="shared" si="10"/>
        <v>1264.21264993826</v>
      </c>
      <c r="M35">
        <f t="shared" si="11"/>
        <v>791.0061650220307</v>
      </c>
    </row>
    <row r="36" spans="1:13" x14ac:dyDescent="0.35">
      <c r="A36" s="4">
        <v>2.0000000000000102</v>
      </c>
      <c r="B36">
        <f t="shared" si="0"/>
        <v>100.00000000000236</v>
      </c>
      <c r="C36" s="5">
        <f t="shared" si="1"/>
        <v>628.31853071797343</v>
      </c>
      <c r="D36" t="str">
        <f t="shared" si="2"/>
        <v>628.318530717973i</v>
      </c>
      <c r="E36" t="str">
        <f t="shared" si="3"/>
        <v>3.84891738549789E-14+628.318530717973i</v>
      </c>
      <c r="F36" t="str">
        <f t="shared" si="4"/>
        <v>3.84891738549789E-20+0.000628318530717973i</v>
      </c>
      <c r="G36" s="16" t="str">
        <f t="shared" si="5"/>
        <v>9.74942163100501E-14-1591.54943091892i</v>
      </c>
      <c r="H36">
        <f t="shared" si="6"/>
        <v>9.7494216310050098E-14</v>
      </c>
      <c r="I36">
        <f t="shared" si="7"/>
        <v>1591.5494309189201</v>
      </c>
      <c r="J36">
        <f t="shared" si="8"/>
        <v>3.2018201316418757</v>
      </c>
      <c r="K36">
        <f t="shared" si="9"/>
        <v>2.7981798683581252</v>
      </c>
      <c r="L36">
        <f t="shared" si="10"/>
        <v>1591.5494309189201</v>
      </c>
      <c r="M36">
        <f t="shared" si="11"/>
        <v>628.31853071797343</v>
      </c>
    </row>
    <row r="37" spans="1:13" x14ac:dyDescent="0.35">
      <c r="A37" s="4">
        <v>1.9000000000000099</v>
      </c>
      <c r="B37">
        <f t="shared" si="0"/>
        <v>79.43282347243003</v>
      </c>
      <c r="C37" s="5">
        <f t="shared" si="1"/>
        <v>499.09114934976213</v>
      </c>
      <c r="D37" t="str">
        <f t="shared" si="2"/>
        <v>499.091149349762i</v>
      </c>
      <c r="E37" t="str">
        <f t="shared" si="3"/>
        <v>3.05730375242214E-14+499.091149349762i</v>
      </c>
      <c r="F37" t="str">
        <f t="shared" si="4"/>
        <v>3.05730375242214E-20+0.000499091149349762i</v>
      </c>
      <c r="G37" s="16" t="str">
        <f t="shared" si="5"/>
        <v>1.2273794641568E-13-2003.64202271037i</v>
      </c>
      <c r="H37">
        <f t="shared" si="6"/>
        <v>1.2273794641568001E-13</v>
      </c>
      <c r="I37">
        <f t="shared" si="7"/>
        <v>2003.6420227103699</v>
      </c>
      <c r="J37">
        <f t="shared" si="8"/>
        <v>3.3018201316418749</v>
      </c>
      <c r="K37">
        <f t="shared" si="9"/>
        <v>2.6981798683581255</v>
      </c>
      <c r="L37">
        <f t="shared" si="10"/>
        <v>2003.6420227103699</v>
      </c>
      <c r="M37">
        <f t="shared" si="11"/>
        <v>499.09114934976213</v>
      </c>
    </row>
    <row r="38" spans="1:13" x14ac:dyDescent="0.35">
      <c r="A38" s="4">
        <v>1.80000000000001</v>
      </c>
      <c r="B38">
        <f t="shared" si="0"/>
        <v>63.095734448020821</v>
      </c>
      <c r="C38" s="5">
        <f t="shared" si="1"/>
        <v>396.4421916295093</v>
      </c>
      <c r="D38" t="str">
        <f t="shared" si="2"/>
        <v>396.442191629509i</v>
      </c>
      <c r="E38" t="str">
        <f t="shared" si="3"/>
        <v>2.4285026926774E-14+396.442191629509i</v>
      </c>
      <c r="F38" t="str">
        <f t="shared" si="4"/>
        <v>2.4285026926774E-20+0.000396442191629509i</v>
      </c>
      <c r="G38" s="16" t="str">
        <f t="shared" si="5"/>
        <v>1.5451791973413E-13-2522.43585852875i</v>
      </c>
      <c r="H38">
        <f t="shared" si="6"/>
        <v>1.5451791973413E-13</v>
      </c>
      <c r="I38">
        <f t="shared" si="7"/>
        <v>2522.43585852875</v>
      </c>
      <c r="J38">
        <f t="shared" si="8"/>
        <v>3.401820131641875</v>
      </c>
      <c r="K38">
        <f t="shared" si="9"/>
        <v>2.5981798683581254</v>
      </c>
      <c r="L38">
        <f t="shared" si="10"/>
        <v>2522.43585852875</v>
      </c>
      <c r="M38">
        <f t="shared" si="11"/>
        <v>396.4421916295093</v>
      </c>
    </row>
    <row r="39" spans="1:13" x14ac:dyDescent="0.35">
      <c r="A39" s="4">
        <v>1.7000000000000099</v>
      </c>
      <c r="B39">
        <f t="shared" si="0"/>
        <v>50.118723362728396</v>
      </c>
      <c r="C39" s="5">
        <f t="shared" si="1"/>
        <v>314.90522624729334</v>
      </c>
      <c r="D39" t="str">
        <f t="shared" si="2"/>
        <v>314.905226247293i</v>
      </c>
      <c r="E39" t="str">
        <f t="shared" si="3"/>
        <v>1.9290282568976E-14+314.905226247293i</v>
      </c>
      <c r="F39" t="str">
        <f t="shared" si="4"/>
        <v>1.9290282568976E-20+0.000314905226247293i</v>
      </c>
      <c r="G39" s="16" t="str">
        <f t="shared" si="5"/>
        <v>1.94526535730867E-13-3175.55860192268i</v>
      </c>
      <c r="H39">
        <f t="shared" si="6"/>
        <v>1.9452653573086701E-13</v>
      </c>
      <c r="I39">
        <f t="shared" si="7"/>
        <v>3175.5586019226798</v>
      </c>
      <c r="J39">
        <f t="shared" si="8"/>
        <v>3.5018201316418747</v>
      </c>
      <c r="K39">
        <f t="shared" si="9"/>
        <v>2.4981798683581253</v>
      </c>
      <c r="L39">
        <f t="shared" si="10"/>
        <v>3175.5586019226798</v>
      </c>
      <c r="M39">
        <f t="shared" si="11"/>
        <v>314.90522624729334</v>
      </c>
    </row>
    <row r="40" spans="1:13" x14ac:dyDescent="0.35">
      <c r="A40" s="4">
        <v>1.6000000000000101</v>
      </c>
      <c r="B40">
        <f t="shared" si="0"/>
        <v>39.810717055350658</v>
      </c>
      <c r="C40" s="5">
        <f t="shared" si="1"/>
        <v>250.13811247046303</v>
      </c>
      <c r="D40" t="str">
        <f t="shared" si="2"/>
        <v>250.138112470463i</v>
      </c>
      <c r="E40" t="str">
        <f t="shared" si="3"/>
        <v>1.53228161003473E-14+250.138112470463i</v>
      </c>
      <c r="F40" t="str">
        <f t="shared" si="4"/>
        <v>1.53228161003473E-20+0.000250138112470463i</v>
      </c>
      <c r="G40" s="16" t="str">
        <f t="shared" si="5"/>
        <v>2.44894399099875E-13-3997.79142060202i</v>
      </c>
      <c r="H40">
        <f t="shared" si="6"/>
        <v>2.4489439909987502E-13</v>
      </c>
      <c r="I40">
        <f t="shared" si="7"/>
        <v>3997.79142060202</v>
      </c>
      <c r="J40">
        <f t="shared" si="8"/>
        <v>3.6018201316418748</v>
      </c>
      <c r="K40">
        <f t="shared" si="9"/>
        <v>2.3981798683581252</v>
      </c>
      <c r="L40">
        <f t="shared" si="10"/>
        <v>3997.79142060202</v>
      </c>
      <c r="M40">
        <f t="shared" si="11"/>
        <v>250.13811247046303</v>
      </c>
    </row>
    <row r="41" spans="1:13" x14ac:dyDescent="0.35">
      <c r="A41" s="4">
        <v>1.50000000000001</v>
      </c>
      <c r="B41">
        <f t="shared" si="0"/>
        <v>31.622776601684535</v>
      </c>
      <c r="C41" s="5">
        <f t="shared" si="1"/>
        <v>198.69176531592669</v>
      </c>
      <c r="D41" t="str">
        <f t="shared" si="2"/>
        <v>198.691765315927i</v>
      </c>
      <c r="E41" t="str">
        <f t="shared" si="3"/>
        <v>1.21713454639937E-14+198.691765315927i</v>
      </c>
      <c r="F41" t="str">
        <f t="shared" si="4"/>
        <v>1.21713454639937E-20+0.000198691765315927i</v>
      </c>
      <c r="G41" s="16" t="str">
        <f t="shared" si="5"/>
        <v>3.08303782232895E-13-5032.92121044858i</v>
      </c>
      <c r="H41">
        <f t="shared" si="6"/>
        <v>3.0830378223289501E-13</v>
      </c>
      <c r="I41">
        <f t="shared" si="7"/>
        <v>5032.9212104485796</v>
      </c>
      <c r="J41">
        <f t="shared" si="8"/>
        <v>3.7018201316418744</v>
      </c>
      <c r="K41">
        <f t="shared" si="9"/>
        <v>2.2981798683581252</v>
      </c>
      <c r="L41">
        <f t="shared" si="10"/>
        <v>5032.9212104485796</v>
      </c>
      <c r="M41">
        <f t="shared" si="11"/>
        <v>198.69176531592669</v>
      </c>
    </row>
    <row r="42" spans="1:13" x14ac:dyDescent="0.35">
      <c r="A42" s="4">
        <v>1.4000000000000099</v>
      </c>
      <c r="B42">
        <f t="shared" si="0"/>
        <v>25.118864315096381</v>
      </c>
      <c r="C42" s="5">
        <f t="shared" si="1"/>
        <v>157.8264791976512</v>
      </c>
      <c r="D42" t="str">
        <f t="shared" si="2"/>
        <v>157.826479197651i</v>
      </c>
      <c r="E42" t="str">
        <f t="shared" si="3"/>
        <v>9.66804335663348E-15+157.826479197651i</v>
      </c>
      <c r="F42" t="str">
        <f t="shared" si="4"/>
        <v>9.66804335663348E-21+0.000157826479197651i</v>
      </c>
      <c r="G42" s="16" t="str">
        <f t="shared" si="5"/>
        <v>3.88131466005248E-13-6336.07240739159i</v>
      </c>
      <c r="H42">
        <f t="shared" si="6"/>
        <v>3.8813146600524799E-13</v>
      </c>
      <c r="I42">
        <f t="shared" si="7"/>
        <v>6336.0724073915899</v>
      </c>
      <c r="J42">
        <f t="shared" si="8"/>
        <v>3.8018201316418754</v>
      </c>
      <c r="K42">
        <f t="shared" si="9"/>
        <v>2.1981798683581251</v>
      </c>
      <c r="L42">
        <f t="shared" si="10"/>
        <v>6336.0724073915899</v>
      </c>
      <c r="M42">
        <f t="shared" si="11"/>
        <v>157.8264791976512</v>
      </c>
    </row>
    <row r="43" spans="1:13" x14ac:dyDescent="0.35">
      <c r="A43" s="4">
        <v>1.30000000000001</v>
      </c>
      <c r="B43">
        <f t="shared" si="0"/>
        <v>19.952623149689266</v>
      </c>
      <c r="C43" s="5">
        <f t="shared" si="1"/>
        <v>125.36602861381887</v>
      </c>
      <c r="D43" t="str">
        <f t="shared" si="2"/>
        <v>125.366028613819i</v>
      </c>
      <c r="E43" t="str">
        <f t="shared" si="3"/>
        <v>7.67959981271251E-15+125.366028613819i</v>
      </c>
      <c r="F43" t="str">
        <f t="shared" si="4"/>
        <v>7.67959981271251E-21+0.000125366028613819i</v>
      </c>
      <c r="G43" s="16" t="str">
        <f t="shared" si="5"/>
        <v>4.88628565670929E-13-7976.6425646331i</v>
      </c>
      <c r="H43">
        <f t="shared" si="6"/>
        <v>4.8862856567092901E-13</v>
      </c>
      <c r="I43">
        <f t="shared" si="7"/>
        <v>7976.6425646330999</v>
      </c>
      <c r="J43">
        <f t="shared" si="8"/>
        <v>3.9018201316418741</v>
      </c>
      <c r="K43">
        <f t="shared" si="9"/>
        <v>2.0981798683581254</v>
      </c>
      <c r="L43">
        <f t="shared" si="10"/>
        <v>7976.6425646330999</v>
      </c>
      <c r="M43">
        <f t="shared" si="11"/>
        <v>125.36602861381887</v>
      </c>
    </row>
    <row r="44" spans="1:13" x14ac:dyDescent="0.35">
      <c r="A44" s="4">
        <v>1.2000000000000099</v>
      </c>
      <c r="B44">
        <f t="shared" si="0"/>
        <v>15.848931924611502</v>
      </c>
      <c r="C44" s="5">
        <f t="shared" si="1"/>
        <v>99.581776203208477</v>
      </c>
      <c r="D44" t="str">
        <f t="shared" si="2"/>
        <v>99.5817762032085i</v>
      </c>
      <c r="E44" t="str">
        <f t="shared" si="3"/>
        <v>6.10012296262084E-15+99.5817762032085i</v>
      </c>
      <c r="F44" t="str">
        <f t="shared" si="4"/>
        <v>6.10012296262084E-21+0.0000995817762032085i</v>
      </c>
      <c r="G44" s="16" t="str">
        <f t="shared" si="5"/>
        <v>6.15146918251668E-13-10041.9980254156i</v>
      </c>
      <c r="H44">
        <f t="shared" si="6"/>
        <v>6.1514691825166801E-13</v>
      </c>
      <c r="I44">
        <f t="shared" si="7"/>
        <v>10041.9980254156</v>
      </c>
      <c r="J44">
        <f t="shared" si="8"/>
        <v>4.0018201316418738</v>
      </c>
      <c r="K44">
        <f t="shared" si="9"/>
        <v>1.9981798683581251</v>
      </c>
      <c r="L44">
        <f t="shared" si="10"/>
        <v>10041.9980254156</v>
      </c>
      <c r="M44">
        <f t="shared" si="11"/>
        <v>99.581776203208477</v>
      </c>
    </row>
    <row r="45" spans="1:13" x14ac:dyDescent="0.35">
      <c r="A45" s="4">
        <v>1.1000000000000101</v>
      </c>
      <c r="B45">
        <f t="shared" si="0"/>
        <v>12.589254117941964</v>
      </c>
      <c r="C45" s="5">
        <f t="shared" si="1"/>
        <v>79.100616502203053</v>
      </c>
      <c r="D45" t="str">
        <f t="shared" si="2"/>
        <v>79.1006165022031i</v>
      </c>
      <c r="E45" t="str">
        <f t="shared" si="3"/>
        <v>4.84549990449967E-15+79.1006165022031i</v>
      </c>
      <c r="F45" t="str">
        <f t="shared" si="4"/>
        <v>4.84549990449967E-21+0.0000791006165022031i</v>
      </c>
      <c r="G45" s="16" t="str">
        <f t="shared" si="5"/>
        <v>7.74424087373894E-13-12642.1264993826i</v>
      </c>
      <c r="H45">
        <f t="shared" si="6"/>
        <v>7.7442408737389402E-13</v>
      </c>
      <c r="I45">
        <f t="shared" si="7"/>
        <v>12642.126499382601</v>
      </c>
      <c r="J45">
        <f t="shared" si="8"/>
        <v>4.1018201316418761</v>
      </c>
      <c r="K45">
        <f t="shared" si="9"/>
        <v>1.898179868358125</v>
      </c>
      <c r="L45">
        <f t="shared" si="10"/>
        <v>12642.126499382601</v>
      </c>
      <c r="M45">
        <f t="shared" si="11"/>
        <v>79.100616502203053</v>
      </c>
    </row>
    <row r="46" spans="1:13" x14ac:dyDescent="0.35">
      <c r="A46" s="4">
        <v>1.00000000000001</v>
      </c>
      <c r="B46">
        <f t="shared" si="0"/>
        <v>10.000000000000233</v>
      </c>
      <c r="C46" s="5">
        <f t="shared" si="1"/>
        <v>62.831853071797326</v>
      </c>
      <c r="D46" t="str">
        <f t="shared" si="2"/>
        <v>62.8318530717973i</v>
      </c>
      <c r="E46" t="str">
        <f t="shared" si="3"/>
        <v>3.84891738549789E-15+62.8318530717973i</v>
      </c>
      <c r="F46" t="str">
        <f t="shared" si="4"/>
        <v>3.84891738549789E-21+0.0000628318530717973i</v>
      </c>
      <c r="G46" s="16" t="str">
        <f t="shared" si="5"/>
        <v>9.74942163100501E-13-15915.4943091892i</v>
      </c>
      <c r="H46">
        <f t="shared" si="6"/>
        <v>9.7494216310050093E-13</v>
      </c>
      <c r="I46">
        <f t="shared" si="7"/>
        <v>15915.4943091892</v>
      </c>
      <c r="J46">
        <f t="shared" si="8"/>
        <v>4.2018201316418757</v>
      </c>
      <c r="K46">
        <f t="shared" si="9"/>
        <v>1.7981798683581252</v>
      </c>
      <c r="L46">
        <f t="shared" si="10"/>
        <v>15915.4943091892</v>
      </c>
      <c r="M46">
        <f t="shared" si="11"/>
        <v>62.831853071797326</v>
      </c>
    </row>
    <row r="47" spans="1:13" x14ac:dyDescent="0.35">
      <c r="A47" s="4">
        <v>0.90000000000001001</v>
      </c>
      <c r="B47">
        <f t="shared" si="0"/>
        <v>7.9432823472430005</v>
      </c>
      <c r="C47" s="5">
        <f t="shared" si="1"/>
        <v>49.909114934976195</v>
      </c>
      <c r="D47" t="str">
        <f t="shared" si="2"/>
        <v>49.9091149349762i</v>
      </c>
      <c r="E47" t="str">
        <f t="shared" si="3"/>
        <v>3.05730375242214E-15+49.9091149349762i</v>
      </c>
      <c r="F47" t="str">
        <f t="shared" si="4"/>
        <v>3.05730375242214E-21+0.0000499091149349762i</v>
      </c>
      <c r="G47" s="16" t="str">
        <f t="shared" si="5"/>
        <v>1.22737946415679E-12-20036.4202271037i</v>
      </c>
      <c r="H47">
        <f t="shared" si="6"/>
        <v>1.2273794641567899E-12</v>
      </c>
      <c r="I47">
        <f t="shared" si="7"/>
        <v>20036.420227103699</v>
      </c>
      <c r="J47">
        <f t="shared" si="8"/>
        <v>4.3018201316418754</v>
      </c>
      <c r="K47">
        <f t="shared" si="9"/>
        <v>1.6981798683581251</v>
      </c>
      <c r="L47">
        <f t="shared" si="10"/>
        <v>20036.420227103699</v>
      </c>
      <c r="M47">
        <f t="shared" si="11"/>
        <v>49.909114934976195</v>
      </c>
    </row>
    <row r="48" spans="1:13" x14ac:dyDescent="0.35">
      <c r="A48" s="4">
        <v>0.80000000000001004</v>
      </c>
      <c r="B48">
        <f t="shared" si="0"/>
        <v>6.309573444802079</v>
      </c>
      <c r="C48" s="5">
        <f t="shared" si="1"/>
        <v>39.644219162950911</v>
      </c>
      <c r="D48" t="str">
        <f t="shared" si="2"/>
        <v>39.6442191629509i</v>
      </c>
      <c r="E48" t="str">
        <f t="shared" si="3"/>
        <v>2.4285026926774E-15+39.6442191629509i</v>
      </c>
      <c r="F48" t="str">
        <f t="shared" si="4"/>
        <v>2.4285026926774E-21+0.0000396442191629509i</v>
      </c>
      <c r="G48" s="16" t="str">
        <f t="shared" si="5"/>
        <v>1.5451791973413E-12-25224.3585852875i</v>
      </c>
      <c r="H48">
        <f t="shared" si="6"/>
        <v>1.5451791973413E-12</v>
      </c>
      <c r="I48">
        <f t="shared" si="7"/>
        <v>25224.3585852875</v>
      </c>
      <c r="J48">
        <f t="shared" si="8"/>
        <v>4.401820131641875</v>
      </c>
      <c r="K48">
        <f t="shared" si="9"/>
        <v>1.5981798683581252</v>
      </c>
      <c r="L48">
        <f t="shared" si="10"/>
        <v>25224.3585852875</v>
      </c>
      <c r="M48">
        <f t="shared" si="11"/>
        <v>39.644219162950911</v>
      </c>
    </row>
    <row r="49" spans="1:13" x14ac:dyDescent="0.35">
      <c r="A49" s="4">
        <v>0.70000000000002005</v>
      </c>
      <c r="B49">
        <f t="shared" si="0"/>
        <v>5.0118723362729556</v>
      </c>
      <c r="C49" s="5">
        <f t="shared" si="1"/>
        <v>31.490522624730062</v>
      </c>
      <c r="D49" t="str">
        <f t="shared" si="2"/>
        <v>31.4905226247301i</v>
      </c>
      <c r="E49" t="str">
        <f t="shared" si="3"/>
        <v>1.92902825689765E-15+31.4905226247301i</v>
      </c>
      <c r="F49" t="str">
        <f t="shared" si="4"/>
        <v>1.92902825689765E-21+0.0000314905226247301i</v>
      </c>
      <c r="G49" s="16" t="str">
        <f t="shared" si="5"/>
        <v>1.94526535730863E-12-31755.586019226i</v>
      </c>
      <c r="H49">
        <f t="shared" si="6"/>
        <v>1.9452653573086298E-12</v>
      </c>
      <c r="I49">
        <f t="shared" si="7"/>
        <v>31755.586019226001</v>
      </c>
      <c r="J49">
        <f t="shared" si="8"/>
        <v>4.501820131641864</v>
      </c>
      <c r="K49">
        <f t="shared" si="9"/>
        <v>1.4981798683581351</v>
      </c>
      <c r="L49">
        <f t="shared" si="10"/>
        <v>31755.586019226001</v>
      </c>
      <c r="M49">
        <f t="shared" si="11"/>
        <v>31.490522624730062</v>
      </c>
    </row>
    <row r="50" spans="1:13" x14ac:dyDescent="0.35">
      <c r="A50" s="4">
        <v>0.60000000000001996</v>
      </c>
      <c r="B50">
        <f t="shared" si="0"/>
        <v>3.9810717055351557</v>
      </c>
      <c r="C50" s="5">
        <f t="shared" si="1"/>
        <v>25.013811247046867</v>
      </c>
      <c r="D50" t="str">
        <f t="shared" si="2"/>
        <v>25.0138112470469i</v>
      </c>
      <c r="E50" t="str">
        <f t="shared" si="3"/>
        <v>1.53228161003477E-15+25.0138112470469i</v>
      </c>
      <c r="F50" t="str">
        <f t="shared" si="4"/>
        <v>1.53228161003477E-21+0.0000250138112470469i</v>
      </c>
      <c r="G50" s="16" t="str">
        <f t="shared" si="5"/>
        <v>2.44894399099869E-12-39977.9142060192i</v>
      </c>
      <c r="H50">
        <f t="shared" si="6"/>
        <v>2.4489439909986902E-12</v>
      </c>
      <c r="I50">
        <f t="shared" si="7"/>
        <v>39977.914206019203</v>
      </c>
      <c r="J50">
        <f t="shared" si="8"/>
        <v>4.6018201316418637</v>
      </c>
      <c r="K50">
        <f t="shared" si="9"/>
        <v>1.398179868358135</v>
      </c>
      <c r="L50">
        <f t="shared" si="10"/>
        <v>39977.914206019203</v>
      </c>
      <c r="M50">
        <f t="shared" si="11"/>
        <v>25.013811247046867</v>
      </c>
    </row>
    <row r="51" spans="1:13" x14ac:dyDescent="0.35">
      <c r="A51" s="4">
        <v>0.50000000000001998</v>
      </c>
      <c r="B51">
        <f t="shared" si="0"/>
        <v>3.1622776601685252</v>
      </c>
      <c r="C51" s="5">
        <f t="shared" si="1"/>
        <v>19.869176531593119</v>
      </c>
      <c r="D51" t="str">
        <f t="shared" si="2"/>
        <v>19.8691765315931i</v>
      </c>
      <c r="E51" t="str">
        <f t="shared" si="3"/>
        <v>1.2171345463994E-15+19.8691765315931i</v>
      </c>
      <c r="F51" t="str">
        <f t="shared" si="4"/>
        <v>1.2171345463994E-21+0.0000198691765315931i</v>
      </c>
      <c r="G51" s="16" t="str">
        <f t="shared" si="5"/>
        <v>3.0830378223289E-12-50329.2121044848i</v>
      </c>
      <c r="H51">
        <f t="shared" si="6"/>
        <v>3.0830378223288998E-12</v>
      </c>
      <c r="I51">
        <f t="shared" si="7"/>
        <v>50329.212104484803</v>
      </c>
      <c r="J51">
        <f t="shared" si="8"/>
        <v>4.701820131641866</v>
      </c>
      <c r="K51">
        <f t="shared" si="9"/>
        <v>1.2981798683581351</v>
      </c>
      <c r="L51">
        <f t="shared" si="10"/>
        <v>50329.212104484803</v>
      </c>
      <c r="M51">
        <f t="shared" si="11"/>
        <v>19.869176531593119</v>
      </c>
    </row>
    <row r="52" spans="1:13" x14ac:dyDescent="0.35">
      <c r="A52" s="4">
        <v>0.40000000000002001</v>
      </c>
      <c r="B52">
        <f t="shared" si="0"/>
        <v>2.511886431509696</v>
      </c>
      <c r="C52" s="5">
        <f t="shared" si="1"/>
        <v>15.782647919765484</v>
      </c>
      <c r="D52" t="str">
        <f t="shared" si="2"/>
        <v>15.7826479197655i</v>
      </c>
      <c r="E52" t="str">
        <f t="shared" si="3"/>
        <v>9.66804335663372E-16+15.7826479197655i</v>
      </c>
      <c r="F52" t="str">
        <f t="shared" si="4"/>
        <v>9.66804335663372E-22+0.0000157826479197655i</v>
      </c>
      <c r="G52" s="16" t="str">
        <f t="shared" si="5"/>
        <v>3.88131466005238E-12-63360.7240739143i</v>
      </c>
      <c r="H52">
        <f t="shared" si="6"/>
        <v>3.8813146600523803E-12</v>
      </c>
      <c r="I52">
        <f t="shared" si="7"/>
        <v>63360.724073914302</v>
      </c>
      <c r="J52">
        <f t="shared" si="8"/>
        <v>4.8018201316418638</v>
      </c>
      <c r="K52">
        <f t="shared" si="9"/>
        <v>1.1981798683581351</v>
      </c>
      <c r="L52">
        <f t="shared" si="10"/>
        <v>63360.724073914302</v>
      </c>
      <c r="M52">
        <f t="shared" si="11"/>
        <v>15.782647919765484</v>
      </c>
    </row>
    <row r="53" spans="1:13" x14ac:dyDescent="0.35">
      <c r="A53" s="4">
        <v>0.30000000000001997</v>
      </c>
      <c r="B53">
        <f t="shared" si="0"/>
        <v>1.9952623149689717</v>
      </c>
      <c r="C53" s="5">
        <f t="shared" si="1"/>
        <v>12.536602861382171</v>
      </c>
      <c r="D53" t="str">
        <f t="shared" si="2"/>
        <v>12.5366028613822i</v>
      </c>
      <c r="E53" t="str">
        <f t="shared" si="3"/>
        <v>7.67959981271269E-16+12.5366028613822i</v>
      </c>
      <c r="F53" t="str">
        <f t="shared" si="4"/>
        <v>7.67959981271269E-22+0.0000125366028613822i</v>
      </c>
      <c r="G53" s="16" t="str">
        <f t="shared" si="5"/>
        <v>4.88628565670917E-12-79766.4256463291i</v>
      </c>
      <c r="H53">
        <f t="shared" si="6"/>
        <v>4.8862856567091699E-12</v>
      </c>
      <c r="I53">
        <f t="shared" si="7"/>
        <v>79766.425646329095</v>
      </c>
      <c r="J53">
        <f t="shared" si="8"/>
        <v>4.9018201316418635</v>
      </c>
      <c r="K53">
        <f t="shared" si="9"/>
        <v>1.0981798683581352</v>
      </c>
      <c r="L53">
        <f t="shared" si="10"/>
        <v>79766.425646329095</v>
      </c>
      <c r="M53">
        <f t="shared" si="11"/>
        <v>12.536602861382171</v>
      </c>
    </row>
    <row r="54" spans="1:13" x14ac:dyDescent="0.35">
      <c r="A54" s="4">
        <v>0.20000000000002</v>
      </c>
      <c r="B54">
        <f t="shared" si="0"/>
        <v>1.5848931924611867</v>
      </c>
      <c r="C54" s="5">
        <f t="shared" si="1"/>
        <v>9.9581776203210755</v>
      </c>
      <c r="D54" t="str">
        <f t="shared" si="2"/>
        <v>9.95817762032108i</v>
      </c>
      <c r="E54" t="str">
        <f t="shared" si="3"/>
        <v>6.10012296262099E-16+9.95817762032108i</v>
      </c>
      <c r="F54" t="str">
        <f t="shared" si="4"/>
        <v>6.10012296262099E-22+9.95817762032108E-06i</v>
      </c>
      <c r="G54" s="16" t="str">
        <f t="shared" si="5"/>
        <v>6.15146918251654E-12-100419.980254154i</v>
      </c>
      <c r="H54">
        <f t="shared" si="6"/>
        <v>6.1514691825165403E-12</v>
      </c>
      <c r="I54">
        <f t="shared" si="7"/>
        <v>100419.980254154</v>
      </c>
      <c r="J54">
        <f t="shared" si="8"/>
        <v>5.0018201316418649</v>
      </c>
      <c r="K54">
        <f t="shared" si="9"/>
        <v>0.9981798683581351</v>
      </c>
      <c r="L54">
        <f t="shared" si="10"/>
        <v>100419.980254154</v>
      </c>
      <c r="M54">
        <f t="shared" si="11"/>
        <v>9.9581776203210755</v>
      </c>
    </row>
    <row r="55" spans="1:13" x14ac:dyDescent="0.35">
      <c r="A55" s="4">
        <v>0.10000000000002</v>
      </c>
      <c r="B55">
        <f t="shared" si="0"/>
        <v>1.2589254117942252</v>
      </c>
      <c r="C55" s="5">
        <f t="shared" si="1"/>
        <v>7.9100616502204861</v>
      </c>
      <c r="D55" t="str">
        <f t="shared" si="2"/>
        <v>7.91006165022049i</v>
      </c>
      <c r="E55" t="str">
        <f t="shared" si="3"/>
        <v>4.84549990449978E-16+7.91006165022049i</v>
      </c>
      <c r="F55" t="str">
        <f t="shared" si="4"/>
        <v>4.84549990449978E-22+7.91006165022049E-06i</v>
      </c>
      <c r="G55" s="16" t="str">
        <f t="shared" si="5"/>
        <v>7.74424087373876E-12-126421.264993823i</v>
      </c>
      <c r="H55">
        <f t="shared" si="6"/>
        <v>7.7442408737387598E-12</v>
      </c>
      <c r="I55">
        <f t="shared" si="7"/>
        <v>126421.264993823</v>
      </c>
      <c r="J55">
        <f t="shared" si="8"/>
        <v>5.1018201316418654</v>
      </c>
      <c r="K55">
        <f t="shared" si="9"/>
        <v>0.89817986835813501</v>
      </c>
      <c r="L55">
        <f t="shared" si="10"/>
        <v>126421.264993823</v>
      </c>
      <c r="M55">
        <f t="shared" si="11"/>
        <v>7.9100616502204861</v>
      </c>
    </row>
    <row r="56" spans="1:13" x14ac:dyDescent="0.35">
      <c r="A56" s="4">
        <v>2.0428103653102899E-14</v>
      </c>
      <c r="B56">
        <f t="shared" si="0"/>
        <v>1.0000000000000471</v>
      </c>
      <c r="C56" s="5">
        <f t="shared" si="1"/>
        <v>6.283185307179882</v>
      </c>
      <c r="D56" t="str">
        <f t="shared" si="2"/>
        <v>6.28318530717988i</v>
      </c>
      <c r="E56" t="str">
        <f t="shared" si="3"/>
        <v>3.84891738549799E-16+6.28318530717988i</v>
      </c>
      <c r="F56" t="str">
        <f t="shared" si="4"/>
        <v>3.84891738549799E-22+6.28318530717988E-06i</v>
      </c>
      <c r="G56" s="16" t="str">
        <f t="shared" si="5"/>
        <v>9.7494216310048E-12-159154.943091888i</v>
      </c>
      <c r="H56">
        <f t="shared" si="6"/>
        <v>9.7494216310047997E-12</v>
      </c>
      <c r="I56">
        <f t="shared" si="7"/>
        <v>159154.94309188801</v>
      </c>
      <c r="J56">
        <f t="shared" si="8"/>
        <v>5.2018201316418651</v>
      </c>
      <c r="K56">
        <f t="shared" si="9"/>
        <v>0.79817986835813548</v>
      </c>
      <c r="L56">
        <f t="shared" si="10"/>
        <v>159154.94309188801</v>
      </c>
      <c r="M56">
        <f t="shared" si="11"/>
        <v>6.283185307179882</v>
      </c>
    </row>
    <row r="57" spans="1:13" x14ac:dyDescent="0.35">
      <c r="A57" s="4">
        <v>-9.9999999999980105E-2</v>
      </c>
      <c r="B57">
        <f t="shared" si="0"/>
        <v>0.79432823472431791</v>
      </c>
      <c r="C57" s="5">
        <f t="shared" si="1"/>
        <v>4.9909114934977321</v>
      </c>
      <c r="D57" t="str">
        <f t="shared" si="2"/>
        <v>4.99091149349773i</v>
      </c>
      <c r="E57" t="str">
        <f t="shared" si="3"/>
        <v>3.05730375242221E-16+4.99091149349773i</v>
      </c>
      <c r="F57" t="str">
        <f t="shared" si="4"/>
        <v>3.05730375242221E-22+4.99091149349773E-06i</v>
      </c>
      <c r="G57" s="16" t="str">
        <f t="shared" si="5"/>
        <v>1.22737946415677E-11-200364.202271032i</v>
      </c>
      <c r="H57">
        <f t="shared" si="6"/>
        <v>1.22737946415677E-11</v>
      </c>
      <c r="I57">
        <f t="shared" si="7"/>
        <v>200364.202271032</v>
      </c>
      <c r="J57">
        <f t="shared" si="8"/>
        <v>5.3018201316418638</v>
      </c>
      <c r="K57">
        <f t="shared" si="9"/>
        <v>0.69817986835813495</v>
      </c>
      <c r="L57">
        <f t="shared" si="10"/>
        <v>200364.202271032</v>
      </c>
      <c r="M57">
        <f t="shared" si="11"/>
        <v>4.9909114934977321</v>
      </c>
    </row>
    <row r="58" spans="1:13" x14ac:dyDescent="0.35">
      <c r="A58" s="4">
        <v>-0.19999999999998</v>
      </c>
      <c r="B58">
        <f t="shared" si="0"/>
        <v>0.63095734448022234</v>
      </c>
      <c r="C58" s="5">
        <f t="shared" si="1"/>
        <v>3.9644219162951817</v>
      </c>
      <c r="D58" t="str">
        <f t="shared" si="2"/>
        <v>3.96442191629518i</v>
      </c>
      <c r="E58" t="str">
        <f t="shared" si="3"/>
        <v>2.42850269267746E-16+3.96442191629518i</v>
      </c>
      <c r="F58" t="str">
        <f t="shared" si="4"/>
        <v>2.42850269267746E-22+3.96442191629518E-06i</v>
      </c>
      <c r="G58" s="16" t="str">
        <f t="shared" si="5"/>
        <v>1.54517919734127E-11-252243.585852869i</v>
      </c>
      <c r="H58">
        <f t="shared" si="6"/>
        <v>1.5451791973412699E-11</v>
      </c>
      <c r="I58">
        <f t="shared" si="7"/>
        <v>252243.585852869</v>
      </c>
      <c r="J58">
        <f t="shared" si="8"/>
        <v>5.4018201316418644</v>
      </c>
      <c r="K58">
        <f t="shared" si="9"/>
        <v>0.59817986835813508</v>
      </c>
      <c r="L58">
        <f t="shared" si="10"/>
        <v>252243.585852869</v>
      </c>
      <c r="M58">
        <f t="shared" si="11"/>
        <v>3.9644219162951817</v>
      </c>
    </row>
    <row r="59" spans="1:13" x14ac:dyDescent="0.35">
      <c r="A59" s="4">
        <v>-0.29999999999998</v>
      </c>
      <c r="B59">
        <f t="shared" si="0"/>
        <v>0.50118723362729534</v>
      </c>
      <c r="C59" s="5">
        <f t="shared" si="1"/>
        <v>3.1490522624730048</v>
      </c>
      <c r="D59" t="str">
        <f t="shared" si="2"/>
        <v>3.149052262473i</v>
      </c>
      <c r="E59" t="str">
        <f t="shared" si="3"/>
        <v>1.92902825689764E-16+3.149052262473i</v>
      </c>
      <c r="F59" t="str">
        <f t="shared" si="4"/>
        <v>1.92902825689764E-22+0.000003149052262473i</v>
      </c>
      <c r="G59" s="16" t="str">
        <f t="shared" si="5"/>
        <v>1.94526535730863E-11-317555.860192261i</v>
      </c>
      <c r="H59">
        <f t="shared" si="6"/>
        <v>1.9452653573086301E-11</v>
      </c>
      <c r="I59">
        <f t="shared" si="7"/>
        <v>317555.860192261</v>
      </c>
      <c r="J59">
        <f t="shared" si="8"/>
        <v>5.5018201316418649</v>
      </c>
      <c r="K59">
        <f t="shared" si="9"/>
        <v>0.49817986835813505</v>
      </c>
      <c r="L59">
        <f t="shared" si="10"/>
        <v>317555.860192261</v>
      </c>
      <c r="M59">
        <f t="shared" si="11"/>
        <v>3.1490522624730048</v>
      </c>
    </row>
    <row r="60" spans="1:13" x14ac:dyDescent="0.35">
      <c r="A60" s="4">
        <v>-0.39999999999997998</v>
      </c>
      <c r="B60">
        <f t="shared" si="0"/>
        <v>0.39810717055351552</v>
      </c>
      <c r="C60" s="5">
        <f t="shared" si="1"/>
        <v>2.5013811247046864</v>
      </c>
      <c r="D60" t="str">
        <f t="shared" si="2"/>
        <v>2.50138112470469i</v>
      </c>
      <c r="E60" t="str">
        <f t="shared" si="3"/>
        <v>1.53228161003477E-16+2.50138112470469i</v>
      </c>
      <c r="F60" t="str">
        <f t="shared" si="4"/>
        <v>1.53228161003477E-22+2.50138112470469E-06i</v>
      </c>
      <c r="G60" s="16" t="str">
        <f t="shared" si="5"/>
        <v>2.44894399099869E-11-399779.142060192i</v>
      </c>
      <c r="H60">
        <f t="shared" si="6"/>
        <v>2.4489439909986901E-11</v>
      </c>
      <c r="I60">
        <f t="shared" si="7"/>
        <v>399779.14206019201</v>
      </c>
      <c r="J60">
        <f t="shared" si="8"/>
        <v>5.6018201316418637</v>
      </c>
      <c r="K60">
        <f t="shared" si="9"/>
        <v>0.39817986835813496</v>
      </c>
      <c r="L60">
        <f t="shared" si="10"/>
        <v>399779.14206019201</v>
      </c>
      <c r="M60">
        <f t="shared" si="11"/>
        <v>2.5013811247046864</v>
      </c>
    </row>
    <row r="61" spans="1:13" x14ac:dyDescent="0.35">
      <c r="A61" s="4">
        <v>-0.49999999999998002</v>
      </c>
      <c r="B61">
        <f t="shared" si="0"/>
        <v>0.31622776601685243</v>
      </c>
      <c r="C61" s="5">
        <f t="shared" si="1"/>
        <v>1.9869176531593113</v>
      </c>
      <c r="D61" t="str">
        <f t="shared" si="2"/>
        <v>1.98691765315931i</v>
      </c>
      <c r="E61" t="str">
        <f t="shared" si="3"/>
        <v>1.2171345463994E-16+1.98691765315931i</v>
      </c>
      <c r="F61" t="str">
        <f t="shared" si="4"/>
        <v>1.2171345463994E-22+1.98691765315931E-06i</v>
      </c>
      <c r="G61" s="16" t="str">
        <f t="shared" si="5"/>
        <v>3.0830378223289E-11-503292.121044848i</v>
      </c>
      <c r="H61">
        <f t="shared" si="6"/>
        <v>3.0830378223289002E-11</v>
      </c>
      <c r="I61">
        <f t="shared" si="7"/>
        <v>503292.121044848</v>
      </c>
      <c r="J61">
        <f t="shared" si="8"/>
        <v>5.701820131641866</v>
      </c>
      <c r="K61">
        <f t="shared" si="9"/>
        <v>0.29817986835813498</v>
      </c>
      <c r="L61">
        <f t="shared" si="10"/>
        <v>503292.121044848</v>
      </c>
      <c r="M61">
        <f t="shared" si="11"/>
        <v>1.9869176531593113</v>
      </c>
    </row>
    <row r="62" spans="1:13" x14ac:dyDescent="0.35">
      <c r="A62" s="4">
        <v>-0.59999999999997999</v>
      </c>
      <c r="B62">
        <f t="shared" si="0"/>
        <v>0.25118864315096956</v>
      </c>
      <c r="C62" s="5">
        <f t="shared" si="1"/>
        <v>1.5782647919765482</v>
      </c>
      <c r="D62" t="str">
        <f t="shared" si="2"/>
        <v>1.57826479197655i</v>
      </c>
      <c r="E62" t="str">
        <f t="shared" si="3"/>
        <v>9.66804335663372E-17+1.57826479197655i</v>
      </c>
      <c r="F62" t="str">
        <f t="shared" si="4"/>
        <v>9.66804335663372E-23+1.57826479197655E-06i</v>
      </c>
      <c r="G62" s="16" t="str">
        <f t="shared" si="5"/>
        <v>3.88131466005238E-11-633607.240739143i</v>
      </c>
      <c r="H62">
        <f t="shared" si="6"/>
        <v>3.8813146600523799E-11</v>
      </c>
      <c r="I62">
        <f t="shared" si="7"/>
        <v>633607.24073914299</v>
      </c>
      <c r="J62">
        <f t="shared" si="8"/>
        <v>5.8018201316418638</v>
      </c>
      <c r="K62">
        <f t="shared" si="9"/>
        <v>0.19817986835813503</v>
      </c>
      <c r="L62">
        <f t="shared" si="10"/>
        <v>633607.24073914299</v>
      </c>
      <c r="M62">
        <f t="shared" si="11"/>
        <v>1.5782647919765482</v>
      </c>
    </row>
    <row r="63" spans="1:13" x14ac:dyDescent="0.35">
      <c r="A63" s="4">
        <v>-0.69999999999997997</v>
      </c>
      <c r="B63">
        <f t="shared" si="0"/>
        <v>0.19952623149689716</v>
      </c>
      <c r="C63" s="5">
        <f t="shared" si="1"/>
        <v>1.2536602861382171</v>
      </c>
      <c r="D63" t="str">
        <f t="shared" si="2"/>
        <v>1.25366028613822i</v>
      </c>
      <c r="E63" t="str">
        <f t="shared" si="3"/>
        <v>7.67959981271269E-17+1.25366028613822i</v>
      </c>
      <c r="F63" t="str">
        <f t="shared" si="4"/>
        <v>7.67959981271269E-23+1.25366028613822E-06i</v>
      </c>
      <c r="G63" s="16" t="str">
        <f t="shared" si="5"/>
        <v>4.88628565670917E-11-797664.256463291i</v>
      </c>
      <c r="H63">
        <f t="shared" si="6"/>
        <v>4.8862856567091699E-11</v>
      </c>
      <c r="I63">
        <f t="shared" si="7"/>
        <v>797664.25646329101</v>
      </c>
      <c r="J63">
        <f t="shared" si="8"/>
        <v>5.9018201316418635</v>
      </c>
      <c r="K63">
        <f t="shared" si="9"/>
        <v>9.8179868358135094E-2</v>
      </c>
      <c r="L63">
        <f t="shared" si="10"/>
        <v>797664.25646329101</v>
      </c>
      <c r="M63">
        <f t="shared" si="11"/>
        <v>1.2536602861382171</v>
      </c>
    </row>
    <row r="64" spans="1:13" x14ac:dyDescent="0.35">
      <c r="A64" s="4">
        <v>-0.79999999999997995</v>
      </c>
      <c r="B64">
        <f t="shared" si="0"/>
        <v>0.15848931924611864</v>
      </c>
      <c r="C64" s="5">
        <f t="shared" si="1"/>
        <v>0.99581776203210748</v>
      </c>
      <c r="D64" t="str">
        <f t="shared" si="2"/>
        <v>0.995817762032107i</v>
      </c>
      <c r="E64" t="str">
        <f t="shared" si="3"/>
        <v>6.10012296262098E-17+0.995817762032107i</v>
      </c>
      <c r="F64" t="str">
        <f t="shared" si="4"/>
        <v>6.10012296262098E-23+9.95817762032107E-07i</v>
      </c>
      <c r="G64" s="16" t="str">
        <f t="shared" si="5"/>
        <v>6.15146918251655E-11-1004199.80254154i</v>
      </c>
      <c r="H64">
        <f t="shared" si="6"/>
        <v>6.15146918251655E-11</v>
      </c>
      <c r="I64">
        <f t="shared" si="7"/>
        <v>1004199.80254154</v>
      </c>
      <c r="J64">
        <f t="shared" si="8"/>
        <v>6.0018201316418649</v>
      </c>
      <c r="K64">
        <f t="shared" si="9"/>
        <v>-1.820131641864977E-3</v>
      </c>
      <c r="L64">
        <f t="shared" si="10"/>
        <v>1004199.80254154</v>
      </c>
      <c r="M64">
        <f t="shared" si="11"/>
        <v>0.99581776203210748</v>
      </c>
    </row>
    <row r="65" spans="1:13" x14ac:dyDescent="0.35">
      <c r="A65" s="4">
        <v>-0.89999999999998004</v>
      </c>
      <c r="B65">
        <f t="shared" si="0"/>
        <v>0.1258925411794225</v>
      </c>
      <c r="C65" s="5">
        <f t="shared" si="1"/>
        <v>0.79100616502204846</v>
      </c>
      <c r="D65" t="str">
        <f t="shared" si="2"/>
        <v>0.791006165022048i</v>
      </c>
      <c r="E65" t="str">
        <f t="shared" si="3"/>
        <v>4.84549990449977E-17+0.791006165022048i</v>
      </c>
      <c r="F65" t="str">
        <f t="shared" si="4"/>
        <v>4.84549990449977E-23+7.91006165022048E-07i</v>
      </c>
      <c r="G65" s="16" t="str">
        <f t="shared" si="5"/>
        <v>7.74424087373876E-11-1264212.64993823i</v>
      </c>
      <c r="H65">
        <f t="shared" si="6"/>
        <v>7.7442408737387598E-11</v>
      </c>
      <c r="I65">
        <f t="shared" si="7"/>
        <v>1264212.6499382299</v>
      </c>
      <c r="J65">
        <f t="shared" si="8"/>
        <v>6.1018201316418654</v>
      </c>
      <c r="K65">
        <f t="shared" si="9"/>
        <v>-0.10182013164186504</v>
      </c>
      <c r="L65">
        <f t="shared" si="10"/>
        <v>1264212.6499382299</v>
      </c>
      <c r="M65">
        <f t="shared" si="11"/>
        <v>0.79100616502204846</v>
      </c>
    </row>
    <row r="66" spans="1:13" ht="15" thickBot="1" x14ac:dyDescent="0.4">
      <c r="A66" s="6">
        <v>-0.99999999999998002</v>
      </c>
      <c r="B66" s="7">
        <f t="shared" si="0"/>
        <v>0.1000000000000046</v>
      </c>
      <c r="C66" s="8">
        <f t="shared" si="1"/>
        <v>0.62831853071798749</v>
      </c>
      <c r="D66" t="str">
        <f t="shared" si="2"/>
        <v>0.628318530717987i</v>
      </c>
      <c r="E66" t="str">
        <f t="shared" si="3"/>
        <v>3.84891738549798E-17+0.628318530717987i</v>
      </c>
      <c r="F66" t="str">
        <f t="shared" si="4"/>
        <v>3.84891738549798E-23+6.28318530717987E-07i</v>
      </c>
      <c r="G66" s="16" t="str">
        <f t="shared" si="5"/>
        <v>9.7494216310048E-11-1591549.43091888i</v>
      </c>
      <c r="H66">
        <f t="shared" si="6"/>
        <v>9.7494216310047994E-11</v>
      </c>
      <c r="I66">
        <f t="shared" si="7"/>
        <v>1591549.43091888</v>
      </c>
      <c r="J66">
        <f t="shared" si="8"/>
        <v>6.2018201316418651</v>
      </c>
      <c r="K66">
        <f t="shared" si="9"/>
        <v>-0.20182013164186502</v>
      </c>
      <c r="L66">
        <f t="shared" si="10"/>
        <v>1591549.43091888</v>
      </c>
      <c r="M66">
        <f t="shared" si="11"/>
        <v>0.62831853071798749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214D-3156-411C-BA67-894FE4B079A4}">
  <dimension ref="A3:L66"/>
  <sheetViews>
    <sheetView workbookViewId="0">
      <selection activeCell="F6" sqref="F6"/>
    </sheetView>
  </sheetViews>
  <sheetFormatPr defaultRowHeight="14.5" x14ac:dyDescent="0.35"/>
  <cols>
    <col min="4" max="4" width="37" customWidth="1"/>
    <col min="5" max="5" width="41.26953125" customWidth="1"/>
    <col min="6" max="6" width="39.81640625" style="17" customWidth="1"/>
  </cols>
  <sheetData>
    <row r="3" spans="1:12" ht="15" thickBot="1" x14ac:dyDescent="0.4"/>
    <row r="4" spans="1:12" x14ac:dyDescent="0.35">
      <c r="A4" s="1"/>
      <c r="B4" s="2" t="s">
        <v>24</v>
      </c>
      <c r="C4" s="3" t="s">
        <v>22</v>
      </c>
      <c r="D4" t="s">
        <v>18</v>
      </c>
      <c r="E4" t="s">
        <v>25</v>
      </c>
      <c r="F4" s="17" t="s">
        <v>14</v>
      </c>
      <c r="G4" t="s">
        <v>5</v>
      </c>
      <c r="H4" t="s">
        <v>6</v>
      </c>
      <c r="I4" t="s">
        <v>7</v>
      </c>
      <c r="J4" t="s">
        <v>23</v>
      </c>
      <c r="K4" t="s">
        <v>15</v>
      </c>
      <c r="L4" t="s">
        <v>22</v>
      </c>
    </row>
    <row r="5" spans="1:12" x14ac:dyDescent="0.35">
      <c r="A5" s="4"/>
      <c r="B5" t="s">
        <v>0</v>
      </c>
      <c r="C5" s="5" t="s">
        <v>1</v>
      </c>
    </row>
    <row r="6" spans="1:12" x14ac:dyDescent="0.35">
      <c r="A6" s="4">
        <v>5</v>
      </c>
      <c r="B6">
        <f>10^(A6)</f>
        <v>100000</v>
      </c>
      <c r="C6" s="5">
        <f>2*PI()*B6</f>
        <v>628318.53071795858</v>
      </c>
      <c r="D6" t="str">
        <f>IMSUM(Rct!D6,Warburg!G6)</f>
        <v>100.126156626101-0.126156626101008i</v>
      </c>
      <c r="E6" t="str">
        <f>'CPE electrode'!G6</f>
        <v>9.74942163100525E-17-1.59154943091895i</v>
      </c>
      <c r="F6" s="17" t="str">
        <f>IMDIV((IMPRODUCT(D6,E6)),(IMSUM(D6,E6)))</f>
        <v>0.0252909369932545-1.59111555432641i</v>
      </c>
      <c r="G6">
        <f>IMREAL(F6)</f>
        <v>2.5290936993254499E-2</v>
      </c>
      <c r="H6">
        <f>-IMAGINARY(F6)</f>
        <v>1.5911155543264099</v>
      </c>
      <c r="I6">
        <f>LOG10(IMABS(F6))</f>
        <v>0.20175657752546097</v>
      </c>
      <c r="J6">
        <f>LOG10(C6)</f>
        <v>5.7981798683581154</v>
      </c>
      <c r="K6">
        <f>IMABS(F6)</f>
        <v>1.5913165425877516</v>
      </c>
      <c r="L6">
        <f>C6</f>
        <v>628318.53071795858</v>
      </c>
    </row>
    <row r="7" spans="1:12" x14ac:dyDescent="0.35">
      <c r="A7" s="4">
        <v>4.9000000000000004</v>
      </c>
      <c r="B7">
        <f t="shared" ref="B7:B66" si="0">10^(A7)</f>
        <v>79432.823472428237</v>
      </c>
      <c r="C7" s="5">
        <f t="shared" ref="C7:C66" si="1">2*PI()*B7</f>
        <v>499091.14934975083</v>
      </c>
      <c r="D7" t="str">
        <f>IMSUM(Rct!D7,Warburg!G7)</f>
        <v>100.141550062618-0.141550062617804i</v>
      </c>
      <c r="E7" t="str">
        <f>'CPE electrode'!G7</f>
        <v>1.22737946415682E-16-2.00364202271041i</v>
      </c>
      <c r="F7" s="17" t="str">
        <f t="shared" ref="F7:F66" si="2">IMDIV((IMPRODUCT(D7,E7)),(IMSUM(D7,E7)))</f>
        <v>0.0400706796224128-2.00278364469723i</v>
      </c>
      <c r="G7">
        <f t="shared" ref="G7:G66" si="3">IMREAL(F7)</f>
        <v>4.00706796224128E-2</v>
      </c>
      <c r="H7">
        <f t="shared" ref="H7:H66" si="4">-IMAGINARY(F7)</f>
        <v>2.0027836446972298</v>
      </c>
      <c r="I7">
        <f t="shared" ref="I7:I66" si="5">LOG10(IMABS(F7))</f>
        <v>0.30172094276687683</v>
      </c>
      <c r="J7">
        <f t="shared" ref="J7:J66" si="6">LOG10(C7)</f>
        <v>5.6981798683581157</v>
      </c>
      <c r="K7">
        <f t="shared" ref="K7:K66" si="7">IMABS(F7)</f>
        <v>2.0031844615092544</v>
      </c>
      <c r="L7">
        <f t="shared" ref="L7:L66" si="8">C7</f>
        <v>499091.14934975083</v>
      </c>
    </row>
    <row r="8" spans="1:12" x14ac:dyDescent="0.35">
      <c r="A8" s="4">
        <v>4.8</v>
      </c>
      <c r="B8">
        <f t="shared" si="0"/>
        <v>63095.734448019342</v>
      </c>
      <c r="C8" s="5">
        <f t="shared" si="1"/>
        <v>396442.19162950001</v>
      </c>
      <c r="D8" t="str">
        <f>IMSUM(Rct!D8,Warburg!G8)</f>
        <v>100.158821782465-0.158821782464774i</v>
      </c>
      <c r="E8" t="str">
        <f>'CPE electrode'!G8</f>
        <v>1.54517919734133E-16-2.52243585852881i</v>
      </c>
      <c r="F8" s="17" t="str">
        <f t="shared" si="2"/>
        <v>0.0634804412082115-2.52073648332636i</v>
      </c>
      <c r="G8">
        <f t="shared" si="3"/>
        <v>6.3480441208211502E-2</v>
      </c>
      <c r="H8">
        <f t="shared" si="4"/>
        <v>2.5207364833263601</v>
      </c>
      <c r="I8">
        <f t="shared" si="5"/>
        <v>0.40166511782733066</v>
      </c>
      <c r="J8">
        <f t="shared" si="6"/>
        <v>5.5981798683581152</v>
      </c>
      <c r="K8">
        <f t="shared" si="7"/>
        <v>2.5215356798563318</v>
      </c>
      <c r="L8">
        <f t="shared" si="8"/>
        <v>396442.19162950001</v>
      </c>
    </row>
    <row r="9" spans="1:12" x14ac:dyDescent="0.35">
      <c r="A9" s="4">
        <v>4.7</v>
      </c>
      <c r="B9">
        <f t="shared" si="0"/>
        <v>50118.723362727294</v>
      </c>
      <c r="C9" s="5">
        <f t="shared" si="1"/>
        <v>314905.22624728642</v>
      </c>
      <c r="D9" t="str">
        <f>IMSUM(Rct!D9,Warburg!G9)</f>
        <v>100.178200970871-0.178200970870608i</v>
      </c>
      <c r="E9" t="str">
        <f>'CPE electrode'!G9</f>
        <v>1.94526535730872E-16-3.17555860192275i</v>
      </c>
      <c r="F9" s="17" t="str">
        <f t="shared" si="2"/>
        <v>0.100549649806135-3.17219240700898i</v>
      </c>
      <c r="G9">
        <f t="shared" si="3"/>
        <v>0.100549649806135</v>
      </c>
      <c r="H9">
        <f t="shared" si="4"/>
        <v>3.1721924070089802</v>
      </c>
      <c r="I9">
        <f t="shared" si="5"/>
        <v>0.50157758241866246</v>
      </c>
      <c r="J9">
        <f t="shared" si="6"/>
        <v>5.4981798683581156</v>
      </c>
      <c r="K9">
        <f t="shared" si="7"/>
        <v>3.1737855786365854</v>
      </c>
      <c r="L9">
        <f t="shared" si="8"/>
        <v>314905.22624728642</v>
      </c>
    </row>
    <row r="10" spans="1:12" x14ac:dyDescent="0.35">
      <c r="A10" s="4">
        <v>4.5999999999999996</v>
      </c>
      <c r="B10">
        <f t="shared" si="0"/>
        <v>39810.717055349742</v>
      </c>
      <c r="C10" s="5">
        <f t="shared" si="1"/>
        <v>250138.11247045727</v>
      </c>
      <c r="D10" t="str">
        <f>IMSUM(Rct!D10,Warburg!G10)</f>
        <v>100.199944777891-0.19994477789135i</v>
      </c>
      <c r="E10" t="str">
        <f>'CPE electrode'!G10</f>
        <v>2.4489439909988E-16-3.99779142060212i</v>
      </c>
      <c r="F10" s="17" t="str">
        <f t="shared" si="2"/>
        <v>0.159224990056799-3.99112091288929i</v>
      </c>
      <c r="G10">
        <f t="shared" si="3"/>
        <v>0.15922499005679899</v>
      </c>
      <c r="H10">
        <f t="shared" si="4"/>
        <v>3.9911209128892899</v>
      </c>
      <c r="I10">
        <f t="shared" si="5"/>
        <v>0.60144022095675176</v>
      </c>
      <c r="J10">
        <f t="shared" si="6"/>
        <v>5.398179868358115</v>
      </c>
      <c r="K10">
        <f t="shared" si="7"/>
        <v>3.9942957750723505</v>
      </c>
      <c r="L10">
        <f t="shared" si="8"/>
        <v>250138.11247045727</v>
      </c>
    </row>
    <row r="11" spans="1:12" x14ac:dyDescent="0.35">
      <c r="A11" s="4">
        <v>4.5</v>
      </c>
      <c r="B11">
        <f t="shared" si="0"/>
        <v>31622.77660168384</v>
      </c>
      <c r="C11" s="5">
        <f t="shared" si="1"/>
        <v>198691.7653159223</v>
      </c>
      <c r="D11" t="str">
        <f>IMSUM(Rct!D11,Warburg!G11)</f>
        <v>100.224341730635-0.224341730635401i</v>
      </c>
      <c r="E11" t="str">
        <f>'CPE electrode'!G11</f>
        <v>3.08303782232903E-16-5.0329212104487i</v>
      </c>
      <c r="F11" s="17" t="str">
        <f t="shared" si="2"/>
        <v>0.25204246649973-5.01970033520195i</v>
      </c>
      <c r="G11">
        <f t="shared" si="3"/>
        <v>0.25204246649973</v>
      </c>
      <c r="H11">
        <f t="shared" si="4"/>
        <v>5.01970033520195</v>
      </c>
      <c r="I11">
        <f t="shared" si="5"/>
        <v>0.70122455474219159</v>
      </c>
      <c r="J11">
        <f t="shared" si="6"/>
        <v>5.2981798683581154</v>
      </c>
      <c r="K11">
        <f t="shared" si="7"/>
        <v>5.0260239613581064</v>
      </c>
      <c r="L11">
        <f t="shared" si="8"/>
        <v>198691.7653159223</v>
      </c>
    </row>
    <row r="12" spans="1:12" x14ac:dyDescent="0.35">
      <c r="A12" s="4">
        <v>4.4000000000000004</v>
      </c>
      <c r="B12">
        <f t="shared" si="0"/>
        <v>25118.86431509586</v>
      </c>
      <c r="C12" s="5">
        <f t="shared" si="1"/>
        <v>157826.47919764792</v>
      </c>
      <c r="D12" t="str">
        <f>IMSUM(Rct!D12,Warburg!G12)</f>
        <v>100.251715561843-0.251715561842961i</v>
      </c>
      <c r="E12" t="str">
        <f>'CPE electrode'!G12</f>
        <v>3.88131466005255E-16-6.33607240739171i</v>
      </c>
      <c r="F12" s="17" t="str">
        <f t="shared" si="2"/>
        <v>0.398728379670025-6.30987098023547i</v>
      </c>
      <c r="G12">
        <f t="shared" si="3"/>
        <v>0.398728379670025</v>
      </c>
      <c r="H12">
        <f t="shared" si="4"/>
        <v>6.3098709802354698</v>
      </c>
      <c r="I12">
        <f t="shared" si="5"/>
        <v>0.80088584950823993</v>
      </c>
      <c r="J12">
        <f t="shared" si="6"/>
        <v>5.1981798683581157</v>
      </c>
      <c r="K12">
        <f t="shared" si="7"/>
        <v>6.3224564931656122</v>
      </c>
      <c r="L12">
        <f t="shared" si="8"/>
        <v>157826.47919764792</v>
      </c>
    </row>
    <row r="13" spans="1:12" x14ac:dyDescent="0.35">
      <c r="A13" s="4">
        <v>4.3</v>
      </c>
      <c r="B13">
        <f t="shared" si="0"/>
        <v>19952.623149688792</v>
      </c>
      <c r="C13" s="5">
        <f t="shared" si="1"/>
        <v>125366.0286138159</v>
      </c>
      <c r="D13" t="str">
        <f>IMSUM(Rct!D13,Warburg!G13)</f>
        <v>100.282429505623-0.282429505622789i</v>
      </c>
      <c r="E13" t="str">
        <f>'CPE electrode'!G13</f>
        <v>4.88628565670941E-16-7.97664256463329i</v>
      </c>
      <c r="F13" s="17" t="str">
        <f t="shared" si="2"/>
        <v>0.63020174783179-7.92474033530156i</v>
      </c>
      <c r="G13">
        <f t="shared" si="3"/>
        <v>0.63020174783178995</v>
      </c>
      <c r="H13">
        <f t="shared" si="4"/>
        <v>7.9247403353015597</v>
      </c>
      <c r="I13">
        <f t="shared" si="5"/>
        <v>0.9003539474761868</v>
      </c>
      <c r="J13">
        <f t="shared" si="6"/>
        <v>5.0981798683581152</v>
      </c>
      <c r="K13">
        <f t="shared" si="7"/>
        <v>7.9497587148872464</v>
      </c>
      <c r="L13">
        <f t="shared" si="8"/>
        <v>125366.0286138159</v>
      </c>
    </row>
    <row r="14" spans="1:12" x14ac:dyDescent="0.35">
      <c r="A14" s="4">
        <v>4.2</v>
      </c>
      <c r="B14">
        <f t="shared" si="0"/>
        <v>15848.931924611146</v>
      </c>
      <c r="C14" s="5">
        <f t="shared" si="1"/>
        <v>99581.776203206231</v>
      </c>
      <c r="D14" t="str">
        <f>IMSUM(Rct!D14,Warburg!G14)</f>
        <v>100.316891117348-0.316891117348151i</v>
      </c>
      <c r="E14" t="str">
        <f>'CPE electrode'!G14</f>
        <v>6.15146918251682E-16-10.0419980254159i</v>
      </c>
      <c r="F14" s="17" t="str">
        <f t="shared" si="2"/>
        <v>0.994626083871574-9.93929128055401i</v>
      </c>
      <c r="G14">
        <f t="shared" si="3"/>
        <v>0.99462608387157403</v>
      </c>
      <c r="H14">
        <f t="shared" si="4"/>
        <v>9.9392912805540092</v>
      </c>
      <c r="I14">
        <f t="shared" si="5"/>
        <v>0.99951912131258536</v>
      </c>
      <c r="J14">
        <f t="shared" si="6"/>
        <v>4.9981798683581156</v>
      </c>
      <c r="K14">
        <f t="shared" si="7"/>
        <v>9.9889334869351636</v>
      </c>
      <c r="L14">
        <f t="shared" si="8"/>
        <v>99581.776203206231</v>
      </c>
    </row>
    <row r="15" spans="1:12" x14ac:dyDescent="0.35">
      <c r="A15" s="4">
        <v>4.0999999999999996</v>
      </c>
      <c r="B15">
        <f t="shared" si="0"/>
        <v>12589.254117941671</v>
      </c>
      <c r="C15" s="5">
        <f t="shared" si="1"/>
        <v>79100.616502201214</v>
      </c>
      <c r="D15" t="str">
        <f>IMSUM(Rct!D15,Warburg!G15)</f>
        <v>100.355557681669-0.355557681668992i</v>
      </c>
      <c r="E15" t="str">
        <f>'CPE electrode'!G15</f>
        <v>7.74424087373912E-16-12.6421264993829i</v>
      </c>
      <c r="F15" s="17" t="str">
        <f t="shared" si="2"/>
        <v>1.56629729051788-12.4392654124029i</v>
      </c>
      <c r="G15">
        <f t="shared" si="3"/>
        <v>1.56629729051788</v>
      </c>
      <c r="H15">
        <f t="shared" si="4"/>
        <v>12.4392654124029</v>
      </c>
      <c r="I15">
        <f t="shared" si="5"/>
        <v>1.0982105384372831</v>
      </c>
      <c r="J15">
        <f t="shared" si="6"/>
        <v>4.898179868358115</v>
      </c>
      <c r="K15">
        <f t="shared" si="7"/>
        <v>12.53748823339375</v>
      </c>
      <c r="L15">
        <f t="shared" si="8"/>
        <v>79100.616502201214</v>
      </c>
    </row>
    <row r="16" spans="1:12" x14ac:dyDescent="0.35">
      <c r="A16" s="4">
        <v>4</v>
      </c>
      <c r="B16">
        <f t="shared" si="0"/>
        <v>10000</v>
      </c>
      <c r="C16" s="5">
        <f t="shared" si="1"/>
        <v>62831.853071795864</v>
      </c>
      <c r="D16" t="str">
        <f>IMSUM(Rct!D16,Warburg!G16)</f>
        <v>100.398942280401-0.398942280401433i</v>
      </c>
      <c r="E16" t="str">
        <f>'CPE electrode'!G16</f>
        <v>9.74942163100525E-16-15.9154943091895i</v>
      </c>
      <c r="F16" s="17" t="str">
        <f t="shared" si="2"/>
        <v>2.45805940350156-15.5160692419426i</v>
      </c>
      <c r="G16">
        <f t="shared" si="3"/>
        <v>2.4580594035015602</v>
      </c>
      <c r="H16">
        <f t="shared" si="4"/>
        <v>15.516069241942599</v>
      </c>
      <c r="I16">
        <f t="shared" si="5"/>
        <v>1.1961641844008664</v>
      </c>
      <c r="J16">
        <f t="shared" si="6"/>
        <v>4.7981798683581154</v>
      </c>
      <c r="K16">
        <f t="shared" si="7"/>
        <v>15.709565899537125</v>
      </c>
      <c r="L16">
        <f t="shared" si="8"/>
        <v>62831.853071795864</v>
      </c>
    </row>
    <row r="17" spans="1:12" x14ac:dyDescent="0.35">
      <c r="A17" s="4">
        <v>3.9</v>
      </c>
      <c r="B17">
        <f t="shared" si="0"/>
        <v>7943.2823472428154</v>
      </c>
      <c r="C17" s="5">
        <f t="shared" si="1"/>
        <v>49909.114934975034</v>
      </c>
      <c r="D17" t="str">
        <f>IMSUM(Rct!D17,Warburg!G17)</f>
        <v>100.447620600812-0.447620600811718i</v>
      </c>
      <c r="E17" t="str">
        <f>'CPE electrode'!G17</f>
        <v>1.22737946415683E-15-20.0364202271042i</v>
      </c>
      <c r="F17" s="17" t="str">
        <f t="shared" si="2"/>
        <v>3.8371191379447-19.2539257826056i</v>
      </c>
      <c r="G17">
        <f t="shared" si="3"/>
        <v>3.8371191379447001</v>
      </c>
      <c r="H17">
        <f t="shared" si="4"/>
        <v>19.253925782605599</v>
      </c>
      <c r="I17">
        <f t="shared" si="5"/>
        <v>1.292976780812946</v>
      </c>
      <c r="J17">
        <f t="shared" si="6"/>
        <v>4.6981798683581149</v>
      </c>
      <c r="K17">
        <f t="shared" si="7"/>
        <v>19.632553102458839</v>
      </c>
      <c r="L17">
        <f t="shared" si="8"/>
        <v>49909.114934975034</v>
      </c>
    </row>
    <row r="18" spans="1:12" x14ac:dyDescent="0.35">
      <c r="A18" s="4">
        <v>3.8</v>
      </c>
      <c r="B18">
        <f t="shared" si="0"/>
        <v>6309.5734448019384</v>
      </c>
      <c r="C18" s="5">
        <f t="shared" si="1"/>
        <v>39644.21916295003</v>
      </c>
      <c r="D18" t="str">
        <f>IMSUM(Rct!D18,Warburg!G18)</f>
        <v>100.502238574636-0.502238574636479i</v>
      </c>
      <c r="E18" t="str">
        <f>'CPE electrode'!G18</f>
        <v>1.54517919734133E-15-25.2243585852881i</v>
      </c>
      <c r="F18" s="17" t="str">
        <f t="shared" si="2"/>
        <v>5.94156022176697-23.7034359820237i</v>
      </c>
      <c r="G18">
        <f t="shared" si="3"/>
        <v>5.9415602217669701</v>
      </c>
      <c r="H18">
        <f t="shared" si="4"/>
        <v>23.703435982023699</v>
      </c>
      <c r="I18">
        <f t="shared" si="5"/>
        <v>1.3880435420446089</v>
      </c>
      <c r="J18">
        <f t="shared" si="6"/>
        <v>4.5981798683581152</v>
      </c>
      <c r="K18">
        <f t="shared" si="7"/>
        <v>24.436755415209674</v>
      </c>
      <c r="L18">
        <f t="shared" si="8"/>
        <v>39644.21916295003</v>
      </c>
    </row>
    <row r="19" spans="1:12" x14ac:dyDescent="0.35">
      <c r="A19" s="4">
        <v>3.7</v>
      </c>
      <c r="B19">
        <f t="shared" si="0"/>
        <v>5011.8723362727324</v>
      </c>
      <c r="C19" s="5">
        <f t="shared" si="1"/>
        <v>31490.522624728659</v>
      </c>
      <c r="D19" t="str">
        <f>IMSUM(Rct!D19,Warburg!G19)</f>
        <v>100.563520949204-0.563520949204443i</v>
      </c>
      <c r="E19" t="str">
        <f>'CPE electrode'!G19</f>
        <v>1.94526535730872E-15-31.7555860192274i</v>
      </c>
      <c r="F19" s="17" t="str">
        <f t="shared" si="2"/>
        <v>9.08891478097371-28.8345903514084i</v>
      </c>
      <c r="G19">
        <f t="shared" si="3"/>
        <v>9.0889147809737096</v>
      </c>
      <c r="H19">
        <f t="shared" si="4"/>
        <v>28.834590351408401</v>
      </c>
      <c r="I19">
        <f t="shared" si="5"/>
        <v>1.4804830694548705</v>
      </c>
      <c r="J19">
        <f t="shared" si="6"/>
        <v>4.4981798683581156</v>
      </c>
      <c r="K19">
        <f t="shared" si="7"/>
        <v>30.233127073283978</v>
      </c>
      <c r="L19">
        <f t="shared" si="8"/>
        <v>31490.522624728659</v>
      </c>
    </row>
    <row r="20" spans="1:12" x14ac:dyDescent="0.35">
      <c r="A20" s="4">
        <v>3.6</v>
      </c>
      <c r="B20">
        <f t="shared" si="0"/>
        <v>3981.0717055349769</v>
      </c>
      <c r="C20" s="5">
        <f t="shared" si="1"/>
        <v>25013.811247045742</v>
      </c>
      <c r="D20" t="str">
        <f>IMSUM(Rct!D20,Warburg!G20)</f>
        <v>100.632280904393-0.632280904393141i</v>
      </c>
      <c r="E20" t="str">
        <f>'CPE electrode'!G20</f>
        <v>2.44894399099882E-15-39.9779142060212i</v>
      </c>
      <c r="F20" s="17" t="str">
        <f t="shared" si="2"/>
        <v>13.6577186955951-34.4663366485353i</v>
      </c>
      <c r="G20">
        <f t="shared" si="3"/>
        <v>13.657718695595101</v>
      </c>
      <c r="H20">
        <f t="shared" si="4"/>
        <v>34.466336648535297</v>
      </c>
      <c r="I20">
        <f t="shared" si="5"/>
        <v>1.569066312094459</v>
      </c>
      <c r="J20">
        <f t="shared" si="6"/>
        <v>4.3981798683581159</v>
      </c>
      <c r="K20">
        <f t="shared" si="7"/>
        <v>37.073732506158258</v>
      </c>
      <c r="L20">
        <f t="shared" si="8"/>
        <v>25013.811247045742</v>
      </c>
    </row>
    <row r="21" spans="1:12" x14ac:dyDescent="0.35">
      <c r="A21" s="4">
        <v>3.5000000000000102</v>
      </c>
      <c r="B21">
        <f t="shared" si="0"/>
        <v>3162.2776601684532</v>
      </c>
      <c r="C21" s="5">
        <f t="shared" si="1"/>
        <v>19869.176531592664</v>
      </c>
      <c r="D21" t="str">
        <f>IMSUM(Rct!D21,Warburg!G21)</f>
        <v>100.709430843032-0.709430843031833i</v>
      </c>
      <c r="E21" t="str">
        <f>'CPE electrode'!G21</f>
        <v>3.08303782232895E-15-50.3292121044858i</v>
      </c>
      <c r="F21" s="17" t="str">
        <f t="shared" si="2"/>
        <v>20.0120274363748-40.1872947643609i</v>
      </c>
      <c r="G21">
        <f t="shared" si="3"/>
        <v>20.012027436374801</v>
      </c>
      <c r="H21">
        <f t="shared" si="4"/>
        <v>40.1872947643609</v>
      </c>
      <c r="I21">
        <f t="shared" si="5"/>
        <v>1.6521913907499122</v>
      </c>
      <c r="J21">
        <f t="shared" si="6"/>
        <v>4.2981798683581252</v>
      </c>
      <c r="K21">
        <f t="shared" si="7"/>
        <v>44.89431926860955</v>
      </c>
      <c r="L21">
        <f t="shared" si="8"/>
        <v>19869.176531592664</v>
      </c>
    </row>
    <row r="22" spans="1:12" x14ac:dyDescent="0.35">
      <c r="A22" s="4">
        <v>3.4000000000000101</v>
      </c>
      <c r="B22">
        <f t="shared" si="0"/>
        <v>2511.8864315096412</v>
      </c>
      <c r="C22" s="5">
        <f t="shared" si="1"/>
        <v>15782.647919765139</v>
      </c>
      <c r="D22" t="str">
        <f>IMSUM(Rct!D22,Warburg!G22)</f>
        <v>100.795994497933-0.795994497932717i</v>
      </c>
      <c r="E22" t="str">
        <f>'CPE electrode'!G22</f>
        <v>3.88131466005248E-15-63.3607240739159i</v>
      </c>
      <c r="F22" s="17" t="str">
        <f t="shared" si="2"/>
        <v>28.3451997457884-45.3189852924143i</v>
      </c>
      <c r="G22">
        <f t="shared" si="3"/>
        <v>28.345199745788399</v>
      </c>
      <c r="H22">
        <f t="shared" si="4"/>
        <v>45.318985292414297</v>
      </c>
      <c r="I22">
        <f t="shared" si="5"/>
        <v>1.7279749396967634</v>
      </c>
      <c r="J22">
        <f t="shared" si="6"/>
        <v>4.1981798683581255</v>
      </c>
      <c r="K22">
        <f t="shared" si="7"/>
        <v>53.453351406274855</v>
      </c>
      <c r="L22">
        <f t="shared" si="8"/>
        <v>15782.647919765139</v>
      </c>
    </row>
    <row r="23" spans="1:12" x14ac:dyDescent="0.35">
      <c r="A23" s="4">
        <v>3.30000000000001</v>
      </c>
      <c r="B23">
        <f t="shared" si="0"/>
        <v>1995.2623149689266</v>
      </c>
      <c r="C23" s="5">
        <f t="shared" si="1"/>
        <v>12536.602861381887</v>
      </c>
      <c r="D23" t="str">
        <f>IMSUM(Rct!D23,Warburg!G23)</f>
        <v>100.893120516203-0.893120516203334i</v>
      </c>
      <c r="E23" t="str">
        <f>'CPE electrode'!G23</f>
        <v>4.88628565670929E-15-79.766425646331i</v>
      </c>
      <c r="F23" s="17" t="str">
        <f t="shared" si="2"/>
        <v>38.4738464821389-49.0083027882124i</v>
      </c>
      <c r="G23">
        <f t="shared" si="3"/>
        <v>38.473846482138903</v>
      </c>
      <c r="H23">
        <f t="shared" si="4"/>
        <v>49.008302788212397</v>
      </c>
      <c r="I23">
        <f t="shared" si="5"/>
        <v>1.7945305962145592</v>
      </c>
      <c r="J23">
        <f t="shared" si="6"/>
        <v>4.098179868358125</v>
      </c>
      <c r="K23">
        <f t="shared" si="7"/>
        <v>62.306104077468198</v>
      </c>
      <c r="L23">
        <f t="shared" si="8"/>
        <v>12536.602861381887</v>
      </c>
    </row>
    <row r="24" spans="1:12" x14ac:dyDescent="0.35">
      <c r="A24" s="4">
        <v>3.2000000000000099</v>
      </c>
      <c r="B24">
        <f t="shared" si="0"/>
        <v>1584.8931924611509</v>
      </c>
      <c r="C24" s="5">
        <f t="shared" si="1"/>
        <v>9958.1776203208519</v>
      </c>
      <c r="D24" t="str">
        <f>IMSUM(Rct!D24,Warburg!G24)</f>
        <v>101.002097701096-1.00209770109584i</v>
      </c>
      <c r="E24" t="str">
        <f>'CPE electrode'!G24</f>
        <v>6.15146918251668E-15-100.419980254156i</v>
      </c>
      <c r="F24" s="17" t="str">
        <f t="shared" si="2"/>
        <v>49.713463879008-50.4998011318997i</v>
      </c>
      <c r="G24">
        <f t="shared" si="3"/>
        <v>49.713463879008003</v>
      </c>
      <c r="H24">
        <f t="shared" si="4"/>
        <v>50.499801131899702</v>
      </c>
      <c r="I24">
        <f t="shared" si="5"/>
        <v>1.8504235834021461</v>
      </c>
      <c r="J24">
        <f t="shared" si="6"/>
        <v>3.9981798683581253</v>
      </c>
      <c r="K24">
        <f t="shared" si="7"/>
        <v>70.863660681698136</v>
      </c>
      <c r="L24">
        <f t="shared" si="8"/>
        <v>9958.1776203208519</v>
      </c>
    </row>
    <row r="25" spans="1:12" x14ac:dyDescent="0.35">
      <c r="A25" s="4">
        <v>3.1000000000000099</v>
      </c>
      <c r="B25">
        <f t="shared" si="0"/>
        <v>1258.9254117941971</v>
      </c>
      <c r="C25" s="5">
        <f t="shared" si="1"/>
        <v>7910.0616502203093</v>
      </c>
      <c r="D25" t="str">
        <f>IMSUM(Rct!D25,Warburg!G25)</f>
        <v>101.124372113643-1.1243721136431i</v>
      </c>
      <c r="E25" t="str">
        <f>'CPE electrode'!G25</f>
        <v>7.74424087373894E-15-126.421264993826i</v>
      </c>
      <c r="F25" s="17" t="str">
        <f t="shared" si="2"/>
        <v>61.00256655701-49.4802560750181i</v>
      </c>
      <c r="G25">
        <f t="shared" si="3"/>
        <v>61.002566557009999</v>
      </c>
      <c r="H25">
        <f t="shared" si="4"/>
        <v>49.480256075018097</v>
      </c>
      <c r="I25">
        <f t="shared" si="5"/>
        <v>1.8951288160568087</v>
      </c>
      <c r="J25">
        <f t="shared" si="6"/>
        <v>3.8981798683581252</v>
      </c>
      <c r="K25">
        <f t="shared" si="7"/>
        <v>78.546857784330243</v>
      </c>
      <c r="L25">
        <f t="shared" si="8"/>
        <v>7910.0616502203093</v>
      </c>
    </row>
    <row r="26" spans="1:12" x14ac:dyDescent="0.35">
      <c r="A26" s="4">
        <v>3.0000000000000102</v>
      </c>
      <c r="B26">
        <f t="shared" si="0"/>
        <v>1000.0000000000238</v>
      </c>
      <c r="C26" s="5">
        <f t="shared" si="1"/>
        <v>6283.1853071797359</v>
      </c>
      <c r="D26" t="str">
        <f>IMSUM(Rct!D26,Warburg!G26)</f>
        <v>101.26156626101-1.26156626101006i</v>
      </c>
      <c r="E26" t="str">
        <f>'CPE electrode'!G26</f>
        <v>9.74942163100501E-15-159.154943091891i</v>
      </c>
      <c r="F26" s="17" t="str">
        <f t="shared" si="2"/>
        <v>71.2746182802435-46.2431455347998i</v>
      </c>
      <c r="G26">
        <f t="shared" si="3"/>
        <v>71.274618280243502</v>
      </c>
      <c r="H26">
        <f t="shared" si="4"/>
        <v>46.243145534799801</v>
      </c>
      <c r="I26">
        <f t="shared" si="5"/>
        <v>1.9292234719805623</v>
      </c>
      <c r="J26">
        <f t="shared" si="6"/>
        <v>3.7981798683581256</v>
      </c>
      <c r="K26">
        <f t="shared" si="7"/>
        <v>84.961754454266625</v>
      </c>
      <c r="L26">
        <f t="shared" si="8"/>
        <v>6283.1853071797359</v>
      </c>
    </row>
    <row r="27" spans="1:12" x14ac:dyDescent="0.35">
      <c r="A27" s="4">
        <v>2.9000000000000101</v>
      </c>
      <c r="B27">
        <f t="shared" si="0"/>
        <v>794.32823472430039</v>
      </c>
      <c r="C27" s="5">
        <f t="shared" si="1"/>
        <v>4990.9114934976214</v>
      </c>
      <c r="D27" t="str">
        <f>IMSUM(Rct!D27,Warburg!G27)</f>
        <v>101.415500626178-1.41550062617802i</v>
      </c>
      <c r="E27" t="str">
        <f>'CPE electrode'!G27</f>
        <v>1.22737946415679E-14-200.364202271037i</v>
      </c>
      <c r="F27" s="17" t="str">
        <f t="shared" si="2"/>
        <v>79.831286737211-41.5291798111781i</v>
      </c>
      <c r="G27">
        <f t="shared" si="3"/>
        <v>79.831286737211002</v>
      </c>
      <c r="H27">
        <f t="shared" si="4"/>
        <v>41.529179811178103</v>
      </c>
      <c r="I27">
        <f t="shared" si="5"/>
        <v>1.9541810324636253</v>
      </c>
      <c r="J27">
        <f t="shared" si="6"/>
        <v>3.6981798683581255</v>
      </c>
      <c r="K27">
        <f t="shared" si="7"/>
        <v>89.987260864568839</v>
      </c>
      <c r="L27">
        <f t="shared" si="8"/>
        <v>4990.9114934976214</v>
      </c>
    </row>
    <row r="28" spans="1:12" x14ac:dyDescent="0.35">
      <c r="A28" s="4">
        <v>2.80000000000001</v>
      </c>
      <c r="B28">
        <f t="shared" si="0"/>
        <v>630.95734448020835</v>
      </c>
      <c r="C28" s="5">
        <f t="shared" si="1"/>
        <v>3964.421916295094</v>
      </c>
      <c r="D28" t="str">
        <f>IMSUM(Rct!D28,Warburg!G28)</f>
        <v>101.588217824648-1.58821782464772i</v>
      </c>
      <c r="E28" t="str">
        <f>'CPE electrode'!G28</f>
        <v>1.5451791973413E-14-252.243585852875i</v>
      </c>
      <c r="F28" s="17" t="str">
        <f t="shared" si="2"/>
        <v>86.4705153084773-36.1853919434016i</v>
      </c>
      <c r="G28">
        <f t="shared" si="3"/>
        <v>86.470515308477303</v>
      </c>
      <c r="H28">
        <f t="shared" si="4"/>
        <v>36.185391943401598</v>
      </c>
      <c r="I28">
        <f t="shared" si="5"/>
        <v>1.9719087625435681</v>
      </c>
      <c r="J28">
        <f t="shared" si="6"/>
        <v>3.5981798683581254</v>
      </c>
      <c r="K28">
        <f t="shared" si="7"/>
        <v>93.736506270562487</v>
      </c>
      <c r="L28">
        <f t="shared" si="8"/>
        <v>3964.421916295094</v>
      </c>
    </row>
    <row r="29" spans="1:12" x14ac:dyDescent="0.35">
      <c r="A29" s="4">
        <v>2.7000000000000099</v>
      </c>
      <c r="B29">
        <f t="shared" si="0"/>
        <v>501.18723362728383</v>
      </c>
      <c r="C29" s="5">
        <f t="shared" si="1"/>
        <v>3149.0522624729324</v>
      </c>
      <c r="D29" t="str">
        <f>IMSUM(Rct!D29,Warburg!G29)</f>
        <v>101.782009708706-1.78200970870606i</v>
      </c>
      <c r="E29" t="str">
        <f>'CPE electrode'!G29</f>
        <v>1.94526535730867E-14-317.555860192268i</v>
      </c>
      <c r="F29" s="17" t="str">
        <f t="shared" si="2"/>
        <v>91.3674181187892-30.8934454501259i</v>
      </c>
      <c r="G29">
        <f t="shared" si="3"/>
        <v>91.367418118789203</v>
      </c>
      <c r="H29">
        <f t="shared" si="4"/>
        <v>30.893445450125899</v>
      </c>
      <c r="I29">
        <f t="shared" si="5"/>
        <v>1.9842977400048147</v>
      </c>
      <c r="J29">
        <f t="shared" si="6"/>
        <v>3.4981798683581249</v>
      </c>
      <c r="K29">
        <f t="shared" si="7"/>
        <v>96.449002407871248</v>
      </c>
      <c r="L29">
        <f t="shared" si="8"/>
        <v>3149.0522624729324</v>
      </c>
    </row>
    <row r="30" spans="1:12" x14ac:dyDescent="0.35">
      <c r="A30" s="4">
        <v>2.6000000000000099</v>
      </c>
      <c r="B30">
        <f t="shared" si="0"/>
        <v>398.10717055350648</v>
      </c>
      <c r="C30" s="5">
        <f t="shared" si="1"/>
        <v>2501.3811247046297</v>
      </c>
      <c r="D30" t="str">
        <f>IMSUM(Rct!D30,Warburg!G30)</f>
        <v>101.999447778913-1.99944777891347i</v>
      </c>
      <c r="E30" t="str">
        <f>'CPE electrode'!G30</f>
        <v>2.44894399099875E-14-399.779142060202i</v>
      </c>
      <c r="F30" s="17" t="str">
        <f t="shared" si="2"/>
        <v>94.8722694101443-26.0747010217996i</v>
      </c>
      <c r="G30">
        <f t="shared" si="3"/>
        <v>94.872269410144298</v>
      </c>
      <c r="H30">
        <f t="shared" si="4"/>
        <v>26.074701021799601</v>
      </c>
      <c r="I30">
        <f t="shared" si="5"/>
        <v>1.9929519797609272</v>
      </c>
      <c r="J30">
        <f t="shared" si="6"/>
        <v>3.3981798683581252</v>
      </c>
      <c r="K30">
        <f t="shared" si="7"/>
        <v>98.390230899247499</v>
      </c>
      <c r="L30">
        <f t="shared" si="8"/>
        <v>2501.3811247046297</v>
      </c>
    </row>
    <row r="31" spans="1:12" x14ac:dyDescent="0.35">
      <c r="A31" s="4">
        <v>2.5000000000000102</v>
      </c>
      <c r="B31">
        <f t="shared" si="0"/>
        <v>316.22776601684552</v>
      </c>
      <c r="C31" s="5">
        <f t="shared" si="1"/>
        <v>1986.917653159268</v>
      </c>
      <c r="D31" t="str">
        <f>IMSUM(Rct!D31,Warburg!G31)</f>
        <v>102.243417306354-2.24341730635398i</v>
      </c>
      <c r="E31" t="str">
        <f>'CPE electrode'!G31</f>
        <v>3.08303782232895E-14-503.292121044858i</v>
      </c>
      <c r="F31" s="17" t="str">
        <f t="shared" si="2"/>
        <v>97.3557258415274-21.9234366688225i</v>
      </c>
      <c r="G31">
        <f t="shared" si="3"/>
        <v>97.355725841527402</v>
      </c>
      <c r="H31">
        <f t="shared" si="4"/>
        <v>21.9234366688225</v>
      </c>
      <c r="I31">
        <f t="shared" si="5"/>
        <v>1.9991029477633588</v>
      </c>
      <c r="J31">
        <f t="shared" si="6"/>
        <v>3.2981798683581256</v>
      </c>
      <c r="K31">
        <f t="shared" si="7"/>
        <v>99.793659265018022</v>
      </c>
      <c r="L31">
        <f t="shared" si="8"/>
        <v>1986.917653159268</v>
      </c>
    </row>
    <row r="32" spans="1:12" x14ac:dyDescent="0.35">
      <c r="A32" s="4">
        <v>2.4000000000000101</v>
      </c>
      <c r="B32">
        <f t="shared" si="0"/>
        <v>251.18864315096408</v>
      </c>
      <c r="C32" s="5">
        <f t="shared" si="1"/>
        <v>1578.2647919765138</v>
      </c>
      <c r="D32" t="str">
        <f>IMSUM(Rct!D32,Warburg!G32)</f>
        <v>102.51715561843-2.51715561842958i</v>
      </c>
      <c r="E32" t="str">
        <f>'CPE electrode'!G32</f>
        <v>3.88131466005248E-14-633.607240739159i</v>
      </c>
      <c r="F32" s="17" t="str">
        <f t="shared" si="2"/>
        <v>99.1327395492341-18.4833258722322i</v>
      </c>
      <c r="G32">
        <f t="shared" si="3"/>
        <v>99.132739549234103</v>
      </c>
      <c r="H32">
        <f t="shared" si="4"/>
        <v>18.4833258722322</v>
      </c>
      <c r="I32">
        <f t="shared" si="5"/>
        <v>2.0036377011939757</v>
      </c>
      <c r="J32">
        <f t="shared" si="6"/>
        <v>3.1981798683581255</v>
      </c>
      <c r="K32">
        <f t="shared" si="7"/>
        <v>100.8411294355404</v>
      </c>
      <c r="L32">
        <f t="shared" si="8"/>
        <v>1578.2647919765138</v>
      </c>
    </row>
    <row r="33" spans="1:12" x14ac:dyDescent="0.35">
      <c r="A33" s="4">
        <v>2.30000000000001</v>
      </c>
      <c r="B33">
        <f t="shared" si="0"/>
        <v>199.52623149689262</v>
      </c>
      <c r="C33" s="5">
        <f t="shared" si="1"/>
        <v>1253.6602861381884</v>
      </c>
      <c r="D33" t="str">
        <f>IMSUM(Rct!D33,Warburg!G33)</f>
        <v>102.824295056228-2.82429505622786i</v>
      </c>
      <c r="E33" t="str">
        <f>'CPE electrode'!G33</f>
        <v>4.88628565670929E-14-797.66425646331i</v>
      </c>
      <c r="F33" s="17" t="str">
        <f t="shared" si="2"/>
        <v>100.442708435555-15.7163895481097i</v>
      </c>
      <c r="G33">
        <f t="shared" si="3"/>
        <v>100.44270843555501</v>
      </c>
      <c r="H33">
        <f t="shared" si="4"/>
        <v>15.716389548109699</v>
      </c>
      <c r="I33">
        <f t="shared" si="5"/>
        <v>2.0071708421300243</v>
      </c>
      <c r="J33">
        <f t="shared" si="6"/>
        <v>3.098179868358125</v>
      </c>
      <c r="K33">
        <f t="shared" si="7"/>
        <v>101.66485419405196</v>
      </c>
      <c r="L33">
        <f t="shared" si="8"/>
        <v>1253.6602861381884</v>
      </c>
    </row>
    <row r="34" spans="1:12" x14ac:dyDescent="0.35">
      <c r="A34" s="4">
        <v>2.2000000000000099</v>
      </c>
      <c r="B34">
        <f t="shared" si="0"/>
        <v>158.48931924611506</v>
      </c>
      <c r="C34" s="5">
        <f t="shared" si="1"/>
        <v>995.81776203208494</v>
      </c>
      <c r="D34" t="str">
        <f>IMSUM(Rct!D34,Warburg!G34)</f>
        <v>103.168911173481-3.16891117348145i</v>
      </c>
      <c r="E34" t="str">
        <f>'CPE electrode'!G34</f>
        <v>6.15146918251668E-14-1004.19980254156i</v>
      </c>
      <c r="F34" s="17" t="str">
        <f t="shared" si="2"/>
        <v>101.456702035329-13.5495546656217i</v>
      </c>
      <c r="G34">
        <f t="shared" si="3"/>
        <v>101.456702035329</v>
      </c>
      <c r="H34">
        <f t="shared" si="4"/>
        <v>13.549554665621701</v>
      </c>
      <c r="I34">
        <f t="shared" si="5"/>
        <v>2.0101195666947951</v>
      </c>
      <c r="J34">
        <f t="shared" si="6"/>
        <v>2.9981798683581253</v>
      </c>
      <c r="K34">
        <f t="shared" si="7"/>
        <v>102.35747564063018</v>
      </c>
      <c r="L34">
        <f t="shared" si="8"/>
        <v>995.81776203208494</v>
      </c>
    </row>
    <row r="35" spans="1:12" x14ac:dyDescent="0.35">
      <c r="A35" s="4">
        <v>2.1000000000000099</v>
      </c>
      <c r="B35">
        <f t="shared" si="0"/>
        <v>125.89254117941968</v>
      </c>
      <c r="C35" s="5">
        <f t="shared" si="1"/>
        <v>791.0061650220307</v>
      </c>
      <c r="D35" t="str">
        <f>IMSUM(Rct!D35,Warburg!G35)</f>
        <v>103.55557681669-3.55557681668989i</v>
      </c>
      <c r="E35" t="str">
        <f>'CPE electrode'!G35</f>
        <v>7.74424087373894E-14-1264.21264993826i</v>
      </c>
      <c r="F35" s="17" t="str">
        <f t="shared" si="2"/>
        <v>102.293011782739-11.9012424436481i</v>
      </c>
      <c r="G35">
        <f t="shared" si="3"/>
        <v>102.293011782739</v>
      </c>
      <c r="H35">
        <f t="shared" si="4"/>
        <v>11.901242443648099</v>
      </c>
      <c r="I35">
        <f t="shared" si="5"/>
        <v>2.0127655706956942</v>
      </c>
      <c r="J35">
        <f t="shared" si="6"/>
        <v>2.8981798683581252</v>
      </c>
      <c r="K35">
        <f t="shared" si="7"/>
        <v>102.98300748806119</v>
      </c>
      <c r="L35">
        <f t="shared" si="8"/>
        <v>791.0061650220307</v>
      </c>
    </row>
    <row r="36" spans="1:12" x14ac:dyDescent="0.35">
      <c r="A36" s="4">
        <v>2.0000000000000102</v>
      </c>
      <c r="B36">
        <f t="shared" si="0"/>
        <v>100.00000000000236</v>
      </c>
      <c r="C36" s="5">
        <f t="shared" si="1"/>
        <v>628.31853071797343</v>
      </c>
      <c r="D36" t="str">
        <f>IMSUM(Rct!D36,Warburg!G36)</f>
        <v>103.989422804014-3.98942280401426i</v>
      </c>
      <c r="E36" t="str">
        <f>'CPE electrode'!G36</f>
        <v>9.74942163100501E-14-1591.54943091892i</v>
      </c>
      <c r="F36" s="17" t="str">
        <f t="shared" si="2"/>
        <v>103.032390283227-10.6945953395489i</v>
      </c>
      <c r="G36">
        <f t="shared" si="3"/>
        <v>103.032390283227</v>
      </c>
      <c r="H36">
        <f t="shared" si="4"/>
        <v>10.694595339548901</v>
      </c>
      <c r="I36">
        <f t="shared" si="5"/>
        <v>2.0153008286713301</v>
      </c>
      <c r="J36">
        <f t="shared" si="6"/>
        <v>2.7981798683581252</v>
      </c>
      <c r="K36">
        <f t="shared" si="7"/>
        <v>103.58594410899536</v>
      </c>
      <c r="L36">
        <f t="shared" si="8"/>
        <v>628.31853071797343</v>
      </c>
    </row>
    <row r="37" spans="1:12" x14ac:dyDescent="0.35">
      <c r="A37" s="4">
        <v>1.9000000000000099</v>
      </c>
      <c r="B37">
        <f t="shared" si="0"/>
        <v>79.43282347243003</v>
      </c>
      <c r="C37" s="5">
        <f t="shared" si="1"/>
        <v>499.09114934976213</v>
      </c>
      <c r="D37" t="str">
        <f>IMSUM(Rct!D37,Warburg!G37)</f>
        <v>104.476206008117-4.4762060081171i</v>
      </c>
      <c r="E37" t="str">
        <f>'CPE electrode'!G37</f>
        <v>1.2273794641568E-13-2003.64202271037i</v>
      </c>
      <c r="F37" s="17" t="str">
        <f t="shared" si="2"/>
        <v>103.730181799964-9.8629901466529i</v>
      </c>
      <c r="G37">
        <f t="shared" si="3"/>
        <v>103.730181799964</v>
      </c>
      <c r="H37">
        <f t="shared" si="4"/>
        <v>9.8629901466528995</v>
      </c>
      <c r="I37">
        <f t="shared" si="5"/>
        <v>2.017859502836135</v>
      </c>
      <c r="J37">
        <f t="shared" si="6"/>
        <v>2.6981798683581255</v>
      </c>
      <c r="K37">
        <f t="shared" si="7"/>
        <v>104.19802872840999</v>
      </c>
      <c r="L37">
        <f t="shared" si="8"/>
        <v>499.09114934976213</v>
      </c>
    </row>
    <row r="38" spans="1:12" x14ac:dyDescent="0.35">
      <c r="A38" s="4">
        <v>1.80000000000001</v>
      </c>
      <c r="B38">
        <f t="shared" si="0"/>
        <v>63.095734448020821</v>
      </c>
      <c r="C38" s="5">
        <f t="shared" si="1"/>
        <v>396.4421916295093</v>
      </c>
      <c r="D38" t="str">
        <f>IMSUM(Rct!D38,Warburg!G38)</f>
        <v>105.022385746365-5.02238574636472i</v>
      </c>
      <c r="E38" t="str">
        <f>'CPE electrode'!G38</f>
        <v>1.5451791973413E-13-2522.43585852875i</v>
      </c>
      <c r="F38" s="17" t="str">
        <f t="shared" si="2"/>
        <v>104.42511229744-9.35153741148435i</v>
      </c>
      <c r="G38">
        <f t="shared" si="3"/>
        <v>104.42511229743999</v>
      </c>
      <c r="H38">
        <f t="shared" si="4"/>
        <v>9.3515374114843492</v>
      </c>
      <c r="I38">
        <f t="shared" si="5"/>
        <v>2.0205394529063061</v>
      </c>
      <c r="J38">
        <f t="shared" si="6"/>
        <v>2.5981798683581254</v>
      </c>
      <c r="K38">
        <f t="shared" si="7"/>
        <v>104.84300324910262</v>
      </c>
      <c r="L38">
        <f t="shared" si="8"/>
        <v>396.4421916295093</v>
      </c>
    </row>
    <row r="39" spans="1:12" x14ac:dyDescent="0.35">
      <c r="A39" s="4">
        <v>1.7000000000000099</v>
      </c>
      <c r="B39">
        <f t="shared" si="0"/>
        <v>50.118723362728396</v>
      </c>
      <c r="C39" s="5">
        <f t="shared" si="1"/>
        <v>314.90522624729334</v>
      </c>
      <c r="D39" t="str">
        <f>IMSUM(Rct!D39,Warburg!G39)</f>
        <v>105.635209492044-5.63520949204434i</v>
      </c>
      <c r="E39" t="str">
        <f>'CPE electrode'!G39</f>
        <v>1.94526535730867E-13-3175.55860192268i</v>
      </c>
      <c r="F39" s="17" t="str">
        <f t="shared" si="2"/>
        <v>105.145355323539-9.11669999757657i</v>
      </c>
      <c r="G39">
        <f t="shared" si="3"/>
        <v>105.14535532353899</v>
      </c>
      <c r="H39">
        <f t="shared" si="4"/>
        <v>9.1166999975765695</v>
      </c>
      <c r="I39">
        <f t="shared" si="5"/>
        <v>2.0234164731195139</v>
      </c>
      <c r="J39">
        <f t="shared" si="6"/>
        <v>2.4981798683581253</v>
      </c>
      <c r="K39">
        <f t="shared" si="7"/>
        <v>105.53985012761333</v>
      </c>
      <c r="L39">
        <f t="shared" si="8"/>
        <v>314.90522624729334</v>
      </c>
    </row>
    <row r="40" spans="1:12" x14ac:dyDescent="0.35">
      <c r="A40" s="4">
        <v>1.6000000000000101</v>
      </c>
      <c r="B40">
        <f t="shared" si="0"/>
        <v>39.810717055350658</v>
      </c>
      <c r="C40" s="5">
        <f t="shared" si="1"/>
        <v>250.13811247046303</v>
      </c>
      <c r="D40" t="str">
        <f>IMSUM(Rct!D40,Warburg!G40)</f>
        <v>106.322809043931-6.32280904393136i</v>
      </c>
      <c r="E40" t="str">
        <f>'CPE electrode'!G40</f>
        <v>2.44894399099875E-13-3997.79142060202i</v>
      </c>
      <c r="F40" s="17" t="str">
        <f t="shared" si="2"/>
        <v>105.91261298705-9.12516381410284i</v>
      </c>
      <c r="G40">
        <f t="shared" si="3"/>
        <v>105.91261298705</v>
      </c>
      <c r="H40">
        <f t="shared" si="4"/>
        <v>9.1251638141028408</v>
      </c>
      <c r="I40">
        <f t="shared" si="5"/>
        <v>2.026553637618139</v>
      </c>
      <c r="J40">
        <f t="shared" si="6"/>
        <v>2.3981798683581252</v>
      </c>
      <c r="K40">
        <f t="shared" si="7"/>
        <v>106.30498673335526</v>
      </c>
      <c r="L40">
        <f t="shared" si="8"/>
        <v>250.13811247046303</v>
      </c>
    </row>
    <row r="41" spans="1:12" x14ac:dyDescent="0.35">
      <c r="A41" s="4">
        <v>1.50000000000001</v>
      </c>
      <c r="B41">
        <f t="shared" si="0"/>
        <v>31.622776601684535</v>
      </c>
      <c r="C41" s="5">
        <f t="shared" si="1"/>
        <v>198.69176531592669</v>
      </c>
      <c r="D41" t="str">
        <f>IMSUM(Rct!D41,Warburg!G41)</f>
        <v>107.094308430318-7.09430843031833i</v>
      </c>
      <c r="E41" t="str">
        <f>'CPE electrode'!G41</f>
        <v>3.08303782232895E-13-5032.92121044858i</v>
      </c>
      <c r="F41" s="17" t="str">
        <f t="shared" si="2"/>
        <v>106.744832918447-9.35252267691614i</v>
      </c>
      <c r="G41">
        <f t="shared" si="3"/>
        <v>106.744832918447</v>
      </c>
      <c r="H41">
        <f t="shared" si="4"/>
        <v>9.3525226769161396</v>
      </c>
      <c r="I41">
        <f t="shared" si="5"/>
        <v>2.0300074291776533</v>
      </c>
      <c r="J41">
        <f t="shared" si="6"/>
        <v>2.2981798683581252</v>
      </c>
      <c r="K41">
        <f t="shared" si="7"/>
        <v>107.15376351397741</v>
      </c>
      <c r="L41">
        <f t="shared" si="8"/>
        <v>198.69176531592669</v>
      </c>
    </row>
    <row r="42" spans="1:12" x14ac:dyDescent="0.35">
      <c r="A42" s="4">
        <v>1.4000000000000099</v>
      </c>
      <c r="B42">
        <f t="shared" si="0"/>
        <v>25.118864315096381</v>
      </c>
      <c r="C42" s="5">
        <f t="shared" si="1"/>
        <v>157.8264791976512</v>
      </c>
      <c r="D42" t="str">
        <f>IMSUM(Rct!D42,Warburg!G42)</f>
        <v>107.959944979327-7.95994497932718i</v>
      </c>
      <c r="E42" t="str">
        <f>'CPE electrode'!G42</f>
        <v>3.88131466005248E-13-6336.07240739159i</v>
      </c>
      <c r="F42" s="17" t="str">
        <f t="shared" si="2"/>
        <v>107.658019800966-9.78203423237166i</v>
      </c>
      <c r="G42">
        <f t="shared" si="3"/>
        <v>107.658019800966</v>
      </c>
      <c r="H42">
        <f t="shared" si="4"/>
        <v>9.7820342323716591</v>
      </c>
      <c r="I42">
        <f t="shared" si="5"/>
        <v>2.0338317781553044</v>
      </c>
      <c r="J42">
        <f t="shared" si="6"/>
        <v>2.1981798683581251</v>
      </c>
      <c r="K42">
        <f t="shared" si="7"/>
        <v>108.1015144259713</v>
      </c>
      <c r="L42">
        <f t="shared" si="8"/>
        <v>157.8264791976512</v>
      </c>
    </row>
    <row r="43" spans="1:12" x14ac:dyDescent="0.35">
      <c r="A43" s="4">
        <v>1.30000000000001</v>
      </c>
      <c r="B43">
        <f t="shared" si="0"/>
        <v>19.952623149689266</v>
      </c>
      <c r="C43" s="5">
        <f t="shared" si="1"/>
        <v>125.36602861381887</v>
      </c>
      <c r="D43" t="str">
        <f>IMSUM(Rct!D43,Warburg!G43)</f>
        <v>108.931205162033-8.93120516203334i</v>
      </c>
      <c r="E43" t="str">
        <f>'CPE electrode'!G43</f>
        <v>4.88628565670929E-13-7976.6425646331i</v>
      </c>
      <c r="F43" s="17" t="str">
        <f t="shared" si="2"/>
        <v>108.667459795542-10.4035490750344i</v>
      </c>
      <c r="G43">
        <f t="shared" si="3"/>
        <v>108.667459795542</v>
      </c>
      <c r="H43">
        <f t="shared" si="4"/>
        <v>10.4035490750344</v>
      </c>
      <c r="I43">
        <f t="shared" si="5"/>
        <v>2.0380807482863132</v>
      </c>
      <c r="J43">
        <f t="shared" si="6"/>
        <v>2.0981798683581254</v>
      </c>
      <c r="K43">
        <f t="shared" si="7"/>
        <v>109.1643286599262</v>
      </c>
      <c r="L43">
        <f t="shared" si="8"/>
        <v>125.36602861381887</v>
      </c>
    </row>
    <row r="44" spans="1:12" x14ac:dyDescent="0.35">
      <c r="A44" s="4">
        <v>1.2000000000000099</v>
      </c>
      <c r="B44">
        <f t="shared" si="0"/>
        <v>15.848931924611502</v>
      </c>
      <c r="C44" s="5">
        <f t="shared" si="1"/>
        <v>99.581776203208477</v>
      </c>
      <c r="D44" t="str">
        <f>IMSUM(Rct!D44,Warburg!G44)</f>
        <v>110.020977010958-10.0209770109584i</v>
      </c>
      <c r="E44" t="str">
        <f>'CPE electrode'!G44</f>
        <v>6.15146918251668E-13-10041.9980254156i</v>
      </c>
      <c r="F44" s="17" t="str">
        <f t="shared" si="2"/>
        <v>109.788571624115-11.2126406888301i</v>
      </c>
      <c r="G44">
        <f t="shared" si="3"/>
        <v>109.78857162411499</v>
      </c>
      <c r="H44">
        <f t="shared" si="4"/>
        <v>11.212640688830099</v>
      </c>
      <c r="I44">
        <f t="shared" si="5"/>
        <v>2.0428103398261439</v>
      </c>
      <c r="J44">
        <f t="shared" si="6"/>
        <v>1.9981798683581251</v>
      </c>
      <c r="K44">
        <f t="shared" si="7"/>
        <v>110.35965644419267</v>
      </c>
      <c r="L44">
        <f t="shared" si="8"/>
        <v>99.581776203208477</v>
      </c>
    </row>
    <row r="45" spans="1:12" x14ac:dyDescent="0.35">
      <c r="A45" s="4">
        <v>1.1000000000000101</v>
      </c>
      <c r="B45">
        <f t="shared" si="0"/>
        <v>12.589254117941964</v>
      </c>
      <c r="C45" s="5">
        <f t="shared" si="1"/>
        <v>79.100616502203053</v>
      </c>
      <c r="D45" t="str">
        <f>IMSUM(Rct!D45,Warburg!G45)</f>
        <v>111.243721136431-11.243721136431i</v>
      </c>
      <c r="E45" t="str">
        <f>'CPE electrode'!G45</f>
        <v>7.74424087373894E-13-12642.1264993826i</v>
      </c>
      <c r="F45" s="17" t="str">
        <f t="shared" si="2"/>
        <v>111.037525360161-12.2099306149165i</v>
      </c>
      <c r="G45">
        <f t="shared" si="3"/>
        <v>111.037525360161</v>
      </c>
      <c r="H45">
        <f t="shared" si="4"/>
        <v>12.2099306149165</v>
      </c>
      <c r="I45">
        <f t="shared" si="5"/>
        <v>2.0480797028460715</v>
      </c>
      <c r="J45">
        <f t="shared" si="6"/>
        <v>1.898179868358125</v>
      </c>
      <c r="K45">
        <f t="shared" si="7"/>
        <v>111.70682362205754</v>
      </c>
      <c r="L45">
        <f t="shared" si="8"/>
        <v>79.100616502203053</v>
      </c>
    </row>
    <row r="46" spans="1:12" x14ac:dyDescent="0.35">
      <c r="A46" s="4">
        <v>1.00000000000001</v>
      </c>
      <c r="B46">
        <f t="shared" si="0"/>
        <v>10.000000000000233</v>
      </c>
      <c r="C46" s="5">
        <f t="shared" si="1"/>
        <v>62.831853071797326</v>
      </c>
      <c r="D46" t="str">
        <f>IMSUM(Rct!D46,Warburg!G46)</f>
        <v>112.615662610101-12.6156626101007i</v>
      </c>
      <c r="E46" t="str">
        <f>'CPE electrode'!G46</f>
        <v>9.74942163100501E-13-15915.4943091892i</v>
      </c>
      <c r="F46" s="17" t="str">
        <f t="shared" si="2"/>
        <v>112.431721289473-13.4005905061569i</v>
      </c>
      <c r="G46">
        <f t="shared" si="3"/>
        <v>112.431721289473</v>
      </c>
      <c r="H46">
        <f t="shared" si="4"/>
        <v>13.400590506156901</v>
      </c>
      <c r="I46">
        <f t="shared" si="5"/>
        <v>2.0539519357470084</v>
      </c>
      <c r="J46">
        <f t="shared" si="6"/>
        <v>1.7981798683581252</v>
      </c>
      <c r="K46">
        <f t="shared" si="7"/>
        <v>113.22750451205502</v>
      </c>
      <c r="L46">
        <f t="shared" si="8"/>
        <v>62.831853071797326</v>
      </c>
    </row>
    <row r="47" spans="1:12" x14ac:dyDescent="0.35">
      <c r="A47" s="4">
        <v>0.90000000000001001</v>
      </c>
      <c r="B47">
        <f t="shared" si="0"/>
        <v>7.9432823472430005</v>
      </c>
      <c r="C47" s="5">
        <f t="shared" si="1"/>
        <v>49.909114934976195</v>
      </c>
      <c r="D47" t="str">
        <f>IMSUM(Rct!D47,Warburg!G47)</f>
        <v>114.15500626178-14.1550062617802i</v>
      </c>
      <c r="E47" t="str">
        <f>'CPE electrode'!G47</f>
        <v>1.22737946415679E-12-20036.4202271037i</v>
      </c>
      <c r="F47" s="17" t="str">
        <f t="shared" si="2"/>
        <v>113.990189346474-14.7939997284133i</v>
      </c>
      <c r="G47">
        <f t="shared" si="3"/>
        <v>113.990189346474</v>
      </c>
      <c r="H47">
        <f t="shared" si="4"/>
        <v>14.793999728413301</v>
      </c>
      <c r="I47">
        <f t="shared" si="5"/>
        <v>2.0604945659468097</v>
      </c>
      <c r="J47">
        <f t="shared" si="6"/>
        <v>1.6981798683581251</v>
      </c>
      <c r="K47">
        <f t="shared" si="7"/>
        <v>114.94618608379002</v>
      </c>
      <c r="L47">
        <f t="shared" si="8"/>
        <v>49.909114934976195</v>
      </c>
    </row>
    <row r="48" spans="1:12" x14ac:dyDescent="0.35">
      <c r="A48" s="4">
        <v>0.80000000000001004</v>
      </c>
      <c r="B48">
        <f t="shared" si="0"/>
        <v>6.309573444802079</v>
      </c>
      <c r="C48" s="5">
        <f t="shared" si="1"/>
        <v>39.644219162950911</v>
      </c>
      <c r="D48" t="str">
        <f>IMSUM(Rct!D48,Warburg!G48)</f>
        <v>115.882178246477-15.8821782464772i</v>
      </c>
      <c r="E48" t="str">
        <f>'CPE electrode'!G48</f>
        <v>1.5451791973413E-12-25224.3585852875i</v>
      </c>
      <c r="F48" s="17" t="str">
        <f t="shared" si="2"/>
        <v>115.733949106397-16.4035385083284i</v>
      </c>
      <c r="G48">
        <f t="shared" si="3"/>
        <v>115.73394910639701</v>
      </c>
      <c r="H48">
        <f t="shared" si="4"/>
        <v>16.403538508328399</v>
      </c>
      <c r="I48">
        <f t="shared" si="5"/>
        <v>2.0677797576552521</v>
      </c>
      <c r="J48">
        <f t="shared" si="6"/>
        <v>1.5981798683581252</v>
      </c>
      <c r="K48">
        <f t="shared" si="7"/>
        <v>116.89064569654967</v>
      </c>
      <c r="L48">
        <f t="shared" si="8"/>
        <v>39.644219162950911</v>
      </c>
    </row>
    <row r="49" spans="1:12" x14ac:dyDescent="0.35">
      <c r="A49" s="4">
        <v>0.70000000000002005</v>
      </c>
      <c r="B49">
        <f t="shared" si="0"/>
        <v>5.0118723362729556</v>
      </c>
      <c r="C49" s="5">
        <f t="shared" si="1"/>
        <v>31.490522624730062</v>
      </c>
      <c r="D49" t="str">
        <f>IMSUM(Rct!D49,Warburg!G49)</f>
        <v>117.82009708706-17.8200970870604i</v>
      </c>
      <c r="E49" t="str">
        <f>'CPE electrode'!G49</f>
        <v>1.94526535730863E-12-31755.586019226i</v>
      </c>
      <c r="F49" s="17" t="str">
        <f t="shared" si="2"/>
        <v>117.686357257121-18.2464996618447i</v>
      </c>
      <c r="G49">
        <f t="shared" si="3"/>
        <v>117.686357257121</v>
      </c>
      <c r="H49">
        <f t="shared" si="4"/>
        <v>18.246499661844702</v>
      </c>
      <c r="I49">
        <f t="shared" si="5"/>
        <v>2.07588425713277</v>
      </c>
      <c r="J49">
        <f t="shared" si="6"/>
        <v>1.4981798683581351</v>
      </c>
      <c r="K49">
        <f t="shared" si="7"/>
        <v>119.09245750407713</v>
      </c>
      <c r="L49">
        <f t="shared" si="8"/>
        <v>31.490522624730062</v>
      </c>
    </row>
    <row r="50" spans="1:12" x14ac:dyDescent="0.35">
      <c r="A50" s="4">
        <v>0.60000000000001996</v>
      </c>
      <c r="B50">
        <f t="shared" si="0"/>
        <v>3.9810717055351557</v>
      </c>
      <c r="C50" s="5">
        <f t="shared" si="1"/>
        <v>25.013811247046867</v>
      </c>
      <c r="D50" t="str">
        <f>IMSUM(Rct!D50,Warburg!G50)</f>
        <v>119.994477789134-19.9944777891345i</v>
      </c>
      <c r="E50" t="str">
        <f>'CPE electrode'!G50</f>
        <v>2.44894399099869E-12-39977.9142060192i</v>
      </c>
      <c r="F50" s="17" t="str">
        <f t="shared" si="2"/>
        <v>119.873461281352-20.3441054248122i</v>
      </c>
      <c r="G50">
        <f t="shared" si="3"/>
        <v>119.87346128135199</v>
      </c>
      <c r="H50">
        <f t="shared" si="4"/>
        <v>20.344105424812199</v>
      </c>
      <c r="I50">
        <f t="shared" si="5"/>
        <v>2.084889063853725</v>
      </c>
      <c r="J50">
        <f t="shared" si="6"/>
        <v>1.398179868358135</v>
      </c>
      <c r="K50">
        <f t="shared" si="7"/>
        <v>121.58753778701035</v>
      </c>
      <c r="L50">
        <f t="shared" si="8"/>
        <v>25.013811247046867</v>
      </c>
    </row>
    <row r="51" spans="1:12" x14ac:dyDescent="0.35">
      <c r="A51" s="4">
        <v>0.50000000000001998</v>
      </c>
      <c r="B51">
        <f t="shared" si="0"/>
        <v>3.1622776601685252</v>
      </c>
      <c r="C51" s="5">
        <f t="shared" si="1"/>
        <v>19.869176531593119</v>
      </c>
      <c r="D51" t="str">
        <f>IMSUM(Rct!D51,Warburg!G51)</f>
        <v>122.43417306354-22.4341730635396i</v>
      </c>
      <c r="E51" t="str">
        <f>'CPE electrode'!G51</f>
        <v>3.0830378223289E-12-50329.2121044848i</v>
      </c>
      <c r="F51" s="17" t="str">
        <f t="shared" si="2"/>
        <v>122.324373037005-22.7216193022877i</v>
      </c>
      <c r="G51">
        <f t="shared" si="3"/>
        <v>122.324373037005</v>
      </c>
      <c r="H51">
        <f t="shared" si="4"/>
        <v>22.721619302287699</v>
      </c>
      <c r="I51">
        <f t="shared" si="5"/>
        <v>2.0948788040562349</v>
      </c>
      <c r="J51">
        <f t="shared" si="6"/>
        <v>1.2981798683581351</v>
      </c>
      <c r="K51">
        <f t="shared" si="7"/>
        <v>124.41673610336532</v>
      </c>
      <c r="L51">
        <f t="shared" si="8"/>
        <v>19.869176531593119</v>
      </c>
    </row>
    <row r="52" spans="1:12" x14ac:dyDescent="0.35">
      <c r="A52" s="4">
        <v>0.40000000000002001</v>
      </c>
      <c r="B52">
        <f t="shared" si="0"/>
        <v>2.511886431509696</v>
      </c>
      <c r="C52" s="5">
        <f t="shared" si="1"/>
        <v>15.782647919765484</v>
      </c>
      <c r="D52" t="str">
        <f>IMSUM(Rct!D52,Warburg!G52)</f>
        <v>125.171556184295-25.1715561842955i</v>
      </c>
      <c r="E52" t="str">
        <f>'CPE electrode'!G52</f>
        <v>3.88131466005238E-12-63360.7240739143i</v>
      </c>
      <c r="F52" s="17" t="str">
        <f t="shared" si="2"/>
        <v>125.071672921095-25.4085459521933i</v>
      </c>
      <c r="G52">
        <f t="shared" si="3"/>
        <v>125.071672921095</v>
      </c>
      <c r="H52">
        <f t="shared" si="4"/>
        <v>25.4085459521933</v>
      </c>
      <c r="I52">
        <f t="shared" si="5"/>
        <v>2.1059407803853949</v>
      </c>
      <c r="J52">
        <f t="shared" si="6"/>
        <v>1.1981798683581351</v>
      </c>
      <c r="K52">
        <f t="shared" si="7"/>
        <v>127.62647677768938</v>
      </c>
      <c r="L52">
        <f t="shared" si="8"/>
        <v>15.782647919765484</v>
      </c>
    </row>
    <row r="53" spans="1:12" x14ac:dyDescent="0.35">
      <c r="A53" s="4">
        <v>0.30000000000001997</v>
      </c>
      <c r="B53">
        <f t="shared" si="0"/>
        <v>1.9952623149689717</v>
      </c>
      <c r="C53" s="5">
        <f t="shared" si="1"/>
        <v>12.536602861382171</v>
      </c>
      <c r="D53" t="str">
        <f>IMSUM(Rct!D53,Warburg!G53)</f>
        <v>128.242950562278-28.2429505622783i</v>
      </c>
      <c r="E53" t="str">
        <f>'CPE electrode'!G53</f>
        <v>4.88628565670917E-12-79766.4256463291i</v>
      </c>
      <c r="F53" s="17" t="str">
        <f t="shared" si="2"/>
        <v>128.15185362817-28.4389148772858i</v>
      </c>
      <c r="G53">
        <f t="shared" si="3"/>
        <v>128.15185362816999</v>
      </c>
      <c r="H53">
        <f t="shared" si="4"/>
        <v>28.4389148772858</v>
      </c>
      <c r="I53">
        <f t="shared" si="5"/>
        <v>2.11816367776931</v>
      </c>
      <c r="J53">
        <f t="shared" si="6"/>
        <v>1.0981798683581352</v>
      </c>
      <c r="K53">
        <f t="shared" si="7"/>
        <v>131.2694536734781</v>
      </c>
      <c r="L53">
        <f t="shared" si="8"/>
        <v>12.536602861382171</v>
      </c>
    </row>
    <row r="54" spans="1:12" x14ac:dyDescent="0.35">
      <c r="A54" s="4">
        <v>0.20000000000002</v>
      </c>
      <c r="B54">
        <f t="shared" si="0"/>
        <v>1.5848931924611867</v>
      </c>
      <c r="C54" s="5">
        <f t="shared" si="1"/>
        <v>9.9581776203210755</v>
      </c>
      <c r="D54" t="str">
        <f>IMSUM(Rct!D54,Warburg!G54)</f>
        <v>131.689111734814-31.6891117348141i</v>
      </c>
      <c r="E54" t="str">
        <f>'CPE electrode'!G54</f>
        <v>6.15146918251654E-12-100419.980254154i</v>
      </c>
      <c r="F54" s="17" t="str">
        <f t="shared" si="2"/>
        <v>131.605811715842-31.8516461430974i</v>
      </c>
      <c r="G54">
        <f t="shared" si="3"/>
        <v>131.60581171584201</v>
      </c>
      <c r="H54">
        <f t="shared" si="4"/>
        <v>31.851646143097401</v>
      </c>
      <c r="I54">
        <f t="shared" si="5"/>
        <v>2.1316359215767906</v>
      </c>
      <c r="J54">
        <f t="shared" si="6"/>
        <v>0.9981798683581351</v>
      </c>
      <c r="K54">
        <f t="shared" si="7"/>
        <v>135.4053803931393</v>
      </c>
      <c r="L54">
        <f t="shared" si="8"/>
        <v>9.9581776203210755</v>
      </c>
    </row>
    <row r="55" spans="1:12" x14ac:dyDescent="0.35">
      <c r="A55" s="4">
        <v>0.10000000000002</v>
      </c>
      <c r="B55">
        <f t="shared" si="0"/>
        <v>1.2589254117942252</v>
      </c>
      <c r="C55" s="5">
        <f t="shared" si="1"/>
        <v>7.9100616502204861</v>
      </c>
      <c r="D55" t="str">
        <f>IMSUM(Rct!D55,Warburg!G55)</f>
        <v>135.555768166898-35.5557681668984i</v>
      </c>
      <c r="E55" t="str">
        <f>'CPE electrode'!G55</f>
        <v>7.74424087373876E-12-126421.264993823i</v>
      </c>
      <c r="F55" s="17" t="str">
        <f t="shared" si="2"/>
        <v>135.479394981728-35.6909985222446i</v>
      </c>
      <c r="G55">
        <f t="shared" si="3"/>
        <v>135.47939498172801</v>
      </c>
      <c r="H55">
        <f t="shared" si="4"/>
        <v>35.690998522244598</v>
      </c>
      <c r="I55">
        <f t="shared" si="5"/>
        <v>2.1464437092634681</v>
      </c>
      <c r="J55">
        <f t="shared" si="6"/>
        <v>0.89817986835813501</v>
      </c>
      <c r="K55">
        <f t="shared" si="7"/>
        <v>140.10179813310725</v>
      </c>
      <c r="L55">
        <f t="shared" si="8"/>
        <v>7.9100616502204861</v>
      </c>
    </row>
    <row r="56" spans="1:12" x14ac:dyDescent="0.35">
      <c r="A56" s="4">
        <v>2.0428103653102899E-14</v>
      </c>
      <c r="B56">
        <f t="shared" si="0"/>
        <v>1.0000000000000471</v>
      </c>
      <c r="C56" s="5">
        <f t="shared" si="1"/>
        <v>6.283185307179882</v>
      </c>
      <c r="D56" t="str">
        <f>IMSUM(Rct!D56,Warburg!G56)</f>
        <v>139.894228040142-39.8942280401423i</v>
      </c>
      <c r="E56" t="str">
        <f>'CPE electrode'!G56</f>
        <v>9.7494216310048E-12-159154.943091888i</v>
      </c>
      <c r="F56" s="17" t="str">
        <f t="shared" si="2"/>
        <v>139.824013860234-40.0071024483332i</v>
      </c>
      <c r="G56">
        <f t="shared" si="3"/>
        <v>139.824013860234</v>
      </c>
      <c r="H56">
        <f t="shared" si="4"/>
        <v>40.0071024483332</v>
      </c>
      <c r="I56">
        <f t="shared" si="5"/>
        <v>2.162668769692822</v>
      </c>
      <c r="J56">
        <f t="shared" si="6"/>
        <v>0.79817986835813548</v>
      </c>
      <c r="K56">
        <f t="shared" si="7"/>
        <v>145.43494455700232</v>
      </c>
      <c r="L56">
        <f t="shared" si="8"/>
        <v>6.283185307179882</v>
      </c>
    </row>
    <row r="57" spans="1:12" x14ac:dyDescent="0.35">
      <c r="A57" s="4">
        <v>-9.9999999999980105E-2</v>
      </c>
      <c r="B57">
        <f t="shared" si="0"/>
        <v>0.79432823472431791</v>
      </c>
      <c r="C57" s="5">
        <f t="shared" si="1"/>
        <v>4.9909114934977321</v>
      </c>
      <c r="D57" t="str">
        <f>IMSUM(Rct!D57,Warburg!G57)</f>
        <v>144.762060081171-44.7620600811706i</v>
      </c>
      <c r="E57" t="str">
        <f>'CPE electrode'!G57</f>
        <v>1.22737946415677E-11-200364.202271032i</v>
      </c>
      <c r="F57" s="17" t="str">
        <f t="shared" si="2"/>
        <v>144.69732555548-44.856582005258i</v>
      </c>
      <c r="G57">
        <f t="shared" si="3"/>
        <v>144.69732555548001</v>
      </c>
      <c r="H57">
        <f t="shared" si="4"/>
        <v>44.856582005257998</v>
      </c>
      <c r="I57">
        <f t="shared" si="5"/>
        <v>2.1803859419442664</v>
      </c>
      <c r="J57">
        <f t="shared" si="6"/>
        <v>0.69817986835813495</v>
      </c>
      <c r="K57">
        <f t="shared" si="7"/>
        <v>151.49068939081042</v>
      </c>
      <c r="L57">
        <f t="shared" si="8"/>
        <v>4.9909114934977321</v>
      </c>
    </row>
    <row r="58" spans="1:12" x14ac:dyDescent="0.35">
      <c r="A58" s="4">
        <v>-0.19999999999998</v>
      </c>
      <c r="B58">
        <f t="shared" si="0"/>
        <v>0.63095734448022234</v>
      </c>
      <c r="C58" s="5">
        <f t="shared" si="1"/>
        <v>3.9644219162951817</v>
      </c>
      <c r="D58" t="str">
        <f>IMSUM(Rct!D58,Warburg!G58)</f>
        <v>150.223857463647-50.2238574636465i</v>
      </c>
      <c r="E58" t="str">
        <f>'CPE electrode'!G58</f>
        <v>1.54517919734127E-11-252243.585852869i</v>
      </c>
      <c r="F58" s="17" t="str">
        <f t="shared" si="2"/>
        <v>150.164000374108-50.3032719350236i</v>
      </c>
      <c r="G58">
        <f t="shared" si="3"/>
        <v>150.16400037410801</v>
      </c>
      <c r="H58">
        <f t="shared" si="4"/>
        <v>50.303271935023602</v>
      </c>
      <c r="I58">
        <f t="shared" si="5"/>
        <v>2.1996607025822392</v>
      </c>
      <c r="J58">
        <f t="shared" si="6"/>
        <v>0.59817986835813508</v>
      </c>
      <c r="K58">
        <f t="shared" si="7"/>
        <v>158.36554605002962</v>
      </c>
      <c r="L58">
        <f t="shared" si="8"/>
        <v>3.9644219162951817</v>
      </c>
    </row>
    <row r="59" spans="1:12" x14ac:dyDescent="0.35">
      <c r="A59" s="4">
        <v>-0.29999999999998</v>
      </c>
      <c r="B59">
        <f t="shared" si="0"/>
        <v>0.50118723362729534</v>
      </c>
      <c r="C59" s="5">
        <f t="shared" si="1"/>
        <v>3.1490522624730048</v>
      </c>
      <c r="D59" t="str">
        <f>IMSUM(Rct!D59,Warburg!G59)</f>
        <v>156.352094920443-56.3520949204429i</v>
      </c>
      <c r="E59" t="str">
        <f>'CPE electrode'!G59</f>
        <v>1.94526535730863E-11-317555.860192261i</v>
      </c>
      <c r="F59" s="17" t="str">
        <f t="shared" si="2"/>
        <v>156.296580673516-56.4190373691045i</v>
      </c>
      <c r="G59">
        <f t="shared" si="3"/>
        <v>156.29658067351599</v>
      </c>
      <c r="H59">
        <f t="shared" si="4"/>
        <v>56.419037369104501</v>
      </c>
      <c r="I59">
        <f t="shared" si="5"/>
        <v>2.2205468004157591</v>
      </c>
      <c r="J59">
        <f t="shared" si="6"/>
        <v>0.49817986835813505</v>
      </c>
      <c r="K59">
        <f t="shared" si="7"/>
        <v>166.1677733734472</v>
      </c>
      <c r="L59">
        <f t="shared" si="8"/>
        <v>3.1490522624730048</v>
      </c>
    </row>
    <row r="60" spans="1:12" x14ac:dyDescent="0.35">
      <c r="A60" s="4">
        <v>-0.39999999999997998</v>
      </c>
      <c r="B60">
        <f t="shared" si="0"/>
        <v>0.39810717055351552</v>
      </c>
      <c r="C60" s="5">
        <f t="shared" si="1"/>
        <v>2.5013811247046864</v>
      </c>
      <c r="D60" t="str">
        <f>IMSUM(Rct!D60,Warburg!G60)</f>
        <v>163.228090439313-63.228090439313i</v>
      </c>
      <c r="E60" t="str">
        <f>'CPE electrode'!G60</f>
        <v>2.44894399099869E-11-399779.142060192i</v>
      </c>
      <c r="F60" s="17" t="str">
        <f t="shared" si="2"/>
        <v>163.176443981422-63.2847057197964i</v>
      </c>
      <c r="G60">
        <f t="shared" si="3"/>
        <v>163.17644398142201</v>
      </c>
      <c r="H60">
        <f t="shared" si="4"/>
        <v>63.284705719796399</v>
      </c>
      <c r="I60">
        <f t="shared" si="5"/>
        <v>2.2430841736498266</v>
      </c>
      <c r="J60">
        <f t="shared" si="6"/>
        <v>0.39817986835813496</v>
      </c>
      <c r="K60">
        <f t="shared" si="7"/>
        <v>175.01858715137485</v>
      </c>
      <c r="L60">
        <f t="shared" si="8"/>
        <v>2.5013811247046864</v>
      </c>
    </row>
    <row r="61" spans="1:12" x14ac:dyDescent="0.35">
      <c r="A61" s="4">
        <v>-0.49999999999998002</v>
      </c>
      <c r="B61">
        <f t="shared" si="0"/>
        <v>0.31622776601685243</v>
      </c>
      <c r="C61" s="5">
        <f t="shared" si="1"/>
        <v>1.9869176531593113</v>
      </c>
      <c r="D61" t="str">
        <f>IMSUM(Rct!D61,Warburg!G61)</f>
        <v>170.943084303183-70.9430843031826i</v>
      </c>
      <c r="E61" t="str">
        <f>'CPE electrode'!G61</f>
        <v>3.0830378223289E-11-503292.121044848i</v>
      </c>
      <c r="F61" s="17" t="str">
        <f t="shared" si="2"/>
        <v>170.894883168229-70.9911219502272i</v>
      </c>
      <c r="G61">
        <f t="shared" si="3"/>
        <v>170.894883168229</v>
      </c>
      <c r="H61">
        <f t="shared" si="4"/>
        <v>70.991121950227196</v>
      </c>
      <c r="I61">
        <f t="shared" si="5"/>
        <v>2.2672973201707451</v>
      </c>
      <c r="J61">
        <f t="shared" si="6"/>
        <v>0.29817986835813498</v>
      </c>
      <c r="K61">
        <f t="shared" si="7"/>
        <v>185.05350709682503</v>
      </c>
      <c r="L61">
        <f t="shared" si="8"/>
        <v>1.9869176531593113</v>
      </c>
    </row>
    <row r="62" spans="1:12" x14ac:dyDescent="0.35">
      <c r="A62" s="4">
        <v>-0.59999999999997999</v>
      </c>
      <c r="B62">
        <f t="shared" si="0"/>
        <v>0.25118864315096956</v>
      </c>
      <c r="C62" s="5">
        <f t="shared" si="1"/>
        <v>1.5782647919765482</v>
      </c>
      <c r="D62" t="str">
        <f>IMSUM(Rct!D62,Warburg!G62)</f>
        <v>179.599449793271-79.5994497932707i</v>
      </c>
      <c r="E62" t="str">
        <f>'CPE electrode'!G62</f>
        <v>3.88131466005238E-11-633607.240739143i</v>
      </c>
      <c r="F62" s="17" t="str">
        <f t="shared" si="2"/>
        <v>179.554318070669-79.6403403131344i</v>
      </c>
      <c r="G62">
        <f t="shared" si="3"/>
        <v>179.55431807066901</v>
      </c>
      <c r="H62">
        <f t="shared" si="4"/>
        <v>79.640340313134402</v>
      </c>
      <c r="I62">
        <f t="shared" si="5"/>
        <v>2.2931942647218206</v>
      </c>
      <c r="J62">
        <f t="shared" si="6"/>
        <v>0.19817986835813503</v>
      </c>
      <c r="K62">
        <f t="shared" si="7"/>
        <v>196.42387060389285</v>
      </c>
      <c r="L62">
        <f t="shared" si="8"/>
        <v>1.5782647919765482</v>
      </c>
    </row>
    <row r="63" spans="1:12" x14ac:dyDescent="0.35">
      <c r="A63" s="4">
        <v>-0.69999999999997997</v>
      </c>
      <c r="B63">
        <f t="shared" si="0"/>
        <v>0.19952623149689716</v>
      </c>
      <c r="C63" s="5">
        <f t="shared" si="1"/>
        <v>1.2536602861382171</v>
      </c>
      <c r="D63" t="str">
        <f>IMSUM(Rct!D63,Warburg!G63)</f>
        <v>189.312051620332-89.3120516203323i</v>
      </c>
      <c r="E63" t="str">
        <f>'CPE electrode'!G63</f>
        <v>4.88628565670917E-11-797664.256463291i</v>
      </c>
      <c r="F63" s="17" t="str">
        <f t="shared" si="2"/>
        <v>189.269654686225-89.3469676459984i</v>
      </c>
      <c r="G63">
        <f t="shared" si="3"/>
        <v>189.26965468622501</v>
      </c>
      <c r="H63">
        <f t="shared" si="4"/>
        <v>89.346967645998404</v>
      </c>
      <c r="I63">
        <f t="shared" si="5"/>
        <v>2.3207662185109825</v>
      </c>
      <c r="J63">
        <f t="shared" si="6"/>
        <v>9.8179868358135094E-2</v>
      </c>
      <c r="K63">
        <f t="shared" si="7"/>
        <v>209.29854947557078</v>
      </c>
      <c r="L63">
        <f t="shared" si="8"/>
        <v>1.2536602861382171</v>
      </c>
    </row>
    <row r="64" spans="1:12" x14ac:dyDescent="0.35">
      <c r="A64" s="4">
        <v>-0.79999999999997995</v>
      </c>
      <c r="B64">
        <f t="shared" si="0"/>
        <v>0.15848931924611864</v>
      </c>
      <c r="C64" s="5">
        <f t="shared" si="1"/>
        <v>0.99581776203210748</v>
      </c>
      <c r="D64" t="str">
        <f>IMSUM(Rct!D64,Warburg!G64)</f>
        <v>200.209770109583-100.209770109583i</v>
      </c>
      <c r="E64" t="str">
        <f>'CPE electrode'!G64</f>
        <v>6.15146918251655E-11-1004199.80254154i</v>
      </c>
      <c r="F64" s="17" t="str">
        <f t="shared" si="2"/>
        <v>200.169810001123-100.239675469783i</v>
      </c>
      <c r="G64">
        <f t="shared" si="3"/>
        <v>200.16981000112301</v>
      </c>
      <c r="H64">
        <f t="shared" si="4"/>
        <v>100.23967546978299</v>
      </c>
      <c r="I64">
        <f t="shared" si="5"/>
        <v>2.3499879635946788</v>
      </c>
      <c r="J64">
        <f t="shared" si="6"/>
        <v>-1.820131641864977E-3</v>
      </c>
      <c r="K64">
        <f t="shared" si="7"/>
        <v>223.86590936132527</v>
      </c>
      <c r="L64">
        <f t="shared" si="8"/>
        <v>0.99581776203210748</v>
      </c>
    </row>
    <row r="65" spans="1:12" x14ac:dyDescent="0.35">
      <c r="A65" s="4">
        <v>-0.89999999999998004</v>
      </c>
      <c r="B65">
        <f t="shared" si="0"/>
        <v>0.1258925411794225</v>
      </c>
      <c r="C65" s="5">
        <f t="shared" si="1"/>
        <v>0.79100616502204846</v>
      </c>
      <c r="D65" t="str">
        <f>IMSUM(Rct!D65,Warburg!G65)</f>
        <v>212.437211364309-112.437211364309i</v>
      </c>
      <c r="E65" t="str">
        <f>'CPE electrode'!G65</f>
        <v>7.74424087373876E-11-1264212.64993823i</v>
      </c>
      <c r="F65" s="17" t="str">
        <f t="shared" si="2"/>
        <v>212.399422702924-112.462900496705i</v>
      </c>
      <c r="G65">
        <f t="shared" si="3"/>
        <v>212.399422702924</v>
      </c>
      <c r="H65">
        <f t="shared" si="4"/>
        <v>112.462900496705</v>
      </c>
      <c r="I65">
        <f t="shared" si="5"/>
        <v>2.3808189259796086</v>
      </c>
      <c r="J65">
        <f t="shared" si="6"/>
        <v>-0.10182013164186504</v>
      </c>
      <c r="K65">
        <f t="shared" si="7"/>
        <v>240.33605379274067</v>
      </c>
      <c r="L65">
        <f t="shared" si="8"/>
        <v>0.79100616502204846</v>
      </c>
    </row>
    <row r="66" spans="1:12" ht="15" thickBot="1" x14ac:dyDescent="0.4">
      <c r="A66" s="6">
        <v>-0.99999999999998002</v>
      </c>
      <c r="B66" s="7">
        <f t="shared" si="0"/>
        <v>0.1000000000000046</v>
      </c>
      <c r="C66" s="8">
        <f t="shared" si="1"/>
        <v>0.62831853071798749</v>
      </c>
      <c r="D66" t="str">
        <f>IMSUM(Rct!D66,Warburg!G66)</f>
        <v>226.156626101005-126.156626101005i</v>
      </c>
      <c r="E66" t="str">
        <f>'CPE electrode'!G66</f>
        <v>9.7494216310048E-11-1591549.43091888i</v>
      </c>
      <c r="F66" s="17" t="str">
        <f t="shared" si="2"/>
        <v>226.120772489219-126.178755746621i</v>
      </c>
      <c r="G66">
        <f t="shared" si="3"/>
        <v>226.12077248921901</v>
      </c>
      <c r="H66">
        <f t="shared" si="4"/>
        <v>126.17875574662099</v>
      </c>
      <c r="I66">
        <f t="shared" si="5"/>
        <v>2.4132048388235066</v>
      </c>
      <c r="J66">
        <f t="shared" si="6"/>
        <v>-0.20182013164186502</v>
      </c>
      <c r="K66">
        <f t="shared" si="7"/>
        <v>258.94339565412088</v>
      </c>
      <c r="L66">
        <f t="shared" si="8"/>
        <v>0.62831853071798749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82BB-EB97-4B6D-84BD-26A9CA3975EA}">
  <dimension ref="A3:M66"/>
  <sheetViews>
    <sheetView tabSelected="1" topLeftCell="J1" workbookViewId="0">
      <selection activeCell="G6" sqref="G6"/>
    </sheetView>
  </sheetViews>
  <sheetFormatPr defaultRowHeight="14.5" x14ac:dyDescent="0.35"/>
  <cols>
    <col min="2" max="2" width="11.453125" customWidth="1"/>
    <col min="4" max="4" width="9.1796875" style="15"/>
    <col min="5" max="5" width="45.1796875" style="14" customWidth="1"/>
    <col min="6" max="6" width="44.54296875" style="16" customWidth="1"/>
    <col min="7" max="7" width="38.54296875" style="11" customWidth="1"/>
    <col min="9" max="9" width="15.7265625" customWidth="1"/>
  </cols>
  <sheetData>
    <row r="3" spans="1:13" ht="15" thickBot="1" x14ac:dyDescent="0.4"/>
    <row r="4" spans="1:13" x14ac:dyDescent="0.35">
      <c r="A4" s="1"/>
      <c r="B4" s="2" t="s">
        <v>24</v>
      </c>
      <c r="C4" s="3" t="s">
        <v>22</v>
      </c>
      <c r="D4" s="15" t="s">
        <v>4</v>
      </c>
      <c r="E4" s="14" t="s">
        <v>12</v>
      </c>
      <c r="F4" s="16" t="s">
        <v>14</v>
      </c>
      <c r="G4" s="11" t="s">
        <v>13</v>
      </c>
      <c r="H4" t="s">
        <v>5</v>
      </c>
      <c r="I4" t="s">
        <v>6</v>
      </c>
      <c r="J4" t="s">
        <v>7</v>
      </c>
      <c r="K4" t="s">
        <v>23</v>
      </c>
      <c r="L4" t="s">
        <v>15</v>
      </c>
      <c r="M4" t="s">
        <v>22</v>
      </c>
    </row>
    <row r="5" spans="1:13" x14ac:dyDescent="0.35">
      <c r="A5" s="4"/>
      <c r="B5" t="s">
        <v>0</v>
      </c>
      <c r="C5" s="5" t="s">
        <v>1</v>
      </c>
    </row>
    <row r="6" spans="1:13" x14ac:dyDescent="0.35">
      <c r="A6" s="4">
        <v>5</v>
      </c>
      <c r="B6">
        <f>10^(A6)</f>
        <v>100000</v>
      </c>
      <c r="C6" s="5">
        <f>2*PI()*B6</f>
        <v>628318.53071795858</v>
      </c>
      <c r="D6" s="15">
        <f>Rb!D6</f>
        <v>5</v>
      </c>
      <c r="E6" s="14" t="str">
        <f>SEI!D6</f>
        <v>0.75204753230092-2.15431954017078i</v>
      </c>
      <c r="F6" s="16" t="str">
        <f>electrode!F6</f>
        <v>0.0252909369932545-1.59111555432641i</v>
      </c>
      <c r="G6" s="11" t="str">
        <f>IMSUM(D6:F6)</f>
        <v>5.77733846929417-3.74543509449719i</v>
      </c>
      <c r="H6">
        <f>IMREAL(G6)</f>
        <v>5.7773384692941701</v>
      </c>
      <c r="I6">
        <f>-IMAGINARY(G6)</f>
        <v>3.7454350944971901</v>
      </c>
      <c r="J6">
        <f>LOG10(IMABS(G6))</f>
        <v>0.83791630721346866</v>
      </c>
      <c r="K6">
        <f>LOG10(C6)</f>
        <v>5.7981798683581154</v>
      </c>
      <c r="L6">
        <f>IMABS(G6)</f>
        <v>6.8851959911013045</v>
      </c>
      <c r="M6">
        <f>C6</f>
        <v>628318.53071795858</v>
      </c>
    </row>
    <row r="7" spans="1:13" x14ac:dyDescent="0.35">
      <c r="A7" s="4">
        <v>4.9000000000000004</v>
      </c>
      <c r="B7">
        <f t="shared" ref="B7:B66" si="0">10^(A7)</f>
        <v>79432.823472428237</v>
      </c>
      <c r="C7" s="5">
        <f t="shared" ref="C7:C66" si="1">2*PI()*B7</f>
        <v>499091.14934975083</v>
      </c>
      <c r="D7" s="15">
        <f>Rb!D7</f>
        <v>5</v>
      </c>
      <c r="E7" s="14" t="str">
        <f>SEI!D7</f>
        <v>0.914021184157562-2.58215121375236i</v>
      </c>
      <c r="F7" s="16" t="str">
        <f>electrode!F7</f>
        <v>0.0400706796224128-2.00278364469723i</v>
      </c>
      <c r="G7" s="11" t="str">
        <f t="shared" ref="G7:G66" si="2">IMSUM(D7:F7)</f>
        <v>5.95409186377997-4.58493485844959i</v>
      </c>
      <c r="H7">
        <f t="shared" ref="H7:H66" si="3">IMREAL(G7)</f>
        <v>5.9540918637799702</v>
      </c>
      <c r="I7">
        <f t="shared" ref="I7:I66" si="4">-IMAGINARY(G7)</f>
        <v>4.5849348584495901</v>
      </c>
      <c r="J7">
        <f t="shared" ref="J7:J66" si="5">LOG10(IMABS(G7))</f>
        <v>0.87591980509340928</v>
      </c>
      <c r="K7">
        <f t="shared" ref="K7:K66" si="6">LOG10(C7)</f>
        <v>5.6981798683581157</v>
      </c>
      <c r="L7">
        <f t="shared" ref="L7:L66" si="7">IMABS(G7)</f>
        <v>7.5148411545791847</v>
      </c>
      <c r="M7">
        <f t="shared" ref="M7:M66" si="8">C7</f>
        <v>499091.14934975083</v>
      </c>
    </row>
    <row r="8" spans="1:13" x14ac:dyDescent="0.35">
      <c r="A8" s="4">
        <v>4.8</v>
      </c>
      <c r="B8">
        <f t="shared" si="0"/>
        <v>63095.734448019342</v>
      </c>
      <c r="C8" s="5">
        <f t="shared" si="1"/>
        <v>396442.19162950001</v>
      </c>
      <c r="D8" s="15">
        <f>Rb!D8</f>
        <v>5</v>
      </c>
      <c r="E8" s="14" t="str">
        <f>SEI!D8</f>
        <v>1.1129910357386-3.09289770592625i</v>
      </c>
      <c r="F8" s="16" t="str">
        <f>electrode!F8</f>
        <v>0.0634804412082115-2.52073648332636i</v>
      </c>
      <c r="G8" s="11" t="str">
        <f t="shared" si="2"/>
        <v>6.17647147694681-5.61363418925261i</v>
      </c>
      <c r="H8">
        <f t="shared" si="3"/>
        <v>6.1764714769468103</v>
      </c>
      <c r="I8">
        <f t="shared" si="4"/>
        <v>5.6136341892526103</v>
      </c>
      <c r="J8">
        <f t="shared" si="5"/>
        <v>0.92149699913858396</v>
      </c>
      <c r="K8">
        <f t="shared" si="6"/>
        <v>5.5981798683581152</v>
      </c>
      <c r="L8">
        <f t="shared" si="7"/>
        <v>8.3463578114218979</v>
      </c>
      <c r="M8">
        <f t="shared" si="8"/>
        <v>396442.19162950001</v>
      </c>
    </row>
    <row r="9" spans="1:13" x14ac:dyDescent="0.35">
      <c r="A9" s="4">
        <v>4.7</v>
      </c>
      <c r="B9">
        <f t="shared" si="0"/>
        <v>50118.723362727294</v>
      </c>
      <c r="C9" s="5">
        <f t="shared" si="1"/>
        <v>314905.22624728642</v>
      </c>
      <c r="D9" s="15">
        <f>Rb!D9</f>
        <v>5</v>
      </c>
      <c r="E9" s="14" t="str">
        <f>SEI!D9</f>
        <v>1.35820886637219-3.70165108368669i</v>
      </c>
      <c r="F9" s="16" t="str">
        <f>electrode!F9</f>
        <v>0.100549649806135-3.17219240700898i</v>
      </c>
      <c r="G9" s="11" t="str">
        <f t="shared" si="2"/>
        <v>6.45875851617833-6.87384349069567i</v>
      </c>
      <c r="H9">
        <f t="shared" si="3"/>
        <v>6.4587585161783299</v>
      </c>
      <c r="I9">
        <f t="shared" si="4"/>
        <v>6.8738434906956698</v>
      </c>
      <c r="J9">
        <f t="shared" si="5"/>
        <v>0.97461028938475147</v>
      </c>
      <c r="K9">
        <f t="shared" si="6"/>
        <v>5.4981798683581156</v>
      </c>
      <c r="L9">
        <f t="shared" si="7"/>
        <v>9.4321411092543208</v>
      </c>
      <c r="M9">
        <f t="shared" si="8"/>
        <v>314905.22624728642</v>
      </c>
    </row>
    <row r="10" spans="1:13" x14ac:dyDescent="0.35">
      <c r="A10" s="4">
        <v>4.5999999999999996</v>
      </c>
      <c r="B10">
        <f t="shared" si="0"/>
        <v>39810.717055349742</v>
      </c>
      <c r="C10" s="5">
        <f t="shared" si="1"/>
        <v>250138.11247045727</v>
      </c>
      <c r="D10" s="15">
        <f>Rb!D10</f>
        <v>5</v>
      </c>
      <c r="E10" s="14" t="str">
        <f>SEI!D10</f>
        <v>1.66149804314564-4.42576526103592i</v>
      </c>
      <c r="F10" s="16" t="str">
        <f>electrode!F10</f>
        <v>0.159224990056799-3.99112091288929i</v>
      </c>
      <c r="G10" s="11" t="str">
        <f t="shared" si="2"/>
        <v>6.82072303320244-8.41688617392521i</v>
      </c>
      <c r="H10">
        <f t="shared" si="3"/>
        <v>6.82072303320244</v>
      </c>
      <c r="I10">
        <f t="shared" si="4"/>
        <v>8.4168861739252101</v>
      </c>
      <c r="J10">
        <f t="shared" si="5"/>
        <v>1.0347715875578847</v>
      </c>
      <c r="K10">
        <f t="shared" si="6"/>
        <v>5.398179868358115</v>
      </c>
      <c r="L10">
        <f t="shared" si="7"/>
        <v>10.833569843799026</v>
      </c>
      <c r="M10">
        <f t="shared" si="8"/>
        <v>250138.11247045727</v>
      </c>
    </row>
    <row r="11" spans="1:13" x14ac:dyDescent="0.35">
      <c r="A11" s="4">
        <v>4.5</v>
      </c>
      <c r="B11">
        <f t="shared" si="0"/>
        <v>31622.77660168384</v>
      </c>
      <c r="C11" s="5">
        <f t="shared" si="1"/>
        <v>198691.7653159223</v>
      </c>
      <c r="D11" s="15">
        <f>Rb!D11</f>
        <v>5</v>
      </c>
      <c r="E11" s="14" t="str">
        <f>SEI!D11</f>
        <v>2.03802041204896-5.28493566345693i</v>
      </c>
      <c r="F11" s="16" t="str">
        <f>electrode!F11</f>
        <v>0.25204246649973-5.01970033520195i</v>
      </c>
      <c r="G11" s="11" t="str">
        <f t="shared" si="2"/>
        <v>7.29006287854869-10.3046359986589i</v>
      </c>
      <c r="H11">
        <f t="shared" si="3"/>
        <v>7.2900628785486896</v>
      </c>
      <c r="I11">
        <f t="shared" si="4"/>
        <v>10.304635998658901</v>
      </c>
      <c r="J11">
        <f t="shared" si="5"/>
        <v>1.1011495138011806</v>
      </c>
      <c r="K11">
        <f t="shared" si="6"/>
        <v>5.2981798683581154</v>
      </c>
      <c r="L11">
        <f t="shared" si="7"/>
        <v>12.622620165324255</v>
      </c>
      <c r="M11">
        <f t="shared" si="8"/>
        <v>198691.7653159223</v>
      </c>
    </row>
    <row r="12" spans="1:13" x14ac:dyDescent="0.35">
      <c r="A12" s="4">
        <v>4.4000000000000004</v>
      </c>
      <c r="B12">
        <f t="shared" si="0"/>
        <v>25118.86431509586</v>
      </c>
      <c r="C12" s="5">
        <f t="shared" si="1"/>
        <v>157826.47919764792</v>
      </c>
      <c r="D12" s="15">
        <f>Rb!D12</f>
        <v>5</v>
      </c>
      <c r="E12" s="14" t="str">
        <f>SEI!D12</f>
        <v>2.50726010137418-6.30111432375758i</v>
      </c>
      <c r="F12" s="16" t="str">
        <f>electrode!F12</f>
        <v>0.398728379670025-6.30987098023547i</v>
      </c>
      <c r="G12" s="11" t="str">
        <f t="shared" si="2"/>
        <v>7.90598848104421-12.6109853039931i</v>
      </c>
      <c r="H12">
        <f t="shared" si="3"/>
        <v>7.9059884810442096</v>
      </c>
      <c r="I12">
        <f t="shared" si="4"/>
        <v>12.6109853039931</v>
      </c>
      <c r="J12">
        <f t="shared" si="5"/>
        <v>1.1727276480736137</v>
      </c>
      <c r="K12">
        <f t="shared" si="6"/>
        <v>5.1981798683581157</v>
      </c>
      <c r="L12">
        <f t="shared" si="7"/>
        <v>14.884273720942303</v>
      </c>
      <c r="M12">
        <f t="shared" si="8"/>
        <v>157826.47919764792</v>
      </c>
    </row>
    <row r="13" spans="1:13" x14ac:dyDescent="0.35">
      <c r="A13" s="4">
        <v>4.3</v>
      </c>
      <c r="B13">
        <f t="shared" si="0"/>
        <v>19952.623149688792</v>
      </c>
      <c r="C13" s="5">
        <f t="shared" si="1"/>
        <v>125366.0286138159</v>
      </c>
      <c r="D13" s="15">
        <f>Rb!D13</f>
        <v>5</v>
      </c>
      <c r="E13" s="14" t="str">
        <f>SEI!D13</f>
        <v>3.09426093494668-7.49814425769185i</v>
      </c>
      <c r="F13" s="16" t="str">
        <f>electrode!F13</f>
        <v>0.63020174783179-7.92474033530156i</v>
      </c>
      <c r="G13" s="11" t="str">
        <f t="shared" si="2"/>
        <v>8.72446268277847-15.4228845929934i</v>
      </c>
      <c r="H13">
        <f t="shared" si="3"/>
        <v>8.7244626827784693</v>
      </c>
      <c r="I13">
        <f t="shared" si="4"/>
        <v>15.4228845929934</v>
      </c>
      <c r="J13">
        <f t="shared" si="5"/>
        <v>1.248452111748837</v>
      </c>
      <c r="K13">
        <f t="shared" si="6"/>
        <v>5.0981798683581152</v>
      </c>
      <c r="L13">
        <f t="shared" si="7"/>
        <v>17.71952646861612</v>
      </c>
      <c r="M13">
        <f t="shared" si="8"/>
        <v>125366.0286138159</v>
      </c>
    </row>
    <row r="14" spans="1:13" x14ac:dyDescent="0.35">
      <c r="A14" s="4">
        <v>4.2</v>
      </c>
      <c r="B14">
        <f t="shared" si="0"/>
        <v>15848.931924611146</v>
      </c>
      <c r="C14" s="5">
        <f t="shared" si="1"/>
        <v>99581.776203206231</v>
      </c>
      <c r="D14" s="15">
        <f>Rb!D14</f>
        <v>5</v>
      </c>
      <c r="E14" s="14" t="str">
        <f>SEI!D14</f>
        <v>3.83113475748674-8.90094153570103i</v>
      </c>
      <c r="F14" s="16" t="str">
        <f>electrode!F14</f>
        <v>0.994626083871574-9.93929128055401i</v>
      </c>
      <c r="G14" s="11" t="str">
        <f t="shared" si="2"/>
        <v>9.82576084135832-18.840232816255i</v>
      </c>
      <c r="H14">
        <f t="shared" si="3"/>
        <v>9.8257608413583206</v>
      </c>
      <c r="I14">
        <f t="shared" si="4"/>
        <v>18.840232816255</v>
      </c>
      <c r="J14">
        <f t="shared" si="5"/>
        <v>1.3273288526436864</v>
      </c>
      <c r="K14">
        <f t="shared" si="6"/>
        <v>4.9981798683581156</v>
      </c>
      <c r="L14">
        <f t="shared" si="7"/>
        <v>21.248528153315995</v>
      </c>
      <c r="M14">
        <f t="shared" si="8"/>
        <v>99581.776203206231</v>
      </c>
    </row>
    <row r="15" spans="1:13" x14ac:dyDescent="0.35">
      <c r="A15" s="4">
        <v>4.0999999999999996</v>
      </c>
      <c r="B15">
        <f t="shared" si="0"/>
        <v>12589.254117941671</v>
      </c>
      <c r="C15" s="5">
        <f t="shared" si="1"/>
        <v>79100.616502201214</v>
      </c>
      <c r="D15" s="15">
        <f>Rb!D15</f>
        <v>5</v>
      </c>
      <c r="E15" s="14" t="str">
        <f>SEI!D15</f>
        <v>4.75880885475534-10.5339824448628i</v>
      </c>
      <c r="F15" s="16" t="str">
        <f>electrode!F15</f>
        <v>1.56629729051788-12.4392654124029i</v>
      </c>
      <c r="G15" s="11" t="str">
        <f t="shared" si="2"/>
        <v>11.3251061452732-22.9732478572657i</v>
      </c>
      <c r="H15">
        <f t="shared" si="3"/>
        <v>11.3251061452732</v>
      </c>
      <c r="I15">
        <f t="shared" si="4"/>
        <v>22.973247857265701</v>
      </c>
      <c r="J15">
        <f t="shared" si="5"/>
        <v>1.4084612363998896</v>
      </c>
      <c r="K15">
        <f t="shared" si="6"/>
        <v>4.898179868358115</v>
      </c>
      <c r="L15">
        <f t="shared" si="7"/>
        <v>25.613046408287087</v>
      </c>
      <c r="M15">
        <f t="shared" si="8"/>
        <v>79100.616502201214</v>
      </c>
    </row>
    <row r="16" spans="1:13" x14ac:dyDescent="0.35">
      <c r="A16" s="4">
        <v>4</v>
      </c>
      <c r="B16">
        <f t="shared" si="0"/>
        <v>10000</v>
      </c>
      <c r="C16" s="5">
        <f t="shared" si="1"/>
        <v>62831.853071795864</v>
      </c>
      <c r="D16" s="15">
        <f>Rb!D16</f>
        <v>5</v>
      </c>
      <c r="E16" s="14" t="str">
        <f>SEI!D16</f>
        <v>5.9288795273639-12.4187733904851i</v>
      </c>
      <c r="F16" s="16" t="str">
        <f>electrode!F16</f>
        <v>2.45805940350156-15.5160692419426i</v>
      </c>
      <c r="G16" s="11" t="str">
        <f t="shared" si="2"/>
        <v>13.3869389308655-27.9348426324277i</v>
      </c>
      <c r="H16">
        <f t="shared" si="3"/>
        <v>13.386938930865499</v>
      </c>
      <c r="I16">
        <f t="shared" si="4"/>
        <v>27.934842632427699</v>
      </c>
      <c r="J16">
        <f t="shared" si="5"/>
        <v>1.4910373276507658</v>
      </c>
      <c r="K16">
        <f t="shared" si="6"/>
        <v>4.7981798683581154</v>
      </c>
      <c r="L16">
        <f t="shared" si="7"/>
        <v>30.976855341322537</v>
      </c>
      <c r="M16">
        <f t="shared" si="8"/>
        <v>62831.853071795864</v>
      </c>
    </row>
    <row r="17" spans="1:13" x14ac:dyDescent="0.35">
      <c r="A17" s="4">
        <v>3.9</v>
      </c>
      <c r="B17">
        <f t="shared" si="0"/>
        <v>7943.2823472428154</v>
      </c>
      <c r="C17" s="5">
        <f t="shared" si="1"/>
        <v>49909.114934975034</v>
      </c>
      <c r="D17" s="15">
        <f>Rb!D17</f>
        <v>5</v>
      </c>
      <c r="E17" s="14" t="str">
        <f>SEI!D17</f>
        <v>7.4052553138096-14.5699160776434i</v>
      </c>
      <c r="F17" s="16" t="str">
        <f>electrode!F17</f>
        <v>3.8371191379447-19.2539257826056i</v>
      </c>
      <c r="G17" s="11" t="str">
        <f t="shared" si="2"/>
        <v>16.2423744517543-33.823841860249i</v>
      </c>
      <c r="H17">
        <f t="shared" si="3"/>
        <v>16.242374451754301</v>
      </c>
      <c r="I17">
        <f t="shared" si="4"/>
        <v>33.823841860248997</v>
      </c>
      <c r="J17">
        <f t="shared" si="5"/>
        <v>1.5742808155847079</v>
      </c>
      <c r="K17">
        <f t="shared" si="6"/>
        <v>4.6981798683581149</v>
      </c>
      <c r="L17">
        <f t="shared" si="7"/>
        <v>37.521553885975102</v>
      </c>
      <c r="M17">
        <f t="shared" si="8"/>
        <v>49909.114934975034</v>
      </c>
    </row>
    <row r="18" spans="1:13" x14ac:dyDescent="0.35">
      <c r="A18" s="4">
        <v>3.8</v>
      </c>
      <c r="B18">
        <f t="shared" si="0"/>
        <v>6309.5734448019384</v>
      </c>
      <c r="C18" s="5">
        <f t="shared" si="1"/>
        <v>39644.21916295003</v>
      </c>
      <c r="D18" s="15">
        <f>Rb!D18</f>
        <v>5</v>
      </c>
      <c r="E18" s="14" t="str">
        <f>SEI!D18</f>
        <v>9.26497552676075-16.9893849570937i</v>
      </c>
      <c r="F18" s="16" t="str">
        <f>electrode!F18</f>
        <v>5.94156022176697-23.7034359820237i</v>
      </c>
      <c r="G18" s="11" t="str">
        <f t="shared" si="2"/>
        <v>20.2065357485277-40.6928209391174i</v>
      </c>
      <c r="H18">
        <f t="shared" si="3"/>
        <v>20.206535748527699</v>
      </c>
      <c r="I18">
        <f t="shared" si="4"/>
        <v>40.692820939117397</v>
      </c>
      <c r="J18">
        <f t="shared" si="5"/>
        <v>1.657376913885128</v>
      </c>
      <c r="K18">
        <f t="shared" si="6"/>
        <v>4.5981798683581152</v>
      </c>
      <c r="L18">
        <f t="shared" si="7"/>
        <v>45.433575282378989</v>
      </c>
      <c r="M18">
        <f t="shared" si="8"/>
        <v>39644.21916295003</v>
      </c>
    </row>
    <row r="19" spans="1:13" x14ac:dyDescent="0.35">
      <c r="A19" s="4">
        <v>3.7</v>
      </c>
      <c r="B19">
        <f t="shared" si="0"/>
        <v>5011.8723362727324</v>
      </c>
      <c r="C19" s="5">
        <f t="shared" si="1"/>
        <v>31490.522624728659</v>
      </c>
      <c r="D19" s="15">
        <f>Rb!D19</f>
        <v>5</v>
      </c>
      <c r="E19" s="14" t="str">
        <f>SEI!D19</f>
        <v>11.5971678270342-19.6588129679722i</v>
      </c>
      <c r="F19" s="16" t="str">
        <f>electrode!F19</f>
        <v>9.08891478097371-28.8345903514084i</v>
      </c>
      <c r="G19" s="11" t="str">
        <f t="shared" si="2"/>
        <v>25.6860826080079-48.4934033193806i</v>
      </c>
      <c r="H19">
        <f t="shared" si="3"/>
        <v>25.686082608007901</v>
      </c>
      <c r="I19">
        <f t="shared" si="4"/>
        <v>48.493403319380597</v>
      </c>
      <c r="J19">
        <f t="shared" si="5"/>
        <v>1.7393831417820902</v>
      </c>
      <c r="K19">
        <f t="shared" si="6"/>
        <v>4.4981798683581156</v>
      </c>
      <c r="L19">
        <f t="shared" si="7"/>
        <v>54.876087736294757</v>
      </c>
      <c r="M19">
        <f t="shared" si="8"/>
        <v>31490.522624728659</v>
      </c>
    </row>
    <row r="20" spans="1:13" x14ac:dyDescent="0.35">
      <c r="A20" s="4">
        <v>3.6</v>
      </c>
      <c r="B20">
        <f t="shared" si="0"/>
        <v>3981.0717055349769</v>
      </c>
      <c r="C20" s="5">
        <f t="shared" si="1"/>
        <v>25013.811247045742</v>
      </c>
      <c r="D20" s="15">
        <f>Rb!D20</f>
        <v>5</v>
      </c>
      <c r="E20" s="14" t="str">
        <f>SEI!D20</f>
        <v>14.4986283835343-22.5300984852765i</v>
      </c>
      <c r="F20" s="16" t="str">
        <f>electrode!F20</f>
        <v>13.6577186955951-34.4663366485353i</v>
      </c>
      <c r="G20" s="11" t="str">
        <f t="shared" si="2"/>
        <v>33.1563470791294-56.9964351338118i</v>
      </c>
      <c r="H20">
        <f t="shared" si="3"/>
        <v>33.156347079129397</v>
      </c>
      <c r="I20">
        <f t="shared" si="4"/>
        <v>56.996435133811801</v>
      </c>
      <c r="J20">
        <f t="shared" si="5"/>
        <v>1.8191416198281369</v>
      </c>
      <c r="K20">
        <f t="shared" si="6"/>
        <v>4.3981798683581159</v>
      </c>
      <c r="L20">
        <f t="shared" si="7"/>
        <v>65.93888814345074</v>
      </c>
      <c r="M20">
        <f t="shared" si="8"/>
        <v>25013.811247045742</v>
      </c>
    </row>
    <row r="21" spans="1:13" x14ac:dyDescent="0.35">
      <c r="A21" s="4">
        <v>3.5000000000000102</v>
      </c>
      <c r="B21">
        <f t="shared" si="0"/>
        <v>3162.2776601684532</v>
      </c>
      <c r="C21" s="5">
        <f t="shared" si="1"/>
        <v>19869.176531592664</v>
      </c>
      <c r="D21" s="15">
        <f>Rb!D21</f>
        <v>5</v>
      </c>
      <c r="E21" s="14" t="str">
        <f>SEI!D21</f>
        <v>18.0642014944969-25.5156817776579i</v>
      </c>
      <c r="F21" s="16" t="str">
        <f>electrode!F21</f>
        <v>20.0120274363748-40.1872947643609i</v>
      </c>
      <c r="G21" s="11" t="str">
        <f t="shared" si="2"/>
        <v>43.0762289308717-65.7029765420188i</v>
      </c>
      <c r="H21">
        <f t="shared" si="3"/>
        <v>43.0762289308717</v>
      </c>
      <c r="I21">
        <f t="shared" si="4"/>
        <v>65.702976542018803</v>
      </c>
      <c r="J21">
        <f t="shared" si="5"/>
        <v>1.8952285308658494</v>
      </c>
      <c r="K21">
        <f t="shared" si="6"/>
        <v>4.2981798683581252</v>
      </c>
      <c r="L21">
        <f t="shared" si="7"/>
        <v>78.564894357377852</v>
      </c>
      <c r="M21">
        <f t="shared" si="8"/>
        <v>19869.176531592664</v>
      </c>
    </row>
    <row r="22" spans="1:13" x14ac:dyDescent="0.35">
      <c r="A22" s="4">
        <v>3.4000000000000101</v>
      </c>
      <c r="B22">
        <f t="shared" si="0"/>
        <v>2511.8864315096412</v>
      </c>
      <c r="C22" s="5">
        <f t="shared" si="1"/>
        <v>15782.647919765139</v>
      </c>
      <c r="D22" s="15">
        <f>Rb!D22</f>
        <v>5</v>
      </c>
      <c r="E22" s="14" t="str">
        <f>SEI!D22</f>
        <v>22.3704889331934-28.4814356450434i</v>
      </c>
      <c r="F22" s="16" t="str">
        <f>electrode!F22</f>
        <v>28.3451997457884-45.3189852924143i</v>
      </c>
      <c r="G22" s="11" t="str">
        <f t="shared" si="2"/>
        <v>55.7156886789818-73.8004209374577i</v>
      </c>
      <c r="H22">
        <f t="shared" si="3"/>
        <v>55.715688678981799</v>
      </c>
      <c r="I22">
        <f t="shared" si="4"/>
        <v>73.800420937457702</v>
      </c>
      <c r="J22">
        <f t="shared" si="5"/>
        <v>1.966001853006758</v>
      </c>
      <c r="K22">
        <f t="shared" si="6"/>
        <v>4.1981798683581255</v>
      </c>
      <c r="L22">
        <f t="shared" si="7"/>
        <v>92.470211936164418</v>
      </c>
      <c r="M22">
        <f t="shared" si="8"/>
        <v>15782.647919765139</v>
      </c>
    </row>
    <row r="23" spans="1:13" x14ac:dyDescent="0.35">
      <c r="A23" s="4">
        <v>3.30000000000001</v>
      </c>
      <c r="B23">
        <f t="shared" si="0"/>
        <v>1995.2623149689266</v>
      </c>
      <c r="C23" s="5">
        <f t="shared" si="1"/>
        <v>12536.602861381887</v>
      </c>
      <c r="D23" s="15">
        <f>Rb!D23</f>
        <v>5</v>
      </c>
      <c r="E23" s="14" t="str">
        <f>SEI!D23</f>
        <v>27.4531202705225-31.246859248957i</v>
      </c>
      <c r="F23" s="16" t="str">
        <f>electrode!F23</f>
        <v>38.4738464821389-49.0083027882124i</v>
      </c>
      <c r="G23" s="11" t="str">
        <f t="shared" si="2"/>
        <v>70.9269667526614-80.2551620371694i</v>
      </c>
      <c r="H23">
        <f t="shared" si="3"/>
        <v>70.9269667526614</v>
      </c>
      <c r="I23">
        <f t="shared" si="4"/>
        <v>80.255162037169399</v>
      </c>
      <c r="J23">
        <f t="shared" si="5"/>
        <v>2.0298105901942076</v>
      </c>
      <c r="K23">
        <f t="shared" si="6"/>
        <v>4.098179868358125</v>
      </c>
      <c r="L23">
        <f t="shared" si="7"/>
        <v>107.10520830634452</v>
      </c>
      <c r="M23">
        <f t="shared" si="8"/>
        <v>12536.602861381887</v>
      </c>
    </row>
    <row r="24" spans="1:13" x14ac:dyDescent="0.35">
      <c r="A24" s="4">
        <v>3.2000000000000099</v>
      </c>
      <c r="B24">
        <f t="shared" si="0"/>
        <v>1584.8931924611509</v>
      </c>
      <c r="C24" s="5">
        <f t="shared" si="1"/>
        <v>9958.1776203208519</v>
      </c>
      <c r="D24" s="15">
        <f>Rb!D24</f>
        <v>5</v>
      </c>
      <c r="E24" s="14" t="str">
        <f>SEI!D24</f>
        <v>33.281302468059-33.5979433575478i</v>
      </c>
      <c r="F24" s="16" t="str">
        <f>electrode!F24</f>
        <v>49.713463879008-50.4998011318997i</v>
      </c>
      <c r="G24" s="11" t="str">
        <f t="shared" si="2"/>
        <v>87.994766347067-84.0977444894475i</v>
      </c>
      <c r="H24">
        <f t="shared" si="3"/>
        <v>87.994766347066999</v>
      </c>
      <c r="I24">
        <f t="shared" si="4"/>
        <v>84.097744489447507</v>
      </c>
      <c r="J24">
        <f t="shared" si="5"/>
        <v>2.0853582961304165</v>
      </c>
      <c r="K24">
        <f t="shared" si="6"/>
        <v>3.9981798683581253</v>
      </c>
      <c r="L24">
        <f t="shared" si="7"/>
        <v>121.71897770145506</v>
      </c>
      <c r="M24">
        <f t="shared" si="8"/>
        <v>9958.1776203208519</v>
      </c>
    </row>
    <row r="25" spans="1:13" x14ac:dyDescent="0.35">
      <c r="A25" s="4">
        <v>3.1000000000000099</v>
      </c>
      <c r="B25">
        <f t="shared" si="0"/>
        <v>1258.9254117941971</v>
      </c>
      <c r="C25" s="5">
        <f t="shared" si="1"/>
        <v>7910.0616502203093</v>
      </c>
      <c r="D25" s="15">
        <f>Rb!D25</f>
        <v>5</v>
      </c>
      <c r="E25" s="14" t="str">
        <f>SEI!D25</f>
        <v>39.7378693010775-35.3158295088229i</v>
      </c>
      <c r="F25" s="16" t="str">
        <f>electrode!F25</f>
        <v>61.00256655701-49.4802560750181i</v>
      </c>
      <c r="G25" s="11" t="str">
        <f t="shared" si="2"/>
        <v>105.740435858087-84.796085583841i</v>
      </c>
      <c r="H25">
        <f t="shared" si="3"/>
        <v>105.740435858087</v>
      </c>
      <c r="I25">
        <f t="shared" si="4"/>
        <v>84.796085583841005</v>
      </c>
      <c r="J25">
        <f t="shared" si="5"/>
        <v>2.1320713145812946</v>
      </c>
      <c r="K25">
        <f t="shared" si="6"/>
        <v>3.8981798683581252</v>
      </c>
      <c r="L25">
        <f t="shared" si="7"/>
        <v>135.54119634192514</v>
      </c>
      <c r="M25">
        <f t="shared" si="8"/>
        <v>7910.0616502203093</v>
      </c>
    </row>
    <row r="26" spans="1:13" x14ac:dyDescent="0.35">
      <c r="A26" s="4">
        <v>3.0000000000000102</v>
      </c>
      <c r="B26">
        <f t="shared" si="0"/>
        <v>1000.0000000000238</v>
      </c>
      <c r="C26" s="5">
        <f t="shared" si="1"/>
        <v>6283.1853071797359</v>
      </c>
      <c r="D26" s="15">
        <f>Rb!D26</f>
        <v>5</v>
      </c>
      <c r="E26" s="14" t="str">
        <f>SEI!D26</f>
        <v>46.6157653611679-36.218088404314i</v>
      </c>
      <c r="F26" s="16" t="str">
        <f>electrode!F26</f>
        <v>71.2746182802435-46.2431455347998i</v>
      </c>
      <c r="G26" s="11" t="str">
        <f t="shared" si="2"/>
        <v>122.890383641411-82.4612339391138i</v>
      </c>
      <c r="H26">
        <f t="shared" si="3"/>
        <v>122.89038364141101</v>
      </c>
      <c r="I26">
        <f t="shared" si="4"/>
        <v>82.461233939113797</v>
      </c>
      <c r="J26">
        <f t="shared" si="5"/>
        <v>2.1702409106764655</v>
      </c>
      <c r="K26">
        <f t="shared" si="6"/>
        <v>3.7981798683581256</v>
      </c>
      <c r="L26">
        <f t="shared" si="7"/>
        <v>147.99291028388635</v>
      </c>
      <c r="M26">
        <f t="shared" si="8"/>
        <v>6283.1853071797359</v>
      </c>
    </row>
    <row r="27" spans="1:13" x14ac:dyDescent="0.35">
      <c r="A27" s="4">
        <v>2.9000000000000101</v>
      </c>
      <c r="B27">
        <f t="shared" si="0"/>
        <v>794.32823472430039</v>
      </c>
      <c r="C27" s="5">
        <f t="shared" si="1"/>
        <v>4990.9114934976214</v>
      </c>
      <c r="D27" s="15">
        <f>Rb!D27</f>
        <v>5</v>
      </c>
      <c r="E27" s="14" t="str">
        <f>SEI!D27</f>
        <v>53.638967654719-36.2010354746218i</v>
      </c>
      <c r="F27" s="16" t="str">
        <f>electrode!F27</f>
        <v>79.831286737211-41.5291798111781i</v>
      </c>
      <c r="G27" s="11" t="str">
        <f t="shared" si="2"/>
        <v>138.47025439193-77.7302152857999i</v>
      </c>
      <c r="H27">
        <f t="shared" si="3"/>
        <v>138.47025439193001</v>
      </c>
      <c r="I27">
        <f t="shared" si="4"/>
        <v>77.7302152857999</v>
      </c>
      <c r="J27">
        <f t="shared" si="5"/>
        <v>2.2008380782683243</v>
      </c>
      <c r="K27">
        <f t="shared" si="6"/>
        <v>3.6981798683581255</v>
      </c>
      <c r="L27">
        <f t="shared" si="7"/>
        <v>158.79545875037678</v>
      </c>
      <c r="M27">
        <f t="shared" si="8"/>
        <v>4990.9114934976214</v>
      </c>
    </row>
    <row r="28" spans="1:13" x14ac:dyDescent="0.35">
      <c r="A28" s="4">
        <v>2.80000000000001</v>
      </c>
      <c r="B28">
        <f t="shared" si="0"/>
        <v>630.95734448020835</v>
      </c>
      <c r="C28" s="5">
        <f t="shared" si="1"/>
        <v>3964.421916295094</v>
      </c>
      <c r="D28" s="15">
        <f>Rb!D28</f>
        <v>5</v>
      </c>
      <c r="E28" s="14" t="str">
        <f>SEI!D28</f>
        <v>60.5060570164047-35.2666814799403i</v>
      </c>
      <c r="F28" s="16" t="str">
        <f>electrode!F28</f>
        <v>86.4705153084773-36.1853919434016i</v>
      </c>
      <c r="G28" s="11" t="str">
        <f t="shared" si="2"/>
        <v>151.976572324882-71.4520734233419i</v>
      </c>
      <c r="H28">
        <f t="shared" si="3"/>
        <v>151.976572324882</v>
      </c>
      <c r="I28">
        <f t="shared" si="4"/>
        <v>71.452073423341901</v>
      </c>
      <c r="J28">
        <f t="shared" si="5"/>
        <v>2.2251420894936813</v>
      </c>
      <c r="K28">
        <f t="shared" si="6"/>
        <v>3.5981798683581254</v>
      </c>
      <c r="L28">
        <f t="shared" si="7"/>
        <v>167.93533675827354</v>
      </c>
      <c r="M28">
        <f t="shared" si="8"/>
        <v>3964.421916295094</v>
      </c>
    </row>
    <row r="29" spans="1:13" x14ac:dyDescent="0.35">
      <c r="A29" s="4">
        <v>2.7000000000000099</v>
      </c>
      <c r="B29">
        <f t="shared" si="0"/>
        <v>501.18723362728383</v>
      </c>
      <c r="C29" s="5">
        <f t="shared" si="1"/>
        <v>3149.0522624729324</v>
      </c>
      <c r="D29" s="15">
        <f>Rb!D29</f>
        <v>5</v>
      </c>
      <c r="E29" s="14" t="str">
        <f>SEI!D29</f>
        <v>66.9428662666815-33.5221908146478i</v>
      </c>
      <c r="F29" s="16" t="str">
        <f>electrode!F29</f>
        <v>91.3674181187892-30.8934454501259i</v>
      </c>
      <c r="G29" s="11" t="str">
        <f t="shared" si="2"/>
        <v>163.310284385471-64.4156362647737i</v>
      </c>
      <c r="H29">
        <f t="shared" si="3"/>
        <v>163.31028438547099</v>
      </c>
      <c r="I29">
        <f t="shared" si="4"/>
        <v>64.415636264773696</v>
      </c>
      <c r="J29">
        <f t="shared" si="5"/>
        <v>2.2444136622396518</v>
      </c>
      <c r="K29">
        <f t="shared" si="6"/>
        <v>3.4981798683581249</v>
      </c>
      <c r="L29">
        <f t="shared" si="7"/>
        <v>175.55518557268263</v>
      </c>
      <c r="M29">
        <f t="shared" si="8"/>
        <v>3149.0522624729324</v>
      </c>
    </row>
    <row r="30" spans="1:13" x14ac:dyDescent="0.35">
      <c r="A30" s="4">
        <v>2.6000000000000099</v>
      </c>
      <c r="B30">
        <f t="shared" si="0"/>
        <v>398.10717055350648</v>
      </c>
      <c r="C30" s="5">
        <f t="shared" si="1"/>
        <v>2501.3811247046297</v>
      </c>
      <c r="D30" s="15">
        <f>Rb!D30</f>
        <v>5</v>
      </c>
      <c r="E30" s="14" t="str">
        <f>SEI!D30</f>
        <v>72.7454031771063-31.1521022469174i</v>
      </c>
      <c r="F30" s="16" t="str">
        <f>electrode!F30</f>
        <v>94.8722694101443-26.0747010217996i</v>
      </c>
      <c r="G30" s="11" t="str">
        <f t="shared" si="2"/>
        <v>172.617672587251-57.226803268717i</v>
      </c>
      <c r="H30">
        <f t="shared" si="3"/>
        <v>172.61767258725101</v>
      </c>
      <c r="I30">
        <f t="shared" si="4"/>
        <v>57.226803268716999</v>
      </c>
      <c r="J30">
        <f t="shared" si="5"/>
        <v>2.2597287057040907</v>
      </c>
      <c r="K30">
        <f t="shared" si="6"/>
        <v>3.3981798683581252</v>
      </c>
      <c r="L30">
        <f t="shared" si="7"/>
        <v>181.85644861207376</v>
      </c>
      <c r="M30">
        <f t="shared" si="8"/>
        <v>2501.3811247046297</v>
      </c>
    </row>
    <row r="31" spans="1:13" x14ac:dyDescent="0.35">
      <c r="A31" s="4">
        <v>2.5000000000000102</v>
      </c>
      <c r="B31">
        <f t="shared" si="0"/>
        <v>316.22776601684552</v>
      </c>
      <c r="C31" s="5">
        <f t="shared" si="1"/>
        <v>1986.917653159268</v>
      </c>
      <c r="D31" s="15">
        <f>Rb!D31</f>
        <v>5</v>
      </c>
      <c r="E31" s="14" t="str">
        <f>SEI!D31</f>
        <v>77.7998388073864-28.3757698018113i</v>
      </c>
      <c r="F31" s="16" t="str">
        <f>electrode!F31</f>
        <v>97.3557258415274-21.9234366688225i</v>
      </c>
      <c r="G31" s="11" t="str">
        <f t="shared" si="2"/>
        <v>180.155564648914-50.2992064706338i</v>
      </c>
      <c r="H31">
        <f t="shared" si="3"/>
        <v>180.15556464891401</v>
      </c>
      <c r="I31">
        <f t="shared" si="4"/>
        <v>50.299206470633798</v>
      </c>
      <c r="J31">
        <f t="shared" si="5"/>
        <v>2.2719473795564262</v>
      </c>
      <c r="K31">
        <f t="shared" si="6"/>
        <v>3.2981798683581256</v>
      </c>
      <c r="L31">
        <f t="shared" si="7"/>
        <v>187.04554965447448</v>
      </c>
      <c r="M31">
        <f t="shared" si="8"/>
        <v>1986.917653159268</v>
      </c>
    </row>
    <row r="32" spans="1:13" x14ac:dyDescent="0.35">
      <c r="A32" s="4">
        <v>2.4000000000000101</v>
      </c>
      <c r="B32">
        <f t="shared" si="0"/>
        <v>251.18864315096408</v>
      </c>
      <c r="C32" s="5">
        <f t="shared" si="1"/>
        <v>1578.2647919765138</v>
      </c>
      <c r="D32" s="15">
        <f>Rb!D32</f>
        <v>5</v>
      </c>
      <c r="E32" s="14" t="str">
        <f>SEI!D32</f>
        <v>82.0782129830275-25.4063893621726i</v>
      </c>
      <c r="F32" s="16" t="str">
        <f>electrode!F32</f>
        <v>99.1327395492341-18.4833258722322i</v>
      </c>
      <c r="G32" s="11" t="str">
        <f t="shared" si="2"/>
        <v>186.210952532262-43.8897152344048i</v>
      </c>
      <c r="H32">
        <f t="shared" si="3"/>
        <v>186.21095253226201</v>
      </c>
      <c r="I32">
        <f t="shared" si="4"/>
        <v>43.889715234404797</v>
      </c>
      <c r="J32">
        <f t="shared" si="5"/>
        <v>2.2817454429688704</v>
      </c>
      <c r="K32">
        <f t="shared" si="6"/>
        <v>3.1981798683581255</v>
      </c>
      <c r="L32">
        <f t="shared" si="7"/>
        <v>191.31342333022394</v>
      </c>
      <c r="M32">
        <f t="shared" si="8"/>
        <v>1578.2647919765138</v>
      </c>
    </row>
    <row r="33" spans="1:13" x14ac:dyDescent="0.35">
      <c r="A33" s="4">
        <v>2.30000000000001</v>
      </c>
      <c r="B33">
        <f t="shared" si="0"/>
        <v>199.52623149689262</v>
      </c>
      <c r="C33" s="5">
        <f t="shared" si="1"/>
        <v>1253.6602861381884</v>
      </c>
      <c r="D33" s="15">
        <f>Rb!D33</f>
        <v>5</v>
      </c>
      <c r="E33" s="14" t="str">
        <f>SEI!D33</f>
        <v>85.6180957187242-22.4229081111164i</v>
      </c>
      <c r="F33" s="16" t="str">
        <f>electrode!F33</f>
        <v>100.442708435555-15.7163895481097i</v>
      </c>
      <c r="G33" s="11" t="str">
        <f t="shared" si="2"/>
        <v>191.060804154279-38.1392976592261i</v>
      </c>
      <c r="H33">
        <f t="shared" si="3"/>
        <v>191.060804154279</v>
      </c>
      <c r="I33">
        <f t="shared" si="4"/>
        <v>38.139297659226102</v>
      </c>
      <c r="J33">
        <f t="shared" si="5"/>
        <v>2.2896564484095108</v>
      </c>
      <c r="K33">
        <f t="shared" si="6"/>
        <v>3.098179868358125</v>
      </c>
      <c r="L33">
        <f t="shared" si="7"/>
        <v>194.83027719022215</v>
      </c>
      <c r="M33">
        <f t="shared" si="8"/>
        <v>1253.6602861381884</v>
      </c>
    </row>
    <row r="34" spans="1:13" x14ac:dyDescent="0.35">
      <c r="A34" s="4">
        <v>2.2000000000000099</v>
      </c>
      <c r="B34">
        <f t="shared" si="0"/>
        <v>158.48931924611506</v>
      </c>
      <c r="C34" s="5">
        <f t="shared" si="1"/>
        <v>995.81776203208494</v>
      </c>
      <c r="D34" s="15">
        <f>Rb!D34</f>
        <v>5</v>
      </c>
      <c r="E34" s="14" t="str">
        <f>SEI!D34</f>
        <v>88.4971182882389-19.5577008366445i</v>
      </c>
      <c r="F34" s="16" t="str">
        <f>electrode!F34</f>
        <v>101.456702035329-13.5495546656217i</v>
      </c>
      <c r="G34" s="11" t="str">
        <f t="shared" si="2"/>
        <v>194.953820323568-33.1072555022662i</v>
      </c>
      <c r="H34">
        <f t="shared" si="3"/>
        <v>194.95382032356801</v>
      </c>
      <c r="I34">
        <f t="shared" si="4"/>
        <v>33.107255502266199</v>
      </c>
      <c r="J34">
        <f t="shared" si="5"/>
        <v>2.2961054966990182</v>
      </c>
      <c r="K34">
        <f t="shared" si="6"/>
        <v>2.9981798683581253</v>
      </c>
      <c r="L34">
        <f t="shared" si="7"/>
        <v>197.74499342751102</v>
      </c>
      <c r="M34">
        <f t="shared" si="8"/>
        <v>995.81776203208494</v>
      </c>
    </row>
    <row r="35" spans="1:13" x14ac:dyDescent="0.35">
      <c r="A35" s="4">
        <v>2.1000000000000099</v>
      </c>
      <c r="B35">
        <f t="shared" si="0"/>
        <v>125.89254117941968</v>
      </c>
      <c r="C35" s="5">
        <f t="shared" si="1"/>
        <v>791.0061650220307</v>
      </c>
      <c r="D35" s="15">
        <f>Rb!D35</f>
        <v>5</v>
      </c>
      <c r="E35" s="14" t="str">
        <f>SEI!D35</f>
        <v>90.8104389293545-16.8967383247181i</v>
      </c>
      <c r="F35" s="16" t="str">
        <f>electrode!F35</f>
        <v>102.293011782739-11.9012424436481i</v>
      </c>
      <c r="G35" s="11" t="str">
        <f t="shared" si="2"/>
        <v>198.103450712093-28.7979807683662i</v>
      </c>
      <c r="H35">
        <f t="shared" si="3"/>
        <v>198.10345071209301</v>
      </c>
      <c r="I35">
        <f t="shared" si="4"/>
        <v>28.797980768366202</v>
      </c>
      <c r="J35">
        <f t="shared" si="5"/>
        <v>2.3014329772854647</v>
      </c>
      <c r="K35">
        <f t="shared" si="6"/>
        <v>2.8981798683581252</v>
      </c>
      <c r="L35">
        <f t="shared" si="7"/>
        <v>200.18566602125603</v>
      </c>
      <c r="M35">
        <f t="shared" si="8"/>
        <v>791.0061650220307</v>
      </c>
    </row>
    <row r="36" spans="1:13" x14ac:dyDescent="0.35">
      <c r="A36" s="4">
        <v>2.0000000000000102</v>
      </c>
      <c r="B36">
        <f t="shared" si="0"/>
        <v>100.00000000000236</v>
      </c>
      <c r="C36" s="5">
        <f t="shared" si="1"/>
        <v>628.31853071797343</v>
      </c>
      <c r="D36" s="15">
        <f>Rb!D36</f>
        <v>5</v>
      </c>
      <c r="E36" s="14" t="str">
        <f>SEI!D36</f>
        <v>92.654706458111-14.4868647059734i</v>
      </c>
      <c r="F36" s="16" t="str">
        <f>electrode!F36</f>
        <v>103.032390283227-10.6945953395489i</v>
      </c>
      <c r="G36" s="11" t="str">
        <f t="shared" si="2"/>
        <v>200.687096741338-25.1814600455223i</v>
      </c>
      <c r="H36">
        <f t="shared" si="3"/>
        <v>200.687096741338</v>
      </c>
      <c r="I36">
        <f t="shared" si="4"/>
        <v>25.1814600455223</v>
      </c>
      <c r="J36">
        <f t="shared" si="5"/>
        <v>2.305911643765278</v>
      </c>
      <c r="K36">
        <f t="shared" si="6"/>
        <v>2.7981798683581252</v>
      </c>
      <c r="L36">
        <f t="shared" si="7"/>
        <v>202.26076418448389</v>
      </c>
      <c r="M36">
        <f t="shared" si="8"/>
        <v>628.31853071797343</v>
      </c>
    </row>
    <row r="37" spans="1:13" x14ac:dyDescent="0.35">
      <c r="A37" s="4">
        <v>1.9000000000000099</v>
      </c>
      <c r="B37">
        <f t="shared" si="0"/>
        <v>79.43282347243003</v>
      </c>
      <c r="C37" s="5">
        <f t="shared" si="1"/>
        <v>499.09114934976213</v>
      </c>
      <c r="D37" s="15">
        <f>Rb!D37</f>
        <v>5</v>
      </c>
      <c r="E37" s="14" t="str">
        <f>SEI!D37</f>
        <v>94.1186602587457-12.3455495905791i</v>
      </c>
      <c r="F37" s="16" t="str">
        <f>electrode!F37</f>
        <v>103.730181799964-9.8629901466529i</v>
      </c>
      <c r="G37" s="11" t="str">
        <f t="shared" si="2"/>
        <v>202.84884205871-22.208539737232i</v>
      </c>
      <c r="H37">
        <f t="shared" si="3"/>
        <v>202.84884205871001</v>
      </c>
      <c r="I37">
        <f t="shared" si="4"/>
        <v>22.208539737232002</v>
      </c>
      <c r="J37">
        <f t="shared" si="5"/>
        <v>2.3097599075403084</v>
      </c>
      <c r="K37">
        <f t="shared" si="6"/>
        <v>2.6981798683581255</v>
      </c>
      <c r="L37">
        <f t="shared" si="7"/>
        <v>204.06095158510774</v>
      </c>
      <c r="M37">
        <f t="shared" si="8"/>
        <v>499.09114934976213</v>
      </c>
    </row>
    <row r="38" spans="1:13" x14ac:dyDescent="0.35">
      <c r="A38" s="4">
        <v>1.80000000000001</v>
      </c>
      <c r="B38">
        <f t="shared" si="0"/>
        <v>63.095734448020821</v>
      </c>
      <c r="C38" s="5">
        <f t="shared" si="1"/>
        <v>396.4421916295093</v>
      </c>
      <c r="D38" s="15">
        <f>Rb!D38</f>
        <v>5</v>
      </c>
      <c r="E38" s="14" t="str">
        <f>SEI!D38</f>
        <v>95.2788647127917-10.4702355950836i</v>
      </c>
      <c r="F38" s="16" t="str">
        <f>electrode!F38</f>
        <v>104.42511229744-9.35153741148435i</v>
      </c>
      <c r="G38" s="11" t="str">
        <f t="shared" si="2"/>
        <v>204.703977010232-19.821773006568i</v>
      </c>
      <c r="H38">
        <f t="shared" si="3"/>
        <v>204.70397701023199</v>
      </c>
      <c r="I38">
        <f t="shared" si="4"/>
        <v>19.821773006568002</v>
      </c>
      <c r="J38">
        <f t="shared" si="5"/>
        <v>2.313152836312685</v>
      </c>
      <c r="K38">
        <f t="shared" si="6"/>
        <v>2.5981798683581254</v>
      </c>
      <c r="L38">
        <f t="shared" si="7"/>
        <v>205.66142294783796</v>
      </c>
      <c r="M38">
        <f t="shared" si="8"/>
        <v>396.4421916295093</v>
      </c>
    </row>
    <row r="39" spans="1:13" x14ac:dyDescent="0.35">
      <c r="A39" s="4">
        <v>1.7000000000000099</v>
      </c>
      <c r="B39">
        <f t="shared" si="0"/>
        <v>50.118723362728396</v>
      </c>
      <c r="C39" s="5">
        <f t="shared" si="1"/>
        <v>314.90522624729334</v>
      </c>
      <c r="D39" s="15">
        <f>Rb!D39</f>
        <v>5</v>
      </c>
      <c r="E39" s="14" t="str">
        <f>SEI!D39</f>
        <v>96.1987583039358-8.84598110724462i</v>
      </c>
      <c r="F39" s="16" t="str">
        <f>electrode!F39</f>
        <v>105.145355323539-9.11669999757657i</v>
      </c>
      <c r="G39" s="11" t="str">
        <f t="shared" si="2"/>
        <v>206.344113627475-17.9626811048212i</v>
      </c>
      <c r="H39">
        <f t="shared" si="3"/>
        <v>206.344113627475</v>
      </c>
      <c r="I39">
        <f t="shared" si="4"/>
        <v>17.962681104821201</v>
      </c>
      <c r="J39">
        <f t="shared" si="5"/>
        <v>2.3162314357897573</v>
      </c>
      <c r="K39">
        <f t="shared" si="6"/>
        <v>2.4981798683581253</v>
      </c>
      <c r="L39">
        <f t="shared" si="7"/>
        <v>207.12448223515688</v>
      </c>
      <c r="M39">
        <f t="shared" si="8"/>
        <v>314.90522624729334</v>
      </c>
    </row>
    <row r="40" spans="1:13" x14ac:dyDescent="0.35">
      <c r="A40" s="4">
        <v>1.6000000000000101</v>
      </c>
      <c r="B40">
        <f t="shared" si="0"/>
        <v>39.810717055350658</v>
      </c>
      <c r="C40" s="5">
        <f t="shared" si="1"/>
        <v>250.13811247046303</v>
      </c>
      <c r="D40" s="15">
        <f>Rb!D40</f>
        <v>5</v>
      </c>
      <c r="E40" s="14" t="str">
        <f>SEI!D40</f>
        <v>96.9295174687428-7.45111232389378i</v>
      </c>
      <c r="F40" s="16" t="str">
        <f>electrode!F40</f>
        <v>105.91261298705-9.12516381410284i</v>
      </c>
      <c r="G40" s="11" t="str">
        <f t="shared" si="2"/>
        <v>207.842130455793-16.5762761379966i</v>
      </c>
      <c r="H40">
        <f t="shared" si="3"/>
        <v>207.84213045579301</v>
      </c>
      <c r="I40">
        <f t="shared" si="4"/>
        <v>16.576276137996601</v>
      </c>
      <c r="J40">
        <f t="shared" si="5"/>
        <v>2.3191104255776986</v>
      </c>
      <c r="K40">
        <f t="shared" si="6"/>
        <v>2.3981798683581252</v>
      </c>
      <c r="L40">
        <f t="shared" si="7"/>
        <v>208.50209620770244</v>
      </c>
      <c r="M40">
        <f t="shared" si="8"/>
        <v>250.13811247046303</v>
      </c>
    </row>
    <row r="41" spans="1:13" x14ac:dyDescent="0.35">
      <c r="A41" s="4">
        <v>1.50000000000001</v>
      </c>
      <c r="B41">
        <f t="shared" si="0"/>
        <v>31.622776601684535</v>
      </c>
      <c r="C41" s="5">
        <f t="shared" si="1"/>
        <v>198.69176531592669</v>
      </c>
      <c r="D41" s="15">
        <f>Rb!D41</f>
        <v>5</v>
      </c>
      <c r="E41" s="14" t="str">
        <f>SEI!D41</f>
        <v>97.5117160634288-6.26109983315781i</v>
      </c>
      <c r="F41" s="16" t="str">
        <f>electrode!F41</f>
        <v>106.744832918447-9.35252267691614i</v>
      </c>
      <c r="G41" s="11" t="str">
        <f t="shared" si="2"/>
        <v>209.256548981876-15.6136225100739i</v>
      </c>
      <c r="H41">
        <f t="shared" si="3"/>
        <v>209.25654898187599</v>
      </c>
      <c r="I41">
        <f t="shared" si="4"/>
        <v>15.613622510073901</v>
      </c>
      <c r="J41">
        <f t="shared" si="5"/>
        <v>2.3218846425523885</v>
      </c>
      <c r="K41">
        <f t="shared" si="6"/>
        <v>2.2981798683581252</v>
      </c>
      <c r="L41">
        <f t="shared" si="7"/>
        <v>209.83824365375193</v>
      </c>
      <c r="M41">
        <f t="shared" si="8"/>
        <v>198.69176531592669</v>
      </c>
    </row>
    <row r="42" spans="1:13" x14ac:dyDescent="0.35">
      <c r="A42" s="4">
        <v>1.4000000000000099</v>
      </c>
      <c r="B42">
        <f t="shared" si="0"/>
        <v>25.118864315096381</v>
      </c>
      <c r="C42" s="5">
        <f t="shared" si="1"/>
        <v>157.8264791976512</v>
      </c>
      <c r="D42" s="15">
        <f>Rb!D42</f>
        <v>5</v>
      </c>
      <c r="E42" s="14" t="str">
        <f>SEI!D42</f>
        <v>97.977179206918-5.25104516571394i</v>
      </c>
      <c r="F42" s="16" t="str">
        <f>electrode!F42</f>
        <v>107.658019800966-9.78203423237166i</v>
      </c>
      <c r="G42" s="11" t="str">
        <f t="shared" si="2"/>
        <v>210.635199007884-15.0330793980856i</v>
      </c>
      <c r="H42">
        <f t="shared" si="3"/>
        <v>210.63519900788401</v>
      </c>
      <c r="I42">
        <f t="shared" si="4"/>
        <v>15.033079398085601</v>
      </c>
      <c r="J42">
        <f t="shared" si="5"/>
        <v>2.3246342244068052</v>
      </c>
      <c r="K42">
        <f t="shared" si="6"/>
        <v>2.1981798683581251</v>
      </c>
      <c r="L42">
        <f t="shared" si="7"/>
        <v>211.17097465627242</v>
      </c>
      <c r="M42">
        <f t="shared" si="8"/>
        <v>157.8264791976512</v>
      </c>
    </row>
    <row r="43" spans="1:13" x14ac:dyDescent="0.35">
      <c r="A43" s="4">
        <v>1.30000000000001</v>
      </c>
      <c r="B43">
        <f t="shared" si="0"/>
        <v>19.952623149689266</v>
      </c>
      <c r="C43" s="5">
        <f t="shared" si="1"/>
        <v>125.36602861381887</v>
      </c>
      <c r="D43" s="15">
        <f>Rb!D43</f>
        <v>5</v>
      </c>
      <c r="E43" s="14" t="str">
        <f>SEI!D43</f>
        <v>98.3507235118815-4.39716316480927i</v>
      </c>
      <c r="F43" s="16" t="str">
        <f>electrode!F43</f>
        <v>108.667459795542-10.4035490750344i</v>
      </c>
      <c r="G43" s="11" t="str">
        <f t="shared" si="2"/>
        <v>212.018183307423-14.8007122398437i</v>
      </c>
      <c r="H43">
        <f t="shared" si="3"/>
        <v>212.01818330742299</v>
      </c>
      <c r="I43">
        <f t="shared" si="4"/>
        <v>14.800712239843699</v>
      </c>
      <c r="J43">
        <f t="shared" si="5"/>
        <v>2.3274287523557282</v>
      </c>
      <c r="K43">
        <f t="shared" si="6"/>
        <v>2.0981798683581254</v>
      </c>
      <c r="L43">
        <f t="shared" si="7"/>
        <v>212.53416463191672</v>
      </c>
      <c r="M43">
        <f t="shared" si="8"/>
        <v>125.36602861381887</v>
      </c>
    </row>
    <row r="44" spans="1:13" x14ac:dyDescent="0.35">
      <c r="A44" s="4">
        <v>1.2000000000000099</v>
      </c>
      <c r="B44">
        <f t="shared" si="0"/>
        <v>15.848931924611502</v>
      </c>
      <c r="C44" s="5">
        <f t="shared" si="1"/>
        <v>99.581776203208477</v>
      </c>
      <c r="D44" s="15">
        <f>Rb!D44</f>
        <v>5</v>
      </c>
      <c r="E44" s="14" t="str">
        <f>SEI!D44</f>
        <v>98.6516556862414-3.67757966581767i</v>
      </c>
      <c r="F44" s="16" t="str">
        <f>electrode!F44</f>
        <v>109.788571624115-11.2126406888301i</v>
      </c>
      <c r="G44" s="11" t="str">
        <f t="shared" si="2"/>
        <v>213.440227310356-14.8902203546478i</v>
      </c>
      <c r="H44">
        <f t="shared" si="3"/>
        <v>213.44022731035599</v>
      </c>
      <c r="I44">
        <f t="shared" si="4"/>
        <v>14.8902203546478</v>
      </c>
      <c r="J44">
        <f t="shared" si="5"/>
        <v>2.3303305386277957</v>
      </c>
      <c r="K44">
        <f t="shared" si="6"/>
        <v>1.9981798683581251</v>
      </c>
      <c r="L44">
        <f t="shared" si="7"/>
        <v>213.95898975389278</v>
      </c>
      <c r="M44">
        <f t="shared" si="8"/>
        <v>99.581776203208477</v>
      </c>
    </row>
    <row r="45" spans="1:13" x14ac:dyDescent="0.35">
      <c r="A45" s="4">
        <v>1.1000000000000101</v>
      </c>
      <c r="B45">
        <f t="shared" si="0"/>
        <v>12.589254117941964</v>
      </c>
      <c r="C45" s="5">
        <f t="shared" si="1"/>
        <v>79.100616502203053</v>
      </c>
      <c r="D45" s="15">
        <f>Rb!D45</f>
        <v>5</v>
      </c>
      <c r="E45" s="14" t="str">
        <f>SEI!D45</f>
        <v>98.8950002265552-3.07268427670995i</v>
      </c>
      <c r="F45" s="16" t="str">
        <f>electrode!F45</f>
        <v>111.037525360161-12.2099306149165i</v>
      </c>
      <c r="G45" s="11" t="str">
        <f t="shared" si="2"/>
        <v>214.932525586716-15.2826148916264i</v>
      </c>
      <c r="H45">
        <f t="shared" si="3"/>
        <v>214.932525586716</v>
      </c>
      <c r="I45">
        <f t="shared" si="4"/>
        <v>15.2826148916264</v>
      </c>
      <c r="J45">
        <f t="shared" si="5"/>
        <v>2.3333972319589305</v>
      </c>
      <c r="K45">
        <f t="shared" si="6"/>
        <v>1.898179868358125</v>
      </c>
      <c r="L45">
        <f t="shared" si="7"/>
        <v>215.47516996863021</v>
      </c>
      <c r="M45">
        <f t="shared" si="8"/>
        <v>79.100616502203053</v>
      </c>
    </row>
    <row r="46" spans="1:13" x14ac:dyDescent="0.35">
      <c r="A46" s="4">
        <v>1.00000000000001</v>
      </c>
      <c r="B46">
        <f t="shared" si="0"/>
        <v>10.000000000000233</v>
      </c>
      <c r="C46" s="5">
        <f t="shared" si="1"/>
        <v>62.831853071797326</v>
      </c>
      <c r="D46" s="15">
        <f>Rb!D46</f>
        <v>5</v>
      </c>
      <c r="E46" s="14" t="str">
        <f>SEI!D46</f>
        <v>99.0924746248373-2.56520754051344i</v>
      </c>
      <c r="F46" s="16" t="str">
        <f>electrode!F46</f>
        <v>112.431721289473-13.4005905061569i</v>
      </c>
      <c r="G46" s="11" t="str">
        <f t="shared" si="2"/>
        <v>216.52419591431-15.9657980466703i</v>
      </c>
      <c r="H46">
        <f t="shared" si="3"/>
        <v>216.52419591431001</v>
      </c>
      <c r="I46">
        <f t="shared" si="4"/>
        <v>15.965798046670299</v>
      </c>
      <c r="J46">
        <f t="shared" si="5"/>
        <v>2.3366838905700993</v>
      </c>
      <c r="K46">
        <f t="shared" si="6"/>
        <v>1.7981798683581252</v>
      </c>
      <c r="L46">
        <f t="shared" si="7"/>
        <v>217.11203127327042</v>
      </c>
      <c r="M46">
        <f t="shared" si="8"/>
        <v>62.831853071797326</v>
      </c>
    </row>
    <row r="47" spans="1:13" x14ac:dyDescent="0.35">
      <c r="A47" s="4">
        <v>0.90000000000001001</v>
      </c>
      <c r="B47">
        <f t="shared" si="0"/>
        <v>7.9432823472430005</v>
      </c>
      <c r="C47" s="5">
        <f t="shared" si="1"/>
        <v>49.909114934976195</v>
      </c>
      <c r="D47" s="15">
        <f>Rb!D47</f>
        <v>5</v>
      </c>
      <c r="E47" s="14" t="str">
        <f>SEI!D47</f>
        <v>99.2532491353749-2.14013691396337i</v>
      </c>
      <c r="F47" s="16" t="str">
        <f>electrode!F47</f>
        <v>113.990189346474-14.7939997284133i</v>
      </c>
      <c r="G47" s="11" t="str">
        <f t="shared" si="2"/>
        <v>218.243438481849-16.9341366423767i</v>
      </c>
      <c r="H47">
        <f t="shared" si="3"/>
        <v>218.24343848184901</v>
      </c>
      <c r="I47">
        <f t="shared" si="4"/>
        <v>16.9341366423767</v>
      </c>
      <c r="J47">
        <f t="shared" si="5"/>
        <v>2.3402446441532971</v>
      </c>
      <c r="K47">
        <f t="shared" si="6"/>
        <v>1.6981798683581251</v>
      </c>
      <c r="L47">
        <f t="shared" si="7"/>
        <v>218.89943678365938</v>
      </c>
      <c r="M47">
        <f t="shared" si="8"/>
        <v>49.909114934976195</v>
      </c>
    </row>
    <row r="48" spans="1:13" x14ac:dyDescent="0.35">
      <c r="A48" s="4">
        <v>0.80000000000001004</v>
      </c>
      <c r="B48">
        <f t="shared" si="0"/>
        <v>6.309573444802079</v>
      </c>
      <c r="C48" s="5">
        <f t="shared" si="1"/>
        <v>39.644219162950911</v>
      </c>
      <c r="D48" s="15">
        <f>Rb!D48</f>
        <v>5</v>
      </c>
      <c r="E48" s="14" t="str">
        <f>SEI!D48</f>
        <v>99.3845317017761-1.78454627028565i</v>
      </c>
      <c r="F48" s="16" t="str">
        <f>electrode!F48</f>
        <v>115.733949106397-16.4035385083284i</v>
      </c>
      <c r="G48" s="11" t="str">
        <f t="shared" si="2"/>
        <v>220.118480808173-18.188084778614i</v>
      </c>
      <c r="H48">
        <f t="shared" si="3"/>
        <v>220.11848080817299</v>
      </c>
      <c r="I48">
        <f t="shared" si="4"/>
        <v>18.188084778614002</v>
      </c>
      <c r="J48">
        <f t="shared" si="5"/>
        <v>2.344134038699512</v>
      </c>
      <c r="K48">
        <f t="shared" si="6"/>
        <v>1.5981798683581252</v>
      </c>
      <c r="L48">
        <f t="shared" si="7"/>
        <v>220.86863068623407</v>
      </c>
      <c r="M48">
        <f t="shared" si="8"/>
        <v>39.644219162950911</v>
      </c>
    </row>
    <row r="49" spans="1:13" x14ac:dyDescent="0.35">
      <c r="A49" s="4">
        <v>0.70000000000002005</v>
      </c>
      <c r="B49">
        <f t="shared" si="0"/>
        <v>5.0118723362729556</v>
      </c>
      <c r="C49" s="5">
        <f t="shared" si="1"/>
        <v>31.490522624730062</v>
      </c>
      <c r="D49" s="15">
        <f>Rb!D49</f>
        <v>5</v>
      </c>
      <c r="E49" s="14" t="str">
        <f>SEI!D49</f>
        <v>99.4920152892552-1.4873861343518i</v>
      </c>
      <c r="F49" s="16" t="str">
        <f>electrode!F49</f>
        <v>117.686357257121-18.2464996618447i</v>
      </c>
      <c r="G49" s="11" t="str">
        <f t="shared" si="2"/>
        <v>222.178372546376-19.7338857961965i</v>
      </c>
      <c r="H49">
        <f t="shared" si="3"/>
        <v>222.17837254637601</v>
      </c>
      <c r="I49">
        <f t="shared" si="4"/>
        <v>19.7338857961965</v>
      </c>
      <c r="J49">
        <f t="shared" si="5"/>
        <v>2.3484081327698658</v>
      </c>
      <c r="K49">
        <f t="shared" si="6"/>
        <v>1.4981798683581351</v>
      </c>
      <c r="L49">
        <f t="shared" si="7"/>
        <v>223.05303287777457</v>
      </c>
      <c r="M49">
        <f t="shared" si="8"/>
        <v>31.490522624730062</v>
      </c>
    </row>
    <row r="50" spans="1:13" x14ac:dyDescent="0.35">
      <c r="A50" s="4">
        <v>0.60000000000001996</v>
      </c>
      <c r="B50">
        <f t="shared" si="0"/>
        <v>3.9810717055351557</v>
      </c>
      <c r="C50" s="5">
        <f t="shared" si="1"/>
        <v>25.013811247046867</v>
      </c>
      <c r="D50" s="15">
        <f>Rb!D50</f>
        <v>5</v>
      </c>
      <c r="E50" s="14" t="str">
        <f>SEI!D50</f>
        <v>99.5802190070228-1.23926341981731i</v>
      </c>
      <c r="F50" s="16" t="str">
        <f>electrode!F50</f>
        <v>119.873461281352-20.3441054248122i</v>
      </c>
      <c r="G50" s="11" t="str">
        <f t="shared" si="2"/>
        <v>224.453680288375-21.5833688446295i</v>
      </c>
      <c r="H50">
        <f t="shared" si="3"/>
        <v>224.45368028837501</v>
      </c>
      <c r="I50">
        <f t="shared" si="4"/>
        <v>21.583368844629501</v>
      </c>
      <c r="J50">
        <f t="shared" si="5"/>
        <v>2.3531253917115773</v>
      </c>
      <c r="K50">
        <f t="shared" si="6"/>
        <v>1.398179868358135</v>
      </c>
      <c r="L50">
        <f t="shared" si="7"/>
        <v>225.48901615306985</v>
      </c>
      <c r="M50">
        <f t="shared" si="8"/>
        <v>25.013811247046867</v>
      </c>
    </row>
    <row r="51" spans="1:13" x14ac:dyDescent="0.35">
      <c r="A51" s="4">
        <v>0.50000000000001998</v>
      </c>
      <c r="B51">
        <f t="shared" si="0"/>
        <v>3.1622776601685252</v>
      </c>
      <c r="C51" s="5">
        <f t="shared" si="1"/>
        <v>19.869176531593119</v>
      </c>
      <c r="D51" s="15">
        <f>Rb!D51</f>
        <v>5</v>
      </c>
      <c r="E51" s="14" t="str">
        <f>SEI!D51</f>
        <v>99.6527482213926-1.03222738068531i</v>
      </c>
      <c r="F51" s="16" t="str">
        <f>electrode!F51</f>
        <v>122.324373037005-22.7216193022877i</v>
      </c>
      <c r="G51" s="11" t="str">
        <f t="shared" si="2"/>
        <v>226.977121258398-23.753846682973i</v>
      </c>
      <c r="H51">
        <f t="shared" si="3"/>
        <v>226.977121258398</v>
      </c>
      <c r="I51">
        <f t="shared" si="4"/>
        <v>23.753846682972998</v>
      </c>
      <c r="J51">
        <f t="shared" si="5"/>
        <v>2.3583474072311477</v>
      </c>
      <c r="K51">
        <f t="shared" si="6"/>
        <v>1.2981798683581351</v>
      </c>
      <c r="L51">
        <f t="shared" si="7"/>
        <v>228.21669265631667</v>
      </c>
      <c r="M51">
        <f t="shared" si="8"/>
        <v>19.869176531593119</v>
      </c>
    </row>
    <row r="52" spans="1:13" x14ac:dyDescent="0.35">
      <c r="A52" s="4">
        <v>0.40000000000002001</v>
      </c>
      <c r="B52">
        <f t="shared" si="0"/>
        <v>2.511886431509696</v>
      </c>
      <c r="C52" s="5">
        <f t="shared" si="1"/>
        <v>15.782647919765484</v>
      </c>
      <c r="D52" s="15">
        <f>Rb!D52</f>
        <v>5</v>
      </c>
      <c r="E52" s="14" t="str">
        <f>SEI!D52</f>
        <v>99.7124933025304-0.85957078137996i</v>
      </c>
      <c r="F52" s="16" t="str">
        <f>electrode!F52</f>
        <v>125.071672921095-25.4085459521933i</v>
      </c>
      <c r="G52" s="11" t="str">
        <f t="shared" si="2"/>
        <v>229.784166223625-26.2681167335733i</v>
      </c>
      <c r="H52">
        <f t="shared" si="3"/>
        <v>229.78416622362499</v>
      </c>
      <c r="I52">
        <f t="shared" si="4"/>
        <v>26.268116733573301</v>
      </c>
      <c r="J52">
        <f t="shared" si="5"/>
        <v>2.3641394532382027</v>
      </c>
      <c r="K52">
        <f t="shared" si="6"/>
        <v>1.1981798683581351</v>
      </c>
      <c r="L52">
        <f t="shared" si="7"/>
        <v>231.2807320202337</v>
      </c>
      <c r="M52">
        <f t="shared" si="8"/>
        <v>15.782647919765484</v>
      </c>
    </row>
    <row r="53" spans="1:13" x14ac:dyDescent="0.35">
      <c r="A53" s="4">
        <v>0.30000000000001997</v>
      </c>
      <c r="B53">
        <f t="shared" si="0"/>
        <v>1.9952623149689717</v>
      </c>
      <c r="C53" s="5">
        <f t="shared" si="1"/>
        <v>12.536602861382171</v>
      </c>
      <c r="D53" s="15">
        <f>Rb!D53</f>
        <v>5</v>
      </c>
      <c r="E53" s="14" t="str">
        <f>SEI!D53</f>
        <v>99.7617820302746-0.715650477195493i</v>
      </c>
      <c r="F53" s="16" t="str">
        <f>electrode!F53</f>
        <v>128.15185362817-28.4389148772858i</v>
      </c>
      <c r="G53" s="11" t="str">
        <f t="shared" si="2"/>
        <v>232.913635658445-29.1545653544813i</v>
      </c>
      <c r="H53">
        <f t="shared" si="3"/>
        <v>232.913635658445</v>
      </c>
      <c r="I53">
        <f t="shared" si="4"/>
        <v>29.154565354481299</v>
      </c>
      <c r="J53">
        <f t="shared" si="5"/>
        <v>2.3705708745677403</v>
      </c>
      <c r="K53">
        <f t="shared" si="6"/>
        <v>1.0981798683581352</v>
      </c>
      <c r="L53">
        <f t="shared" si="7"/>
        <v>234.73123004117622</v>
      </c>
      <c r="M53">
        <f t="shared" si="8"/>
        <v>12.536602861382171</v>
      </c>
    </row>
    <row r="54" spans="1:13" x14ac:dyDescent="0.35">
      <c r="A54" s="4">
        <v>0.20000000000002</v>
      </c>
      <c r="B54">
        <f t="shared" si="0"/>
        <v>1.5848931924611867</v>
      </c>
      <c r="C54" s="5">
        <f t="shared" si="1"/>
        <v>9.9581776203210755</v>
      </c>
      <c r="D54" s="15">
        <f>Rb!D54</f>
        <v>5</v>
      </c>
      <c r="E54" s="14" t="str">
        <f>SEI!D54</f>
        <v>99.8024970175242-0.595728679555731i</v>
      </c>
      <c r="F54" s="16" t="str">
        <f>electrode!F54</f>
        <v>131.605811715842-31.8516461430974i</v>
      </c>
      <c r="G54" s="11" t="str">
        <f t="shared" si="2"/>
        <v>236.408308733366-32.4473748226531i</v>
      </c>
      <c r="H54">
        <f t="shared" si="3"/>
        <v>236.408308733366</v>
      </c>
      <c r="I54">
        <f t="shared" si="4"/>
        <v>32.447374822653103</v>
      </c>
      <c r="J54">
        <f t="shared" si="5"/>
        <v>2.3777152929019931</v>
      </c>
      <c r="K54">
        <f t="shared" si="6"/>
        <v>0.9981798683581351</v>
      </c>
      <c r="L54">
        <f t="shared" si="7"/>
        <v>238.62464367925674</v>
      </c>
      <c r="M54">
        <f t="shared" si="8"/>
        <v>9.9581776203210755</v>
      </c>
    </row>
    <row r="55" spans="1:13" x14ac:dyDescent="0.35">
      <c r="A55" s="4">
        <v>0.10000000000002</v>
      </c>
      <c r="B55">
        <f t="shared" si="0"/>
        <v>1.2589254117942252</v>
      </c>
      <c r="C55" s="5">
        <f t="shared" si="1"/>
        <v>7.9100616502204861</v>
      </c>
      <c r="D55" s="15">
        <f>Rb!D55</f>
        <v>5</v>
      </c>
      <c r="E55" s="14" t="str">
        <f>SEI!D55</f>
        <v>99.8361666782579-0.495834483673529i</v>
      </c>
      <c r="F55" s="16" t="str">
        <f>electrode!F55</f>
        <v>135.479394981728-35.6909985222446i</v>
      </c>
      <c r="G55" s="11" t="str">
        <f t="shared" si="2"/>
        <v>240.315561659986-36.1868330059181i</v>
      </c>
      <c r="H55">
        <f t="shared" si="3"/>
        <v>240.315561659986</v>
      </c>
      <c r="I55">
        <f t="shared" si="4"/>
        <v>36.186833005918103</v>
      </c>
      <c r="J55">
        <f t="shared" si="5"/>
        <v>2.3856506041157091</v>
      </c>
      <c r="K55">
        <f t="shared" si="6"/>
        <v>0.89817986835813501</v>
      </c>
      <c r="L55">
        <f t="shared" si="7"/>
        <v>243.02480543959445</v>
      </c>
      <c r="M55">
        <f t="shared" si="8"/>
        <v>7.9100616502204861</v>
      </c>
    </row>
    <row r="56" spans="1:13" x14ac:dyDescent="0.35">
      <c r="A56" s="4">
        <v>2.0428103653102899E-14</v>
      </c>
      <c r="B56">
        <f t="shared" si="0"/>
        <v>1.0000000000000471</v>
      </c>
      <c r="C56" s="5">
        <f t="shared" si="1"/>
        <v>6.283185307179882</v>
      </c>
      <c r="D56" s="15">
        <f>Rb!D56</f>
        <v>5</v>
      </c>
      <c r="E56" s="14" t="str">
        <f>SEI!D56</f>
        <v>99.8640361200014-0.412644313327965i</v>
      </c>
      <c r="F56" s="16" t="str">
        <f>electrode!F56</f>
        <v>139.824013860234-40.0071024483332i</v>
      </c>
      <c r="G56" s="11" t="str">
        <f t="shared" si="2"/>
        <v>244.688049980235-40.4197467616612i</v>
      </c>
      <c r="H56">
        <f t="shared" si="3"/>
        <v>244.68804998023501</v>
      </c>
      <c r="I56">
        <f t="shared" si="4"/>
        <v>40.419746761661202</v>
      </c>
      <c r="J56">
        <f t="shared" si="5"/>
        <v>2.3944587339417547</v>
      </c>
      <c r="K56">
        <f t="shared" si="6"/>
        <v>0.79817986835813548</v>
      </c>
      <c r="L56">
        <f t="shared" si="7"/>
        <v>248.00402765158231</v>
      </c>
      <c r="M56">
        <f t="shared" si="8"/>
        <v>6.283185307179882</v>
      </c>
    </row>
    <row r="57" spans="1:13" x14ac:dyDescent="0.35">
      <c r="A57" s="4">
        <v>-9.9999999999980105E-2</v>
      </c>
      <c r="B57">
        <f t="shared" si="0"/>
        <v>0.79432823472431791</v>
      </c>
      <c r="C57" s="5">
        <f t="shared" si="1"/>
        <v>4.9909114934977321</v>
      </c>
      <c r="D57" s="15">
        <f>Rb!D57</f>
        <v>5</v>
      </c>
      <c r="E57" s="14" t="str">
        <f>SEI!D57</f>
        <v>99.8871227307984-0.343379496322249i</v>
      </c>
      <c r="F57" s="16" t="str">
        <f>electrode!F57</f>
        <v>144.69732555548-44.856582005258i</v>
      </c>
      <c r="G57" s="11" t="str">
        <f t="shared" si="2"/>
        <v>249.584448286278-45.1999615015802i</v>
      </c>
      <c r="H57">
        <f t="shared" si="3"/>
        <v>249.58444828627799</v>
      </c>
      <c r="I57">
        <f t="shared" si="4"/>
        <v>45.199961501580198</v>
      </c>
      <c r="J57">
        <f t="shared" si="5"/>
        <v>2.4042251152974941</v>
      </c>
      <c r="K57">
        <f t="shared" si="6"/>
        <v>0.69817986835813495</v>
      </c>
      <c r="L57">
        <f t="shared" si="7"/>
        <v>253.6443047775962</v>
      </c>
      <c r="M57">
        <f t="shared" si="8"/>
        <v>4.9909114934977321</v>
      </c>
    </row>
    <row r="58" spans="1:13" x14ac:dyDescent="0.35">
      <c r="A58" s="4">
        <v>-0.19999999999998</v>
      </c>
      <c r="B58">
        <f t="shared" si="0"/>
        <v>0.63095734448022234</v>
      </c>
      <c r="C58" s="5">
        <f t="shared" si="1"/>
        <v>3.9644219162951817</v>
      </c>
      <c r="D58" s="15">
        <f>Rb!D58</f>
        <v>5</v>
      </c>
      <c r="E58" s="14" t="str">
        <f>SEI!D58</f>
        <v>99.9062600322966-0.285719035478409i</v>
      </c>
      <c r="F58" s="16" t="str">
        <f>electrode!F58</f>
        <v>150.164000374108-50.3032719350236i</v>
      </c>
      <c r="G58" s="11" t="str">
        <f t="shared" si="2"/>
        <v>255.070260406405-50.588990970502i</v>
      </c>
      <c r="H58">
        <f t="shared" si="3"/>
        <v>255.070260406405</v>
      </c>
      <c r="I58">
        <f t="shared" si="4"/>
        <v>50.588990970502003</v>
      </c>
      <c r="J58">
        <f t="shared" si="5"/>
        <v>2.4150378521638811</v>
      </c>
      <c r="K58">
        <f t="shared" si="6"/>
        <v>0.59817986835813508</v>
      </c>
      <c r="L58">
        <f t="shared" si="7"/>
        <v>260.03861973023317</v>
      </c>
      <c r="M58">
        <f t="shared" si="8"/>
        <v>3.9644219162951817</v>
      </c>
    </row>
    <row r="59" spans="1:13" x14ac:dyDescent="0.35">
      <c r="A59" s="4">
        <v>-0.29999999999998</v>
      </c>
      <c r="B59">
        <f t="shared" si="0"/>
        <v>0.50118723362729534</v>
      </c>
      <c r="C59" s="5">
        <f t="shared" si="1"/>
        <v>3.1490522624730048</v>
      </c>
      <c r="D59" s="15">
        <f>Rb!D59</f>
        <v>5</v>
      </c>
      <c r="E59" s="14" t="str">
        <f>SEI!D59</f>
        <v>99.9221324815633-0.237725662439619i</v>
      </c>
      <c r="F59" s="16" t="str">
        <f>electrode!F59</f>
        <v>156.296580673516-56.4190373691045i</v>
      </c>
      <c r="G59" s="11" t="str">
        <f t="shared" si="2"/>
        <v>261.218713155079-56.6567630315441i</v>
      </c>
      <c r="H59">
        <f t="shared" si="3"/>
        <v>261.218713155079</v>
      </c>
      <c r="I59">
        <f t="shared" si="4"/>
        <v>56.656763031544102</v>
      </c>
      <c r="J59">
        <f t="shared" si="5"/>
        <v>2.4269865430468909</v>
      </c>
      <c r="K59">
        <f t="shared" si="6"/>
        <v>0.49817986835813505</v>
      </c>
      <c r="L59">
        <f t="shared" si="7"/>
        <v>267.29235847589803</v>
      </c>
      <c r="M59">
        <f t="shared" si="8"/>
        <v>3.1490522624730048</v>
      </c>
    </row>
    <row r="60" spans="1:13" x14ac:dyDescent="0.35">
      <c r="A60" s="4">
        <v>-0.39999999999997998</v>
      </c>
      <c r="B60">
        <f t="shared" si="0"/>
        <v>0.39810717055351552</v>
      </c>
      <c r="C60" s="5">
        <f t="shared" si="1"/>
        <v>2.5013811247046864</v>
      </c>
      <c r="D60" s="15">
        <f>Rb!D60</f>
        <v>5</v>
      </c>
      <c r="E60" s="14" t="str">
        <f>SEI!D60</f>
        <v>99.9353032454754-0.197783378238091i</v>
      </c>
      <c r="F60" s="16" t="str">
        <f>electrode!F60</f>
        <v>163.176443981422-63.2847057197964i</v>
      </c>
      <c r="G60" s="11" t="str">
        <f t="shared" si="2"/>
        <v>268.111747226897-63.4824890980345i</v>
      </c>
      <c r="H60">
        <f t="shared" si="3"/>
        <v>268.11174722689702</v>
      </c>
      <c r="I60">
        <f t="shared" si="4"/>
        <v>63.482489098034499</v>
      </c>
      <c r="J60">
        <f t="shared" si="5"/>
        <v>2.4401607530455887</v>
      </c>
      <c r="K60">
        <f t="shared" si="6"/>
        <v>0.39817986835813496</v>
      </c>
      <c r="L60">
        <f t="shared" si="7"/>
        <v>275.52483630907324</v>
      </c>
      <c r="M60">
        <f t="shared" si="8"/>
        <v>2.5013811247046864</v>
      </c>
    </row>
    <row r="61" spans="1:13" x14ac:dyDescent="0.35">
      <c r="A61" s="4">
        <v>-0.49999999999998002</v>
      </c>
      <c r="B61">
        <f t="shared" si="0"/>
        <v>0.31622776601685243</v>
      </c>
      <c r="C61" s="5">
        <f t="shared" si="1"/>
        <v>1.9869176531593113</v>
      </c>
      <c r="D61" s="15">
        <f>Rb!D61</f>
        <v>5</v>
      </c>
      <c r="E61" s="14" t="str">
        <f>SEI!D61</f>
        <v>99.9462364828707-0.164544847612058i</v>
      </c>
      <c r="F61" s="16" t="str">
        <f>electrode!F61</f>
        <v>170.894883168229-70.9911219502272i</v>
      </c>
      <c r="G61" s="11" t="str">
        <f t="shared" si="2"/>
        <v>275.8411196511-71.1556667978393i</v>
      </c>
      <c r="H61">
        <f t="shared" si="3"/>
        <v>275.84111965109997</v>
      </c>
      <c r="I61">
        <f t="shared" si="4"/>
        <v>71.155666797839302</v>
      </c>
      <c r="J61">
        <f t="shared" si="5"/>
        <v>2.4546481479726761</v>
      </c>
      <c r="K61">
        <f t="shared" si="6"/>
        <v>0.29817986835813498</v>
      </c>
      <c r="L61">
        <f t="shared" si="7"/>
        <v>284.87093956354619</v>
      </c>
      <c r="M61">
        <f t="shared" si="8"/>
        <v>1.9869176531593113</v>
      </c>
    </row>
    <row r="62" spans="1:13" x14ac:dyDescent="0.35">
      <c r="A62" s="4">
        <v>-0.59999999999997999</v>
      </c>
      <c r="B62">
        <f t="shared" si="0"/>
        <v>0.25118864315096956</v>
      </c>
      <c r="C62" s="5">
        <f t="shared" si="1"/>
        <v>1.5782647919765482</v>
      </c>
      <c r="D62" s="15">
        <f>Rb!D62</f>
        <v>5</v>
      </c>
      <c r="E62" s="14" t="str">
        <f>SEI!D62</f>
        <v>99.955315306194-0.136887194170605i</v>
      </c>
      <c r="F62" s="16" t="str">
        <f>electrode!F62</f>
        <v>179.554318070669-79.6403403131344i</v>
      </c>
      <c r="G62" s="11" t="str">
        <f t="shared" si="2"/>
        <v>284.509633376863-79.777227507305i</v>
      </c>
      <c r="H62">
        <f t="shared" si="3"/>
        <v>284.50963337686301</v>
      </c>
      <c r="I62">
        <f t="shared" si="4"/>
        <v>79.777227507305</v>
      </c>
      <c r="J62">
        <f t="shared" si="5"/>
        <v>2.4705323361159377</v>
      </c>
      <c r="K62">
        <f t="shared" si="6"/>
        <v>0.19817986835813503</v>
      </c>
      <c r="L62">
        <f t="shared" si="7"/>
        <v>295.48288869744948</v>
      </c>
      <c r="M62">
        <f t="shared" si="8"/>
        <v>1.5782647919765482</v>
      </c>
    </row>
    <row r="63" spans="1:13" x14ac:dyDescent="0.35">
      <c r="A63" s="4">
        <v>-0.69999999999997997</v>
      </c>
      <c r="B63">
        <f t="shared" si="0"/>
        <v>0.19952623149689716</v>
      </c>
      <c r="C63" s="5">
        <f t="shared" si="1"/>
        <v>1.2536602861382171</v>
      </c>
      <c r="D63" s="15">
        <f>Rb!D63</f>
        <v>5</v>
      </c>
      <c r="E63" s="14" t="str">
        <f>SEI!D63</f>
        <v>99.962856322957-0.113874923442971i</v>
      </c>
      <c r="F63" s="16" t="str">
        <f>electrode!F63</f>
        <v>189.269654686225-89.3469676459984i</v>
      </c>
      <c r="G63" s="11" t="str">
        <f t="shared" si="2"/>
        <v>294.232511009182-89.4608425694414i</v>
      </c>
      <c r="H63">
        <f t="shared" si="3"/>
        <v>294.23251100918202</v>
      </c>
      <c r="I63">
        <f t="shared" si="4"/>
        <v>89.460842569441397</v>
      </c>
      <c r="J63">
        <f t="shared" si="5"/>
        <v>2.4878905005933598</v>
      </c>
      <c r="K63">
        <f t="shared" si="6"/>
        <v>9.8179868358135094E-2</v>
      </c>
      <c r="L63">
        <f t="shared" si="7"/>
        <v>307.53213309831995</v>
      </c>
      <c r="M63">
        <f t="shared" si="8"/>
        <v>1.2536602861382171</v>
      </c>
    </row>
    <row r="64" spans="1:13" x14ac:dyDescent="0.35">
      <c r="A64" s="4">
        <v>-0.79999999999997995</v>
      </c>
      <c r="B64">
        <f t="shared" si="0"/>
        <v>0.15848931924611864</v>
      </c>
      <c r="C64" s="5">
        <f t="shared" si="1"/>
        <v>0.99581776203210748</v>
      </c>
      <c r="D64" s="15">
        <f>Rb!D64</f>
        <v>5</v>
      </c>
      <c r="E64" s="14" t="str">
        <f>SEI!D64</f>
        <v>99.9691214535876-0.0947288709581195i</v>
      </c>
      <c r="F64" s="16" t="str">
        <f>electrode!F64</f>
        <v>200.169810001123-100.239675469783i</v>
      </c>
      <c r="G64" s="11" t="str">
        <f t="shared" si="2"/>
        <v>305.138931454711-100.334404340741i</v>
      </c>
      <c r="H64">
        <f t="shared" si="3"/>
        <v>305.13893145471098</v>
      </c>
      <c r="I64">
        <f t="shared" si="4"/>
        <v>100.334404340741</v>
      </c>
      <c r="J64">
        <f t="shared" si="5"/>
        <v>2.5067909433134341</v>
      </c>
      <c r="K64">
        <f t="shared" si="6"/>
        <v>-1.820131641864977E-3</v>
      </c>
      <c r="L64">
        <f t="shared" si="7"/>
        <v>321.21139485350477</v>
      </c>
      <c r="M64">
        <f t="shared" si="8"/>
        <v>0.99581776203210748</v>
      </c>
    </row>
    <row r="65" spans="1:13" x14ac:dyDescent="0.35">
      <c r="A65" s="4">
        <v>-0.89999999999998004</v>
      </c>
      <c r="B65">
        <f t="shared" si="0"/>
        <v>0.1258925411794225</v>
      </c>
      <c r="C65" s="5">
        <f t="shared" si="1"/>
        <v>0.79100616502204846</v>
      </c>
      <c r="D65" s="15">
        <f>Rb!D65</f>
        <v>5</v>
      </c>
      <c r="E65" s="14" t="str">
        <f>SEI!D65</f>
        <v>99.974327568392-0.0788002278970226i</v>
      </c>
      <c r="F65" s="16" t="str">
        <f>electrode!F65</f>
        <v>212.399422702924-112.462900496705i</v>
      </c>
      <c r="G65" s="11" t="str">
        <f t="shared" si="2"/>
        <v>317.373750271316-112.541700724602i</v>
      </c>
      <c r="H65">
        <f t="shared" si="3"/>
        <v>317.373750271316</v>
      </c>
      <c r="I65">
        <f t="shared" si="4"/>
        <v>112.54170072460199</v>
      </c>
      <c r="J65">
        <f t="shared" si="5"/>
        <v>2.5272906940310742</v>
      </c>
      <c r="K65">
        <f t="shared" si="6"/>
        <v>-0.10182013164186504</v>
      </c>
      <c r="L65">
        <f t="shared" si="7"/>
        <v>336.73688803465762</v>
      </c>
      <c r="M65">
        <f t="shared" si="8"/>
        <v>0.79100616502204846</v>
      </c>
    </row>
    <row r="66" spans="1:13" ht="15" thickBot="1" x14ac:dyDescent="0.4">
      <c r="A66" s="6">
        <v>-0.99999999999998002</v>
      </c>
      <c r="B66" s="7">
        <f t="shared" si="0"/>
        <v>0.1000000000000046</v>
      </c>
      <c r="C66" s="8">
        <f t="shared" si="1"/>
        <v>0.62831853071798749</v>
      </c>
      <c r="D66" s="15">
        <f>Rb!D66</f>
        <v>5</v>
      </c>
      <c r="E66" s="14" t="str">
        <f>SEI!D66</f>
        <v>99.9786543693915-0.0655488355968686i</v>
      </c>
      <c r="F66" s="16" t="str">
        <f>electrode!F66</f>
        <v>226.120772489219-126.178755746621i</v>
      </c>
      <c r="G66" s="11" t="str">
        <f t="shared" si="2"/>
        <v>331.099426858611-126.244304582218i</v>
      </c>
      <c r="H66">
        <f t="shared" si="3"/>
        <v>331.09942685861103</v>
      </c>
      <c r="I66">
        <f t="shared" si="4"/>
        <v>126.24430458221801</v>
      </c>
      <c r="J66">
        <f t="shared" si="5"/>
        <v>2.5494333578249906</v>
      </c>
      <c r="K66">
        <f t="shared" si="6"/>
        <v>-0.20182013164186502</v>
      </c>
      <c r="L66">
        <f t="shared" si="7"/>
        <v>354.35075124168787</v>
      </c>
      <c r="M66">
        <f t="shared" si="8"/>
        <v>0.62831853071798749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AB8DC0BF9CF4DBCCBDB8AD556E6D4" ma:contentTypeVersion="2" ma:contentTypeDescription="Create a new document." ma:contentTypeScope="" ma:versionID="a15a941446b787cfed6de96c920ebf12">
  <xsd:schema xmlns:xsd="http://www.w3.org/2001/XMLSchema" xmlns:xs="http://www.w3.org/2001/XMLSchema" xmlns:p="http://schemas.microsoft.com/office/2006/metadata/properties" xmlns:ns3="918d1d10-5b1b-4ce6-9761-15ba0eb14c06" targetNamespace="http://schemas.microsoft.com/office/2006/metadata/properties" ma:root="true" ma:fieldsID="b22005221a861c9b0d7a6343040b43c0" ns3:_="">
    <xsd:import namespace="918d1d10-5b1b-4ce6-9761-15ba0eb14c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d1d10-5b1b-4ce6-9761-15ba0eb14c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601F91-26AD-41EE-81DA-F9188ACEAD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C1A0DD-7F18-4C3B-B2F1-963D8B656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8d1d10-5b1b-4ce6-9761-15ba0eb14c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3CDC7E-CE76-4C3B-9A3E-C76A7E87A95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18d1d10-5b1b-4ce6-9761-15ba0eb14c0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Rb</vt:lpstr>
      <vt:lpstr>R SEI</vt:lpstr>
      <vt:lpstr>CPE SEI</vt:lpstr>
      <vt:lpstr>SEI</vt:lpstr>
      <vt:lpstr>Rct</vt:lpstr>
      <vt:lpstr>Warburg</vt:lpstr>
      <vt:lpstr>Rct + Warburg</vt:lpstr>
      <vt:lpstr>CPE electrode</vt:lpstr>
      <vt:lpstr>electrode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Ansari Hamedani, Ali</cp:lastModifiedBy>
  <dcterms:created xsi:type="dcterms:W3CDTF">2020-03-26T14:04:36Z</dcterms:created>
  <dcterms:modified xsi:type="dcterms:W3CDTF">2022-12-23T12:05:43Z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0x0101007B3AB8DC0BF9CF4DBCCBDB8AD556E6D4</vt:lpwstr>
  </property>
</Properties>
</file>