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Y:\VET\BasAm\Ernæring\2 Projects\GutMatters\Experiments\WP4 Fat quality and fish size\Resultater Ås\Gene expression\"/>
    </mc:Choice>
  </mc:AlternateContent>
  <xr:revisionPtr revIDLastSave="0" documentId="13_ncr:1_{7B8F8A55-8049-4A59-920E-20080ABC2005}" xr6:coauthVersionLast="47" xr6:coauthVersionMax="47" xr10:uidLastSave="{00000000-0000-0000-0000-000000000000}"/>
  <bookViews>
    <workbookView xWindow="-120" yWindow="-120" windowWidth="29040" windowHeight="17640" tabRatio="976" activeTab="4" xr2:uid="{00000000-000D-0000-FFFF-FFFF00000000}"/>
  </bookViews>
  <sheets>
    <sheet name="apoA-I" sheetId="24" r:id="rId1"/>
    <sheet name="apoA-IV" sheetId="25" r:id="rId2"/>
    <sheet name="apoB" sheetId="26" r:id="rId3"/>
    <sheet name="pcyt1a" sheetId="27" r:id="rId4"/>
    <sheet name="adph" sheetId="28" r:id="rId5"/>
  </sheets>
  <definedNames>
    <definedName name="_xlnm._FilterDatabase" localSheetId="4" hidden="1">adph!$A$1:$M$37</definedName>
    <definedName name="_xlnm._FilterDatabase" localSheetId="0" hidden="1">'apoA-I'!$A$1:$M$37</definedName>
    <definedName name="_xlnm._FilterDatabase" localSheetId="1" hidden="1">'apoA-IV'!$A$1:$M$37</definedName>
    <definedName name="_xlnm._FilterDatabase" localSheetId="2" hidden="1">apoB!$A$1:$M$37</definedName>
    <definedName name="_xlnm._FilterDatabase" localSheetId="3" hidden="1">pcyt1a!$A$1:$M$37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8" l="1"/>
  <c r="P3" i="28" s="1"/>
  <c r="O3" i="28"/>
  <c r="Q3" i="28"/>
  <c r="S3" i="28"/>
  <c r="N4" i="28"/>
  <c r="O4" i="28"/>
  <c r="Q4" i="28"/>
  <c r="S4" i="28"/>
  <c r="N5" i="28"/>
  <c r="O5" i="28"/>
  <c r="Q5" i="28"/>
  <c r="S5" i="28"/>
  <c r="N6" i="28"/>
  <c r="O6" i="28"/>
  <c r="Q6" i="28"/>
  <c r="S6" i="28"/>
  <c r="N7" i="28"/>
  <c r="O7" i="28"/>
  <c r="Q7" i="28"/>
  <c r="S7" i="28"/>
  <c r="N8" i="28"/>
  <c r="O8" i="28"/>
  <c r="Q8" i="28"/>
  <c r="S8" i="28"/>
  <c r="N9" i="28"/>
  <c r="O9" i="28"/>
  <c r="Q9" i="28"/>
  <c r="S9" i="28"/>
  <c r="N10" i="28"/>
  <c r="O10" i="28"/>
  <c r="Q10" i="28"/>
  <c r="S10" i="28"/>
  <c r="N11" i="28"/>
  <c r="O11" i="28"/>
  <c r="P11" i="28"/>
  <c r="Q11" i="28"/>
  <c r="S11" i="28"/>
  <c r="N12" i="28"/>
  <c r="O12" i="28"/>
  <c r="P12" i="28"/>
  <c r="Q12" i="28"/>
  <c r="S12" i="28"/>
  <c r="N13" i="28"/>
  <c r="O13" i="28"/>
  <c r="Q13" i="28"/>
  <c r="S13" i="28"/>
  <c r="N14" i="28"/>
  <c r="O14" i="28"/>
  <c r="P14" i="28"/>
  <c r="Q14" i="28"/>
  <c r="S14" i="28"/>
  <c r="N15" i="28"/>
  <c r="P15" i="28" s="1"/>
  <c r="O15" i="28"/>
  <c r="Q15" i="28"/>
  <c r="S15" i="28"/>
  <c r="N16" i="28"/>
  <c r="P16" i="28" s="1"/>
  <c r="O16" i="28"/>
  <c r="Q16" i="28"/>
  <c r="S16" i="28"/>
  <c r="N17" i="28"/>
  <c r="O17" i="28"/>
  <c r="P17" i="28" s="1"/>
  <c r="Q17" i="28"/>
  <c r="S17" i="28"/>
  <c r="N18" i="28"/>
  <c r="O18" i="28"/>
  <c r="P18" i="28"/>
  <c r="Q18" i="28"/>
  <c r="S18" i="28"/>
  <c r="N19" i="28"/>
  <c r="O19" i="28"/>
  <c r="P19" i="28"/>
  <c r="Q19" i="28"/>
  <c r="S19" i="28"/>
  <c r="N20" i="28"/>
  <c r="O20" i="28"/>
  <c r="P20" i="28"/>
  <c r="Q20" i="28"/>
  <c r="S20" i="28"/>
  <c r="N21" i="28"/>
  <c r="P21" i="28" s="1"/>
  <c r="O21" i="28"/>
  <c r="Q21" i="28"/>
  <c r="S21" i="28"/>
  <c r="N22" i="28"/>
  <c r="O22" i="28"/>
  <c r="P22" i="28"/>
  <c r="Q22" i="28"/>
  <c r="S22" i="28"/>
  <c r="N23" i="28"/>
  <c r="P23" i="28" s="1"/>
  <c r="O23" i="28"/>
  <c r="Q23" i="28"/>
  <c r="S23" i="28"/>
  <c r="N24" i="28"/>
  <c r="P24" i="28" s="1"/>
  <c r="O24" i="28"/>
  <c r="Q24" i="28"/>
  <c r="S24" i="28"/>
  <c r="N25" i="28"/>
  <c r="O25" i="28"/>
  <c r="P25" i="28" s="1"/>
  <c r="Q25" i="28"/>
  <c r="S25" i="28"/>
  <c r="N26" i="28"/>
  <c r="O26" i="28"/>
  <c r="P26" i="28"/>
  <c r="Q26" i="28"/>
  <c r="S26" i="28"/>
  <c r="N27" i="28"/>
  <c r="O27" i="28"/>
  <c r="P27" i="28"/>
  <c r="Q27" i="28"/>
  <c r="S27" i="28"/>
  <c r="N28" i="28"/>
  <c r="O28" i="28"/>
  <c r="P28" i="28"/>
  <c r="Q28" i="28"/>
  <c r="S28" i="28"/>
  <c r="N29" i="28"/>
  <c r="O29" i="28"/>
  <c r="Q29" i="28"/>
  <c r="S29" i="28"/>
  <c r="N30" i="28"/>
  <c r="O30" i="28"/>
  <c r="P30" i="28"/>
  <c r="Q30" i="28"/>
  <c r="S30" i="28"/>
  <c r="N31" i="28"/>
  <c r="P31" i="28" s="1"/>
  <c r="O31" i="28"/>
  <c r="Q31" i="28"/>
  <c r="S31" i="28"/>
  <c r="N32" i="28"/>
  <c r="P32" i="28" s="1"/>
  <c r="O32" i="28"/>
  <c r="Q32" i="28"/>
  <c r="S32" i="28"/>
  <c r="N33" i="28"/>
  <c r="O33" i="28"/>
  <c r="P33" i="28" s="1"/>
  <c r="Q33" i="28"/>
  <c r="S33" i="28"/>
  <c r="N34" i="28"/>
  <c r="O34" i="28"/>
  <c r="P34" i="28"/>
  <c r="Q34" i="28"/>
  <c r="S34" i="28"/>
  <c r="N35" i="28"/>
  <c r="O35" i="28"/>
  <c r="P35" i="28"/>
  <c r="Q35" i="28"/>
  <c r="S35" i="28"/>
  <c r="N36" i="28"/>
  <c r="O36" i="28"/>
  <c r="P36" i="28"/>
  <c r="Q36" i="28"/>
  <c r="S36" i="28"/>
  <c r="N37" i="28"/>
  <c r="O37" i="28"/>
  <c r="Q37" i="28"/>
  <c r="S37" i="28"/>
  <c r="N38" i="28"/>
  <c r="O38" i="28"/>
  <c r="P38" i="28"/>
  <c r="Q38" i="28"/>
  <c r="S38" i="28"/>
  <c r="N39" i="28"/>
  <c r="P39" i="28" s="1"/>
  <c r="O39" i="28"/>
  <c r="Q39" i="28"/>
  <c r="S39" i="28"/>
  <c r="N40" i="28"/>
  <c r="P40" i="28" s="1"/>
  <c r="O40" i="28"/>
  <c r="Q40" i="28"/>
  <c r="S40" i="28"/>
  <c r="N41" i="28"/>
  <c r="O41" i="28"/>
  <c r="P41" i="28" s="1"/>
  <c r="Q41" i="28"/>
  <c r="S41" i="28"/>
  <c r="N42" i="28"/>
  <c r="P42" i="28" s="1"/>
  <c r="O42" i="28"/>
  <c r="Q42" i="28"/>
  <c r="S42" i="28"/>
  <c r="N43" i="28"/>
  <c r="P43" i="28" s="1"/>
  <c r="O43" i="28"/>
  <c r="Q43" i="28"/>
  <c r="S43" i="28"/>
  <c r="N44" i="28"/>
  <c r="O44" i="28"/>
  <c r="P44" i="28"/>
  <c r="Q44" i="28"/>
  <c r="S44" i="28"/>
  <c r="N45" i="28"/>
  <c r="O45" i="28"/>
  <c r="P45" i="28" s="1"/>
  <c r="Q45" i="28"/>
  <c r="S45" i="28"/>
  <c r="N46" i="28"/>
  <c r="P46" i="28" s="1"/>
  <c r="O46" i="28"/>
  <c r="Q46" i="28"/>
  <c r="S46" i="28"/>
  <c r="N47" i="28"/>
  <c r="P47" i="28" s="1"/>
  <c r="O47" i="28"/>
  <c r="Q47" i="28"/>
  <c r="S47" i="28"/>
  <c r="N48" i="28"/>
  <c r="O48" i="28"/>
  <c r="P48" i="28"/>
  <c r="Q48" i="28"/>
  <c r="S48" i="28"/>
  <c r="N49" i="28"/>
  <c r="O49" i="28"/>
  <c r="P49" i="28" s="1"/>
  <c r="Q49" i="28"/>
  <c r="S49" i="28"/>
  <c r="N2" i="28"/>
  <c r="F103" i="28"/>
  <c r="S2" i="28"/>
  <c r="Q2" i="28"/>
  <c r="O2" i="28"/>
  <c r="N3" i="27"/>
  <c r="P3" i="27" s="1"/>
  <c r="U3" i="27" s="1"/>
  <c r="O3" i="27"/>
  <c r="Q3" i="27"/>
  <c r="R3" i="27"/>
  <c r="S3" i="27"/>
  <c r="T3" i="27"/>
  <c r="N4" i="27"/>
  <c r="P4" i="27" s="1"/>
  <c r="U4" i="27" s="1"/>
  <c r="O4" i="27"/>
  <c r="Q4" i="27"/>
  <c r="R4" i="27"/>
  <c r="S4" i="27"/>
  <c r="T4" i="27"/>
  <c r="N5" i="27"/>
  <c r="P5" i="27" s="1"/>
  <c r="U5" i="27" s="1"/>
  <c r="O5" i="27"/>
  <c r="Q5" i="27"/>
  <c r="R5" i="27"/>
  <c r="S5" i="27"/>
  <c r="T5" i="27"/>
  <c r="N6" i="27"/>
  <c r="P6" i="27" s="1"/>
  <c r="U6" i="27" s="1"/>
  <c r="O6" i="27"/>
  <c r="Q6" i="27"/>
  <c r="R6" i="27"/>
  <c r="S6" i="27"/>
  <c r="T6" i="27"/>
  <c r="N7" i="27"/>
  <c r="P7" i="27" s="1"/>
  <c r="U7" i="27" s="1"/>
  <c r="O7" i="27"/>
  <c r="Q7" i="27"/>
  <c r="R7" i="27"/>
  <c r="S7" i="27"/>
  <c r="T7" i="27"/>
  <c r="N8" i="27"/>
  <c r="P8" i="27" s="1"/>
  <c r="U8" i="27" s="1"/>
  <c r="O8" i="27"/>
  <c r="Q8" i="27"/>
  <c r="R8" i="27"/>
  <c r="S8" i="27"/>
  <c r="T8" i="27"/>
  <c r="N9" i="27"/>
  <c r="P9" i="27" s="1"/>
  <c r="U9" i="27" s="1"/>
  <c r="O9" i="27"/>
  <c r="Q9" i="27"/>
  <c r="R9" i="27"/>
  <c r="S9" i="27"/>
  <c r="T9" i="27"/>
  <c r="N10" i="27"/>
  <c r="P10" i="27" s="1"/>
  <c r="U10" i="27" s="1"/>
  <c r="O10" i="27"/>
  <c r="Q10" i="27"/>
  <c r="R10" i="27"/>
  <c r="S10" i="27"/>
  <c r="T10" i="27"/>
  <c r="N11" i="27"/>
  <c r="P11" i="27" s="1"/>
  <c r="U11" i="27" s="1"/>
  <c r="O11" i="27"/>
  <c r="Q11" i="27"/>
  <c r="R11" i="27"/>
  <c r="S11" i="27"/>
  <c r="T11" i="27"/>
  <c r="N12" i="27"/>
  <c r="P12" i="27" s="1"/>
  <c r="U12" i="27" s="1"/>
  <c r="O12" i="27"/>
  <c r="Q12" i="27"/>
  <c r="R12" i="27"/>
  <c r="S12" i="27"/>
  <c r="T12" i="27"/>
  <c r="N13" i="27"/>
  <c r="P13" i="27" s="1"/>
  <c r="U13" i="27" s="1"/>
  <c r="O13" i="27"/>
  <c r="Q13" i="27"/>
  <c r="R13" i="27"/>
  <c r="S13" i="27"/>
  <c r="T13" i="27"/>
  <c r="N14" i="27"/>
  <c r="P14" i="27" s="1"/>
  <c r="U14" i="27" s="1"/>
  <c r="O14" i="27"/>
  <c r="Q14" i="27"/>
  <c r="R14" i="27"/>
  <c r="S14" i="27"/>
  <c r="T14" i="27"/>
  <c r="N15" i="27"/>
  <c r="P15" i="27" s="1"/>
  <c r="U15" i="27" s="1"/>
  <c r="O15" i="27"/>
  <c r="Q15" i="27"/>
  <c r="R15" i="27"/>
  <c r="S15" i="27"/>
  <c r="T15" i="27"/>
  <c r="N16" i="27"/>
  <c r="P16" i="27" s="1"/>
  <c r="U16" i="27" s="1"/>
  <c r="O16" i="27"/>
  <c r="Q16" i="27"/>
  <c r="R16" i="27"/>
  <c r="S16" i="27"/>
  <c r="T16" i="27"/>
  <c r="N17" i="27"/>
  <c r="P17" i="27" s="1"/>
  <c r="U17" i="27" s="1"/>
  <c r="O17" i="27"/>
  <c r="Q17" i="27"/>
  <c r="R17" i="27"/>
  <c r="S17" i="27"/>
  <c r="T17" i="27"/>
  <c r="N18" i="27"/>
  <c r="P18" i="27" s="1"/>
  <c r="O18" i="27"/>
  <c r="Q18" i="27"/>
  <c r="S18" i="27"/>
  <c r="T18" i="27"/>
  <c r="N19" i="27"/>
  <c r="P19" i="27" s="1"/>
  <c r="U19" i="27" s="1"/>
  <c r="O19" i="27"/>
  <c r="Q19" i="27"/>
  <c r="R19" i="27"/>
  <c r="S19" i="27"/>
  <c r="T19" i="27"/>
  <c r="N20" i="27"/>
  <c r="P20" i="27" s="1"/>
  <c r="U20" i="27" s="1"/>
  <c r="O20" i="27"/>
  <c r="Q20" i="27"/>
  <c r="R20" i="27"/>
  <c r="S20" i="27"/>
  <c r="T20" i="27"/>
  <c r="N21" i="27"/>
  <c r="P21" i="27" s="1"/>
  <c r="U21" i="27" s="1"/>
  <c r="O21" i="27"/>
  <c r="Q21" i="27"/>
  <c r="R21" i="27"/>
  <c r="S21" i="27"/>
  <c r="T21" i="27"/>
  <c r="N22" i="27"/>
  <c r="P22" i="27" s="1"/>
  <c r="O22" i="27"/>
  <c r="Q22" i="27"/>
  <c r="S22" i="27"/>
  <c r="T22" i="27"/>
  <c r="N23" i="27"/>
  <c r="P23" i="27" s="1"/>
  <c r="O23" i="27"/>
  <c r="Q23" i="27"/>
  <c r="S23" i="27"/>
  <c r="T23" i="27"/>
  <c r="N24" i="27"/>
  <c r="P24" i="27" s="1"/>
  <c r="O24" i="27"/>
  <c r="Q24" i="27"/>
  <c r="S24" i="27"/>
  <c r="T24" i="27"/>
  <c r="N25" i="27"/>
  <c r="P25" i="27" s="1"/>
  <c r="O25" i="27"/>
  <c r="Q25" i="27"/>
  <c r="S25" i="27"/>
  <c r="T25" i="27"/>
  <c r="N26" i="27"/>
  <c r="P26" i="27" s="1"/>
  <c r="O26" i="27"/>
  <c r="Q26" i="27"/>
  <c r="S26" i="27"/>
  <c r="T26" i="27"/>
  <c r="N27" i="27"/>
  <c r="P27" i="27" s="1"/>
  <c r="O27" i="27"/>
  <c r="Q27" i="27"/>
  <c r="S27" i="27"/>
  <c r="T27" i="27"/>
  <c r="N28" i="27"/>
  <c r="P28" i="27" s="1"/>
  <c r="O28" i="27"/>
  <c r="Q28" i="27"/>
  <c r="S28" i="27"/>
  <c r="T28" i="27" s="1"/>
  <c r="N29" i="27"/>
  <c r="P29" i="27" s="1"/>
  <c r="O29" i="27"/>
  <c r="Q29" i="27"/>
  <c r="S29" i="27"/>
  <c r="T29" i="27"/>
  <c r="N30" i="27"/>
  <c r="P30" i="27" s="1"/>
  <c r="O30" i="27"/>
  <c r="Q30" i="27"/>
  <c r="S30" i="27"/>
  <c r="T30" i="27"/>
  <c r="N31" i="27"/>
  <c r="P31" i="27" s="1"/>
  <c r="O31" i="27"/>
  <c r="Q31" i="27"/>
  <c r="S31" i="27"/>
  <c r="T31" i="27"/>
  <c r="N32" i="27"/>
  <c r="P32" i="27" s="1"/>
  <c r="O32" i="27"/>
  <c r="Q32" i="27"/>
  <c r="S32" i="27"/>
  <c r="T32" i="27"/>
  <c r="N33" i="27"/>
  <c r="P33" i="27" s="1"/>
  <c r="O33" i="27"/>
  <c r="Q33" i="27"/>
  <c r="S33" i="27"/>
  <c r="T33" i="27"/>
  <c r="N34" i="27"/>
  <c r="P34" i="27" s="1"/>
  <c r="O34" i="27"/>
  <c r="Q34" i="27"/>
  <c r="S34" i="27"/>
  <c r="T34" i="27"/>
  <c r="N35" i="27"/>
  <c r="P35" i="27" s="1"/>
  <c r="O35" i="27"/>
  <c r="Q35" i="27"/>
  <c r="S35" i="27"/>
  <c r="T35" i="27"/>
  <c r="N36" i="27"/>
  <c r="P36" i="27" s="1"/>
  <c r="O36" i="27"/>
  <c r="Q36" i="27"/>
  <c r="S36" i="27"/>
  <c r="T36" i="27"/>
  <c r="N37" i="27"/>
  <c r="P37" i="27" s="1"/>
  <c r="O37" i="27"/>
  <c r="Q37" i="27"/>
  <c r="S37" i="27"/>
  <c r="T37" i="27"/>
  <c r="N38" i="27"/>
  <c r="P38" i="27" s="1"/>
  <c r="O38" i="27"/>
  <c r="Q38" i="27"/>
  <c r="S38" i="27"/>
  <c r="T38" i="27"/>
  <c r="N39" i="27"/>
  <c r="P39" i="27" s="1"/>
  <c r="O39" i="27"/>
  <c r="Q39" i="27"/>
  <c r="S39" i="27"/>
  <c r="N40" i="27"/>
  <c r="P40" i="27" s="1"/>
  <c r="O40" i="27"/>
  <c r="Q40" i="27"/>
  <c r="S40" i="27"/>
  <c r="N41" i="27"/>
  <c r="P41" i="27" s="1"/>
  <c r="O41" i="27"/>
  <c r="Q41" i="27"/>
  <c r="S41" i="27"/>
  <c r="N42" i="27"/>
  <c r="P42" i="27" s="1"/>
  <c r="O42" i="27"/>
  <c r="Q42" i="27"/>
  <c r="S42" i="27"/>
  <c r="N43" i="27"/>
  <c r="P43" i="27" s="1"/>
  <c r="O43" i="27"/>
  <c r="Q43" i="27"/>
  <c r="S43" i="27"/>
  <c r="N44" i="27"/>
  <c r="P44" i="27" s="1"/>
  <c r="O44" i="27"/>
  <c r="Q44" i="27"/>
  <c r="S44" i="27"/>
  <c r="N45" i="27"/>
  <c r="P45" i="27" s="1"/>
  <c r="O45" i="27"/>
  <c r="Q45" i="27"/>
  <c r="S45" i="27"/>
  <c r="N46" i="27"/>
  <c r="P46" i="27" s="1"/>
  <c r="O46" i="27"/>
  <c r="Q46" i="27"/>
  <c r="S46" i="27"/>
  <c r="N47" i="27"/>
  <c r="P47" i="27" s="1"/>
  <c r="O47" i="27"/>
  <c r="Q47" i="27"/>
  <c r="S47" i="27"/>
  <c r="N48" i="27"/>
  <c r="P48" i="27" s="1"/>
  <c r="O48" i="27"/>
  <c r="Q48" i="27"/>
  <c r="S48" i="27"/>
  <c r="N49" i="27"/>
  <c r="P49" i="27" s="1"/>
  <c r="O49" i="27"/>
  <c r="Q49" i="27"/>
  <c r="S49" i="27"/>
  <c r="N2" i="27"/>
  <c r="P2" i="27" s="1"/>
  <c r="F103" i="27"/>
  <c r="S2" i="27"/>
  <c r="Q2" i="27"/>
  <c r="O2" i="27"/>
  <c r="N3" i="26"/>
  <c r="O3" i="26"/>
  <c r="P3" i="26" s="1"/>
  <c r="U3" i="26" s="1"/>
  <c r="Q3" i="26"/>
  <c r="R3" i="26" s="1"/>
  <c r="S3" i="26"/>
  <c r="T3" i="26"/>
  <c r="N4" i="26"/>
  <c r="O4" i="26"/>
  <c r="P4" i="26" s="1"/>
  <c r="U4" i="26" s="1"/>
  <c r="Q4" i="26"/>
  <c r="R4" i="26"/>
  <c r="S4" i="26"/>
  <c r="T4" i="26"/>
  <c r="N5" i="26"/>
  <c r="O5" i="26"/>
  <c r="P5" i="26" s="1"/>
  <c r="U5" i="26" s="1"/>
  <c r="Q5" i="26"/>
  <c r="R5" i="26"/>
  <c r="S5" i="26"/>
  <c r="T5" i="26"/>
  <c r="N6" i="26"/>
  <c r="O6" i="26"/>
  <c r="P6" i="26" s="1"/>
  <c r="U6" i="26" s="1"/>
  <c r="Q6" i="26"/>
  <c r="R6" i="26"/>
  <c r="S6" i="26"/>
  <c r="T6" i="26"/>
  <c r="N7" i="26"/>
  <c r="O7" i="26"/>
  <c r="P7" i="26" s="1"/>
  <c r="U7" i="26" s="1"/>
  <c r="Q7" i="26"/>
  <c r="R7" i="26"/>
  <c r="S7" i="26"/>
  <c r="T7" i="26"/>
  <c r="N8" i="26"/>
  <c r="O8" i="26"/>
  <c r="P8" i="26" s="1"/>
  <c r="U8" i="26" s="1"/>
  <c r="Q8" i="26"/>
  <c r="R8" i="26"/>
  <c r="S8" i="26"/>
  <c r="T8" i="26"/>
  <c r="N9" i="26"/>
  <c r="O9" i="26"/>
  <c r="P9" i="26" s="1"/>
  <c r="U9" i="26" s="1"/>
  <c r="Q9" i="26"/>
  <c r="R9" i="26"/>
  <c r="S9" i="26"/>
  <c r="T9" i="26"/>
  <c r="N10" i="26"/>
  <c r="O10" i="26"/>
  <c r="P10" i="26" s="1"/>
  <c r="U10" i="26" s="1"/>
  <c r="Q10" i="26"/>
  <c r="R10" i="26"/>
  <c r="S10" i="26"/>
  <c r="T10" i="26"/>
  <c r="N11" i="26"/>
  <c r="O11" i="26"/>
  <c r="P11" i="26" s="1"/>
  <c r="U11" i="26" s="1"/>
  <c r="Q11" i="26"/>
  <c r="R11" i="26"/>
  <c r="S11" i="26"/>
  <c r="T11" i="26"/>
  <c r="N12" i="26"/>
  <c r="O12" i="26"/>
  <c r="P12" i="26" s="1"/>
  <c r="U12" i="26" s="1"/>
  <c r="Q12" i="26"/>
  <c r="R12" i="26"/>
  <c r="S12" i="26"/>
  <c r="T12" i="26"/>
  <c r="N13" i="26"/>
  <c r="O13" i="26"/>
  <c r="P13" i="26" s="1"/>
  <c r="U13" i="26" s="1"/>
  <c r="Q13" i="26"/>
  <c r="R13" i="26"/>
  <c r="S13" i="26"/>
  <c r="T13" i="26"/>
  <c r="N14" i="26"/>
  <c r="O14" i="26"/>
  <c r="P14" i="26" s="1"/>
  <c r="U14" i="26" s="1"/>
  <c r="Q14" i="26"/>
  <c r="R14" i="26"/>
  <c r="S14" i="26"/>
  <c r="T14" i="26"/>
  <c r="N15" i="26"/>
  <c r="O15" i="26"/>
  <c r="P15" i="26" s="1"/>
  <c r="U15" i="26" s="1"/>
  <c r="Q15" i="26"/>
  <c r="R15" i="26"/>
  <c r="S15" i="26"/>
  <c r="T15" i="26"/>
  <c r="N16" i="26"/>
  <c r="O16" i="26"/>
  <c r="P16" i="26" s="1"/>
  <c r="U16" i="26" s="1"/>
  <c r="Q16" i="26"/>
  <c r="R16" i="26"/>
  <c r="S16" i="26"/>
  <c r="T16" i="26"/>
  <c r="N17" i="26"/>
  <c r="O17" i="26"/>
  <c r="P17" i="26" s="1"/>
  <c r="U17" i="26" s="1"/>
  <c r="Q17" i="26"/>
  <c r="R17" i="26"/>
  <c r="S17" i="26"/>
  <c r="T17" i="26"/>
  <c r="N18" i="26"/>
  <c r="O18" i="26"/>
  <c r="P18" i="26" s="1"/>
  <c r="U18" i="26" s="1"/>
  <c r="Q18" i="26"/>
  <c r="R18" i="26"/>
  <c r="S18" i="26"/>
  <c r="T18" i="26"/>
  <c r="N19" i="26"/>
  <c r="R19" i="26" s="1"/>
  <c r="O19" i="26"/>
  <c r="P19" i="26" s="1"/>
  <c r="Q19" i="26"/>
  <c r="S19" i="26"/>
  <c r="T19" i="26"/>
  <c r="N20" i="26"/>
  <c r="R20" i="26" s="1"/>
  <c r="O20" i="26"/>
  <c r="P20" i="26" s="1"/>
  <c r="Q20" i="26"/>
  <c r="S20" i="26"/>
  <c r="N21" i="26"/>
  <c r="R21" i="26" s="1"/>
  <c r="O21" i="26"/>
  <c r="P21" i="26" s="1"/>
  <c r="U21" i="26" s="1"/>
  <c r="Q21" i="26"/>
  <c r="S21" i="26"/>
  <c r="T21" i="26"/>
  <c r="N22" i="26"/>
  <c r="R22" i="26" s="1"/>
  <c r="O22" i="26"/>
  <c r="P22" i="26" s="1"/>
  <c r="Q22" i="26"/>
  <c r="S22" i="26"/>
  <c r="N23" i="26"/>
  <c r="R23" i="26" s="1"/>
  <c r="O23" i="26"/>
  <c r="P23" i="26" s="1"/>
  <c r="Q23" i="26"/>
  <c r="S23" i="26"/>
  <c r="N24" i="26"/>
  <c r="R24" i="26" s="1"/>
  <c r="O24" i="26"/>
  <c r="P24" i="26" s="1"/>
  <c r="Q24" i="26"/>
  <c r="S24" i="26"/>
  <c r="N25" i="26"/>
  <c r="P25" i="26" s="1"/>
  <c r="O25" i="26"/>
  <c r="Q25" i="26"/>
  <c r="S25" i="26"/>
  <c r="N26" i="26"/>
  <c r="P26" i="26" s="1"/>
  <c r="O26" i="26"/>
  <c r="Q26" i="26"/>
  <c r="S26" i="26"/>
  <c r="N27" i="26"/>
  <c r="P27" i="26" s="1"/>
  <c r="O27" i="26"/>
  <c r="Q27" i="26"/>
  <c r="S27" i="26"/>
  <c r="N28" i="26"/>
  <c r="P28" i="26" s="1"/>
  <c r="O28" i="26"/>
  <c r="Q28" i="26"/>
  <c r="S28" i="26"/>
  <c r="T28" i="26"/>
  <c r="N29" i="26"/>
  <c r="P29" i="26" s="1"/>
  <c r="O29" i="26"/>
  <c r="Q29" i="26"/>
  <c r="S29" i="26"/>
  <c r="N30" i="26"/>
  <c r="P30" i="26" s="1"/>
  <c r="O30" i="26"/>
  <c r="Q30" i="26"/>
  <c r="S30" i="26"/>
  <c r="N31" i="26"/>
  <c r="P31" i="26" s="1"/>
  <c r="O31" i="26"/>
  <c r="Q31" i="26"/>
  <c r="S31" i="26"/>
  <c r="N32" i="26"/>
  <c r="P32" i="26" s="1"/>
  <c r="O32" i="26"/>
  <c r="Q32" i="26"/>
  <c r="S32" i="26"/>
  <c r="N33" i="26"/>
  <c r="P33" i="26" s="1"/>
  <c r="O33" i="26"/>
  <c r="Q33" i="26"/>
  <c r="S33" i="26"/>
  <c r="N34" i="26"/>
  <c r="P34" i="26" s="1"/>
  <c r="O34" i="26"/>
  <c r="Q34" i="26"/>
  <c r="S34" i="26"/>
  <c r="N35" i="26"/>
  <c r="P35" i="26" s="1"/>
  <c r="O35" i="26"/>
  <c r="Q35" i="26"/>
  <c r="S35" i="26"/>
  <c r="N36" i="26"/>
  <c r="P36" i="26" s="1"/>
  <c r="O36" i="26"/>
  <c r="Q36" i="26"/>
  <c r="S36" i="26"/>
  <c r="N37" i="26"/>
  <c r="P37" i="26" s="1"/>
  <c r="O37" i="26"/>
  <c r="Q37" i="26"/>
  <c r="S37" i="26"/>
  <c r="N38" i="26"/>
  <c r="P38" i="26" s="1"/>
  <c r="O38" i="26"/>
  <c r="Q38" i="26"/>
  <c r="S38" i="26"/>
  <c r="N39" i="26"/>
  <c r="P39" i="26" s="1"/>
  <c r="O39" i="26"/>
  <c r="Q39" i="26"/>
  <c r="S39" i="26"/>
  <c r="N40" i="26"/>
  <c r="P40" i="26" s="1"/>
  <c r="O40" i="26"/>
  <c r="Q40" i="26"/>
  <c r="S40" i="26"/>
  <c r="N41" i="26"/>
  <c r="P41" i="26" s="1"/>
  <c r="O41" i="26"/>
  <c r="Q41" i="26"/>
  <c r="S41" i="26"/>
  <c r="N42" i="26"/>
  <c r="P42" i="26" s="1"/>
  <c r="O42" i="26"/>
  <c r="Q42" i="26"/>
  <c r="S42" i="26"/>
  <c r="N43" i="26"/>
  <c r="P43" i="26" s="1"/>
  <c r="O43" i="26"/>
  <c r="Q43" i="26"/>
  <c r="S43" i="26"/>
  <c r="N44" i="26"/>
  <c r="P44" i="26" s="1"/>
  <c r="O44" i="26"/>
  <c r="Q44" i="26"/>
  <c r="S44" i="26"/>
  <c r="N45" i="26"/>
  <c r="P45" i="26" s="1"/>
  <c r="O45" i="26"/>
  <c r="Q45" i="26"/>
  <c r="S45" i="26"/>
  <c r="N46" i="26"/>
  <c r="P46" i="26" s="1"/>
  <c r="O46" i="26"/>
  <c r="Q46" i="26"/>
  <c r="S46" i="26"/>
  <c r="N47" i="26"/>
  <c r="P47" i="26" s="1"/>
  <c r="O47" i="26"/>
  <c r="Q47" i="26"/>
  <c r="S47" i="26"/>
  <c r="N48" i="26"/>
  <c r="P48" i="26" s="1"/>
  <c r="O48" i="26"/>
  <c r="Q48" i="26"/>
  <c r="S48" i="26"/>
  <c r="N49" i="26"/>
  <c r="P49" i="26" s="1"/>
  <c r="O49" i="26"/>
  <c r="Q49" i="26"/>
  <c r="S49" i="26"/>
  <c r="N2" i="26"/>
  <c r="F103" i="26"/>
  <c r="S2" i="26"/>
  <c r="Q2" i="26"/>
  <c r="O2" i="26"/>
  <c r="N3" i="25"/>
  <c r="P3" i="25" s="1"/>
  <c r="O3" i="25"/>
  <c r="Q3" i="25"/>
  <c r="S3" i="25"/>
  <c r="T3" i="25" s="1"/>
  <c r="N4" i="25"/>
  <c r="P4" i="25" s="1"/>
  <c r="O4" i="25"/>
  <c r="Q4" i="25"/>
  <c r="S4" i="25"/>
  <c r="T4" i="25" s="1"/>
  <c r="N5" i="25"/>
  <c r="P5" i="25" s="1"/>
  <c r="O5" i="25"/>
  <c r="Q5" i="25"/>
  <c r="S5" i="25"/>
  <c r="T5" i="25" s="1"/>
  <c r="N6" i="25"/>
  <c r="P6" i="25" s="1"/>
  <c r="O6" i="25"/>
  <c r="Q6" i="25"/>
  <c r="S6" i="25"/>
  <c r="T6" i="25" s="1"/>
  <c r="N7" i="25"/>
  <c r="P7" i="25" s="1"/>
  <c r="O7" i="25"/>
  <c r="Q7" i="25"/>
  <c r="S7" i="25"/>
  <c r="T7" i="25" s="1"/>
  <c r="N8" i="25"/>
  <c r="P8" i="25" s="1"/>
  <c r="O8" i="25"/>
  <c r="Q8" i="25"/>
  <c r="S8" i="25"/>
  <c r="T8" i="25" s="1"/>
  <c r="N9" i="25"/>
  <c r="P9" i="25" s="1"/>
  <c r="O9" i="25"/>
  <c r="Q9" i="25"/>
  <c r="S9" i="25"/>
  <c r="T9" i="25" s="1"/>
  <c r="N10" i="25"/>
  <c r="P10" i="25" s="1"/>
  <c r="O10" i="25"/>
  <c r="Q10" i="25"/>
  <c r="S10" i="25"/>
  <c r="T10" i="25" s="1"/>
  <c r="N11" i="25"/>
  <c r="O11" i="25"/>
  <c r="Q11" i="25"/>
  <c r="S11" i="25"/>
  <c r="T11" i="25" s="1"/>
  <c r="N12" i="25"/>
  <c r="O12" i="25"/>
  <c r="Q12" i="25"/>
  <c r="S12" i="25"/>
  <c r="T12" i="25" s="1"/>
  <c r="N13" i="25"/>
  <c r="O13" i="25"/>
  <c r="Q13" i="25"/>
  <c r="S13" i="25"/>
  <c r="T13" i="25" s="1"/>
  <c r="N14" i="25"/>
  <c r="O14" i="25"/>
  <c r="Q14" i="25"/>
  <c r="S14" i="25"/>
  <c r="T14" i="25" s="1"/>
  <c r="N15" i="25"/>
  <c r="O15" i="25"/>
  <c r="Q15" i="25"/>
  <c r="S15" i="25"/>
  <c r="T15" i="25" s="1"/>
  <c r="N16" i="25"/>
  <c r="O16" i="25"/>
  <c r="Q16" i="25"/>
  <c r="S16" i="25"/>
  <c r="T16" i="25" s="1"/>
  <c r="N17" i="25"/>
  <c r="O17" i="25"/>
  <c r="Q17" i="25"/>
  <c r="S17" i="25"/>
  <c r="T17" i="25" s="1"/>
  <c r="N18" i="25"/>
  <c r="O18" i="25"/>
  <c r="Q18" i="25"/>
  <c r="S18" i="25"/>
  <c r="T18" i="25" s="1"/>
  <c r="N19" i="25"/>
  <c r="O19" i="25"/>
  <c r="Q19" i="25"/>
  <c r="S19" i="25"/>
  <c r="T19" i="25" s="1"/>
  <c r="N20" i="25"/>
  <c r="O20" i="25"/>
  <c r="Q20" i="25"/>
  <c r="S20" i="25"/>
  <c r="T20" i="25" s="1"/>
  <c r="N21" i="25"/>
  <c r="O21" i="25"/>
  <c r="Q21" i="25"/>
  <c r="S21" i="25"/>
  <c r="T21" i="25" s="1"/>
  <c r="N22" i="25"/>
  <c r="O22" i="25"/>
  <c r="Q22" i="25"/>
  <c r="S22" i="25"/>
  <c r="T22" i="25" s="1"/>
  <c r="N23" i="25"/>
  <c r="O23" i="25"/>
  <c r="Q23" i="25"/>
  <c r="S23" i="25"/>
  <c r="T23" i="25" s="1"/>
  <c r="N24" i="25"/>
  <c r="O24" i="25"/>
  <c r="Q24" i="25"/>
  <c r="S24" i="25"/>
  <c r="T24" i="25" s="1"/>
  <c r="N25" i="25"/>
  <c r="O25" i="25"/>
  <c r="Q25" i="25"/>
  <c r="S25" i="25"/>
  <c r="T25" i="25" s="1"/>
  <c r="N26" i="25"/>
  <c r="O26" i="25"/>
  <c r="Q26" i="25"/>
  <c r="S26" i="25"/>
  <c r="T26" i="25" s="1"/>
  <c r="N27" i="25"/>
  <c r="O27" i="25"/>
  <c r="Q27" i="25"/>
  <c r="S27" i="25"/>
  <c r="T27" i="25" s="1"/>
  <c r="N28" i="25"/>
  <c r="O28" i="25"/>
  <c r="Q28" i="25"/>
  <c r="S28" i="25"/>
  <c r="T28" i="25" s="1"/>
  <c r="N29" i="25"/>
  <c r="O29" i="25"/>
  <c r="Q29" i="25"/>
  <c r="S29" i="25"/>
  <c r="T29" i="25" s="1"/>
  <c r="N30" i="25"/>
  <c r="O30" i="25"/>
  <c r="Q30" i="25"/>
  <c r="S30" i="25"/>
  <c r="N31" i="25"/>
  <c r="O31" i="25"/>
  <c r="Q31" i="25"/>
  <c r="S31" i="25"/>
  <c r="N32" i="25"/>
  <c r="O32" i="25"/>
  <c r="Q32" i="25"/>
  <c r="S32" i="25"/>
  <c r="N33" i="25"/>
  <c r="O33" i="25"/>
  <c r="Q33" i="25"/>
  <c r="S33" i="25"/>
  <c r="N34" i="25"/>
  <c r="O34" i="25"/>
  <c r="Q34" i="25"/>
  <c r="S34" i="25"/>
  <c r="N35" i="25"/>
  <c r="O35" i="25"/>
  <c r="Q35" i="25"/>
  <c r="S35" i="25"/>
  <c r="N36" i="25"/>
  <c r="O36" i="25"/>
  <c r="Q36" i="25"/>
  <c r="S36" i="25"/>
  <c r="N37" i="25"/>
  <c r="O37" i="25"/>
  <c r="Q37" i="25"/>
  <c r="S37" i="25"/>
  <c r="N38" i="25"/>
  <c r="O38" i="25"/>
  <c r="Q38" i="25"/>
  <c r="S38" i="25"/>
  <c r="N39" i="25"/>
  <c r="O39" i="25"/>
  <c r="Q39" i="25"/>
  <c r="S39" i="25"/>
  <c r="N40" i="25"/>
  <c r="O40" i="25"/>
  <c r="Q40" i="25"/>
  <c r="S40" i="25"/>
  <c r="N41" i="25"/>
  <c r="O41" i="25"/>
  <c r="Q41" i="25"/>
  <c r="S41" i="25"/>
  <c r="N42" i="25"/>
  <c r="P42" i="25" s="1"/>
  <c r="O42" i="25"/>
  <c r="Q42" i="25"/>
  <c r="S42" i="25"/>
  <c r="N43" i="25"/>
  <c r="O43" i="25"/>
  <c r="Q43" i="25"/>
  <c r="S43" i="25"/>
  <c r="N44" i="25"/>
  <c r="P44" i="25" s="1"/>
  <c r="O44" i="25"/>
  <c r="Q44" i="25"/>
  <c r="S44" i="25"/>
  <c r="N45" i="25"/>
  <c r="O45" i="25"/>
  <c r="Q45" i="25"/>
  <c r="S45" i="25"/>
  <c r="N46" i="25"/>
  <c r="P46" i="25" s="1"/>
  <c r="O46" i="25"/>
  <c r="Q46" i="25"/>
  <c r="S46" i="25"/>
  <c r="N47" i="25"/>
  <c r="O47" i="25"/>
  <c r="Q47" i="25"/>
  <c r="S47" i="25"/>
  <c r="N48" i="25"/>
  <c r="P48" i="25" s="1"/>
  <c r="O48" i="25"/>
  <c r="Q48" i="25"/>
  <c r="S48" i="25"/>
  <c r="N49" i="25"/>
  <c r="O49" i="25"/>
  <c r="Q49" i="25"/>
  <c r="S49" i="25"/>
  <c r="N2" i="25"/>
  <c r="F103" i="25"/>
  <c r="F103" i="24"/>
  <c r="O2" i="25"/>
  <c r="Q2" i="25"/>
  <c r="S2" i="25"/>
  <c r="U47" i="28" l="1"/>
  <c r="U32" i="28"/>
  <c r="U39" i="28"/>
  <c r="U44" i="28"/>
  <c r="U24" i="28"/>
  <c r="R37" i="28"/>
  <c r="T37" i="28"/>
  <c r="R29" i="28"/>
  <c r="T29" i="28"/>
  <c r="U19" i="28"/>
  <c r="U36" i="28"/>
  <c r="R30" i="28"/>
  <c r="T30" i="28"/>
  <c r="R14" i="28"/>
  <c r="T14" i="28"/>
  <c r="U14" i="28" s="1"/>
  <c r="U12" i="28"/>
  <c r="R49" i="28"/>
  <c r="U49" i="28" s="1"/>
  <c r="T49" i="28"/>
  <c r="R45" i="28"/>
  <c r="T45" i="28"/>
  <c r="U45" i="28" s="1"/>
  <c r="R41" i="28"/>
  <c r="U41" i="28" s="1"/>
  <c r="T41" i="28"/>
  <c r="R33" i="28"/>
  <c r="T33" i="28"/>
  <c r="U33" i="28" s="1"/>
  <c r="R25" i="28"/>
  <c r="U25" i="28" s="1"/>
  <c r="T25" i="28"/>
  <c r="R17" i="28"/>
  <c r="T17" i="28"/>
  <c r="U17" i="28" s="1"/>
  <c r="R13" i="28"/>
  <c r="T13" i="28"/>
  <c r="R22" i="28"/>
  <c r="T22" i="28"/>
  <c r="R36" i="28"/>
  <c r="T36" i="28"/>
  <c r="R28" i="28"/>
  <c r="T28" i="28"/>
  <c r="U28" i="28" s="1"/>
  <c r="R20" i="28"/>
  <c r="U20" i="28" s="1"/>
  <c r="T20" i="28"/>
  <c r="R12" i="28"/>
  <c r="T12" i="28"/>
  <c r="U30" i="28"/>
  <c r="R38" i="28"/>
  <c r="U38" i="28" s="1"/>
  <c r="T38" i="28"/>
  <c r="R46" i="28"/>
  <c r="U46" i="28" s="1"/>
  <c r="T46" i="28"/>
  <c r="R42" i="28"/>
  <c r="T42" i="28"/>
  <c r="U42" i="28" s="1"/>
  <c r="R39" i="28"/>
  <c r="T39" i="28"/>
  <c r="P37" i="28"/>
  <c r="U37" i="28" s="1"/>
  <c r="R31" i="28"/>
  <c r="T31" i="28"/>
  <c r="U31" i="28" s="1"/>
  <c r="P29" i="28"/>
  <c r="R23" i="28"/>
  <c r="U23" i="28" s="1"/>
  <c r="T23" i="28"/>
  <c r="R15" i="28"/>
  <c r="U15" i="28" s="1"/>
  <c r="T15" i="28"/>
  <c r="P13" i="28"/>
  <c r="U13" i="28" s="1"/>
  <c r="P10" i="28"/>
  <c r="R10" i="28"/>
  <c r="T10" i="28"/>
  <c r="P8" i="28"/>
  <c r="R8" i="28"/>
  <c r="T8" i="28"/>
  <c r="P6" i="28"/>
  <c r="R6" i="28"/>
  <c r="T6" i="28"/>
  <c r="P4" i="28"/>
  <c r="U4" i="28" s="1"/>
  <c r="R4" i="28"/>
  <c r="T4" i="28"/>
  <c r="R34" i="28"/>
  <c r="T34" i="28"/>
  <c r="U34" i="28" s="1"/>
  <c r="R26" i="28"/>
  <c r="U26" i="28" s="1"/>
  <c r="T26" i="28"/>
  <c r="R18" i="28"/>
  <c r="U18" i="28" s="1"/>
  <c r="T18" i="28"/>
  <c r="R43" i="28"/>
  <c r="U43" i="28" s="1"/>
  <c r="T43" i="28"/>
  <c r="R47" i="28"/>
  <c r="T47" i="28"/>
  <c r="R21" i="28"/>
  <c r="U21" i="28" s="1"/>
  <c r="T21" i="28"/>
  <c r="R40" i="28"/>
  <c r="U40" i="28" s="1"/>
  <c r="T40" i="28"/>
  <c r="R32" i="28"/>
  <c r="T32" i="28"/>
  <c r="R24" i="28"/>
  <c r="T24" i="28"/>
  <c r="U22" i="28"/>
  <c r="R16" i="28"/>
  <c r="U16" i="28" s="1"/>
  <c r="T16" i="28"/>
  <c r="R48" i="28"/>
  <c r="U48" i="28" s="1"/>
  <c r="T48" i="28"/>
  <c r="R44" i="28"/>
  <c r="T44" i="28"/>
  <c r="R35" i="28"/>
  <c r="U35" i="28" s="1"/>
  <c r="T35" i="28"/>
  <c r="R27" i="28"/>
  <c r="U27" i="28" s="1"/>
  <c r="T27" i="28"/>
  <c r="R19" i="28"/>
  <c r="T19" i="28"/>
  <c r="R11" i="28"/>
  <c r="U11" i="28" s="1"/>
  <c r="T11" i="28"/>
  <c r="P9" i="28"/>
  <c r="R9" i="28"/>
  <c r="T9" i="28"/>
  <c r="P7" i="28"/>
  <c r="R7" i="28"/>
  <c r="T7" i="28"/>
  <c r="P5" i="28"/>
  <c r="R5" i="28"/>
  <c r="T5" i="28"/>
  <c r="U3" i="28"/>
  <c r="T3" i="28"/>
  <c r="R3" i="28"/>
  <c r="T2" i="28"/>
  <c r="R2" i="28"/>
  <c r="P2" i="28"/>
  <c r="U2" i="28" s="1"/>
  <c r="U28" i="27"/>
  <c r="U36" i="27"/>
  <c r="U43" i="27"/>
  <c r="U37" i="27"/>
  <c r="U29" i="27"/>
  <c r="U22" i="27"/>
  <c r="U38" i="27"/>
  <c r="T49" i="27"/>
  <c r="T48" i="27"/>
  <c r="T47" i="27"/>
  <c r="T46" i="27"/>
  <c r="U46" i="27" s="1"/>
  <c r="T45" i="27"/>
  <c r="U45" i="27" s="1"/>
  <c r="T44" i="27"/>
  <c r="U44" i="27" s="1"/>
  <c r="T43" i="27"/>
  <c r="T42" i="27"/>
  <c r="T41" i="27"/>
  <c r="T40" i="27"/>
  <c r="T39" i="27"/>
  <c r="R49" i="27"/>
  <c r="U49" i="27" s="1"/>
  <c r="R48" i="27"/>
  <c r="U48" i="27" s="1"/>
  <c r="R47" i="27"/>
  <c r="U47" i="27" s="1"/>
  <c r="R46" i="27"/>
  <c r="R45" i="27"/>
  <c r="R44" i="27"/>
  <c r="R43" i="27"/>
  <c r="R42" i="27"/>
  <c r="U42" i="27" s="1"/>
  <c r="R41" i="27"/>
  <c r="U41" i="27" s="1"/>
  <c r="R40" i="27"/>
  <c r="U40" i="27" s="1"/>
  <c r="R39" i="27"/>
  <c r="U39" i="27" s="1"/>
  <c r="R38" i="27"/>
  <c r="R37" i="27"/>
  <c r="R36" i="27"/>
  <c r="R35" i="27"/>
  <c r="U35" i="27" s="1"/>
  <c r="R34" i="27"/>
  <c r="U34" i="27" s="1"/>
  <c r="R33" i="27"/>
  <c r="U33" i="27" s="1"/>
  <c r="R32" i="27"/>
  <c r="U32" i="27" s="1"/>
  <c r="R31" i="27"/>
  <c r="U31" i="27" s="1"/>
  <c r="R30" i="27"/>
  <c r="U30" i="27" s="1"/>
  <c r="R29" i="27"/>
  <c r="R28" i="27"/>
  <c r="R27" i="27"/>
  <c r="U27" i="27" s="1"/>
  <c r="R26" i="27"/>
  <c r="U26" i="27" s="1"/>
  <c r="R25" i="27"/>
  <c r="U25" i="27" s="1"/>
  <c r="R24" i="27"/>
  <c r="U24" i="27" s="1"/>
  <c r="R23" i="27"/>
  <c r="U23" i="27" s="1"/>
  <c r="R22" i="27"/>
  <c r="R18" i="27"/>
  <c r="U18" i="27" s="1"/>
  <c r="R2" i="27"/>
  <c r="T2" i="27"/>
  <c r="U44" i="26"/>
  <c r="U34" i="26"/>
  <c r="U24" i="26"/>
  <c r="U26" i="26"/>
  <c r="U23" i="26"/>
  <c r="U19" i="26"/>
  <c r="T49" i="26"/>
  <c r="T48" i="26"/>
  <c r="T47" i="26"/>
  <c r="U47" i="26" s="1"/>
  <c r="T46" i="26"/>
  <c r="T45" i="26"/>
  <c r="T44" i="26"/>
  <c r="T43" i="26"/>
  <c r="T42" i="26"/>
  <c r="T41" i="26"/>
  <c r="T40" i="26"/>
  <c r="T39" i="26"/>
  <c r="T38" i="26"/>
  <c r="T37" i="26"/>
  <c r="T36" i="26"/>
  <c r="T35" i="26"/>
  <c r="T34" i="26"/>
  <c r="T33" i="26"/>
  <c r="T32" i="26"/>
  <c r="T31" i="26"/>
  <c r="U31" i="26" s="1"/>
  <c r="T30" i="26"/>
  <c r="T29" i="26"/>
  <c r="T27" i="26"/>
  <c r="T26" i="26"/>
  <c r="T25" i="26"/>
  <c r="T24" i="26"/>
  <c r="T23" i="26"/>
  <c r="T22" i="26"/>
  <c r="U22" i="26" s="1"/>
  <c r="T20" i="26"/>
  <c r="U20" i="26" s="1"/>
  <c r="R49" i="26"/>
  <c r="U49" i="26" s="1"/>
  <c r="R48" i="26"/>
  <c r="U48" i="26" s="1"/>
  <c r="R47" i="26"/>
  <c r="R46" i="26"/>
  <c r="U46" i="26" s="1"/>
  <c r="R45" i="26"/>
  <c r="U45" i="26" s="1"/>
  <c r="R44" i="26"/>
  <c r="R43" i="26"/>
  <c r="U43" i="26" s="1"/>
  <c r="R42" i="26"/>
  <c r="U42" i="26" s="1"/>
  <c r="R41" i="26"/>
  <c r="U41" i="26" s="1"/>
  <c r="R40" i="26"/>
  <c r="U40" i="26" s="1"/>
  <c r="R39" i="26"/>
  <c r="U39" i="26" s="1"/>
  <c r="R38" i="26"/>
  <c r="U38" i="26" s="1"/>
  <c r="R37" i="26"/>
  <c r="U37" i="26" s="1"/>
  <c r="R36" i="26"/>
  <c r="U36" i="26" s="1"/>
  <c r="R35" i="26"/>
  <c r="U35" i="26" s="1"/>
  <c r="R34" i="26"/>
  <c r="R33" i="26"/>
  <c r="U33" i="26" s="1"/>
  <c r="R32" i="26"/>
  <c r="U32" i="26" s="1"/>
  <c r="R31" i="26"/>
  <c r="R30" i="26"/>
  <c r="U30" i="26" s="1"/>
  <c r="R29" i="26"/>
  <c r="U29" i="26" s="1"/>
  <c r="R28" i="26"/>
  <c r="U28" i="26" s="1"/>
  <c r="R27" i="26"/>
  <c r="U27" i="26" s="1"/>
  <c r="R26" i="26"/>
  <c r="R25" i="26"/>
  <c r="U25" i="26" s="1"/>
  <c r="T2" i="26"/>
  <c r="P2" i="26"/>
  <c r="U2" i="26" s="1"/>
  <c r="R2" i="26"/>
  <c r="U44" i="25"/>
  <c r="P47" i="25"/>
  <c r="P45" i="25"/>
  <c r="P40" i="25"/>
  <c r="U40" i="25" s="1"/>
  <c r="P38" i="25"/>
  <c r="U38" i="25" s="1"/>
  <c r="P36" i="25"/>
  <c r="P34" i="25"/>
  <c r="P32" i="25"/>
  <c r="U32" i="25" s="1"/>
  <c r="P30" i="25"/>
  <c r="U30" i="25" s="1"/>
  <c r="P28" i="25"/>
  <c r="P26" i="25"/>
  <c r="P24" i="25"/>
  <c r="U24" i="25" s="1"/>
  <c r="P22" i="25"/>
  <c r="U22" i="25" s="1"/>
  <c r="P20" i="25"/>
  <c r="P18" i="25"/>
  <c r="P16" i="25"/>
  <c r="U16" i="25" s="1"/>
  <c r="P14" i="25"/>
  <c r="U14" i="25" s="1"/>
  <c r="P12" i="25"/>
  <c r="U8" i="25"/>
  <c r="U6" i="25"/>
  <c r="P43" i="25"/>
  <c r="P49" i="25"/>
  <c r="P41" i="25"/>
  <c r="P39" i="25"/>
  <c r="P37" i="25"/>
  <c r="P35" i="25"/>
  <c r="P33" i="25"/>
  <c r="P31" i="25"/>
  <c r="P29" i="25"/>
  <c r="P27" i="25"/>
  <c r="P25" i="25"/>
  <c r="P23" i="25"/>
  <c r="P21" i="25"/>
  <c r="P19" i="25"/>
  <c r="P17" i="25"/>
  <c r="P15" i="25"/>
  <c r="P13" i="25"/>
  <c r="P11" i="25"/>
  <c r="T49" i="25"/>
  <c r="T48" i="25"/>
  <c r="T47" i="25"/>
  <c r="T46" i="25"/>
  <c r="T45" i="25"/>
  <c r="T44" i="25"/>
  <c r="T43" i="25"/>
  <c r="T42" i="25"/>
  <c r="T41" i="25"/>
  <c r="T40" i="25"/>
  <c r="T39" i="25"/>
  <c r="T38" i="25"/>
  <c r="T37" i="25"/>
  <c r="T36" i="25"/>
  <c r="T35" i="25"/>
  <c r="T34" i="25"/>
  <c r="T33" i="25"/>
  <c r="T32" i="25"/>
  <c r="T31" i="25"/>
  <c r="T30" i="25"/>
  <c r="R49" i="25"/>
  <c r="R48" i="25"/>
  <c r="R47" i="25"/>
  <c r="R46" i="25"/>
  <c r="U46" i="25" s="1"/>
  <c r="R45" i="25"/>
  <c r="R44" i="25"/>
  <c r="R43" i="25"/>
  <c r="R42" i="25"/>
  <c r="U42" i="25" s="1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6" i="25"/>
  <c r="R15" i="25"/>
  <c r="R14" i="25"/>
  <c r="R13" i="25"/>
  <c r="R12" i="25"/>
  <c r="R11" i="25"/>
  <c r="R10" i="25"/>
  <c r="U10" i="25" s="1"/>
  <c r="R9" i="25"/>
  <c r="U9" i="25" s="1"/>
  <c r="R8" i="25"/>
  <c r="R7" i="25"/>
  <c r="U7" i="25" s="1"/>
  <c r="R6" i="25"/>
  <c r="R5" i="25"/>
  <c r="U5" i="25" s="1"/>
  <c r="R4" i="25"/>
  <c r="U4" i="25" s="1"/>
  <c r="R3" i="25"/>
  <c r="U3" i="25" s="1"/>
  <c r="P2" i="25"/>
  <c r="T2" i="25"/>
  <c r="R2" i="25"/>
  <c r="N3" i="24"/>
  <c r="P3" i="24" s="1"/>
  <c r="O3" i="24"/>
  <c r="Q3" i="24"/>
  <c r="S3" i="24"/>
  <c r="N4" i="24"/>
  <c r="O4" i="24"/>
  <c r="Q4" i="24"/>
  <c r="S4" i="24"/>
  <c r="N5" i="24"/>
  <c r="P5" i="24" s="1"/>
  <c r="O5" i="24"/>
  <c r="Q5" i="24"/>
  <c r="S5" i="24"/>
  <c r="N6" i="24"/>
  <c r="O6" i="24"/>
  <c r="P6" i="24"/>
  <c r="Q6" i="24"/>
  <c r="S6" i="24"/>
  <c r="N7" i="24"/>
  <c r="P7" i="24" s="1"/>
  <c r="O7" i="24"/>
  <c r="Q7" i="24"/>
  <c r="S7" i="24"/>
  <c r="N8" i="24"/>
  <c r="O8" i="24"/>
  <c r="P8" i="24"/>
  <c r="Q8" i="24"/>
  <c r="S8" i="24"/>
  <c r="N9" i="24"/>
  <c r="O9" i="24"/>
  <c r="P9" i="24" s="1"/>
  <c r="Q9" i="24"/>
  <c r="S9" i="24"/>
  <c r="N10" i="24"/>
  <c r="P10" i="24" s="1"/>
  <c r="O10" i="24"/>
  <c r="Q10" i="24"/>
  <c r="S10" i="24"/>
  <c r="N11" i="24"/>
  <c r="O11" i="24"/>
  <c r="P11" i="24" s="1"/>
  <c r="Q11" i="24"/>
  <c r="S11" i="24"/>
  <c r="N12" i="24"/>
  <c r="P12" i="24" s="1"/>
  <c r="O12" i="24"/>
  <c r="Q12" i="24"/>
  <c r="S12" i="24"/>
  <c r="N13" i="24"/>
  <c r="P13" i="24" s="1"/>
  <c r="O13" i="24"/>
  <c r="Q13" i="24"/>
  <c r="S13" i="24"/>
  <c r="N14" i="24"/>
  <c r="O14" i="24"/>
  <c r="P14" i="24"/>
  <c r="Q14" i="24"/>
  <c r="S14" i="24"/>
  <c r="N15" i="24"/>
  <c r="P15" i="24" s="1"/>
  <c r="O15" i="24"/>
  <c r="Q15" i="24"/>
  <c r="S15" i="24"/>
  <c r="N16" i="24"/>
  <c r="O16" i="24"/>
  <c r="P16" i="24"/>
  <c r="Q16" i="24"/>
  <c r="S16" i="24"/>
  <c r="N17" i="24"/>
  <c r="O17" i="24"/>
  <c r="P17" i="24"/>
  <c r="Q17" i="24"/>
  <c r="S17" i="24"/>
  <c r="N18" i="24"/>
  <c r="P18" i="24" s="1"/>
  <c r="O18" i="24"/>
  <c r="Q18" i="24"/>
  <c r="S18" i="24"/>
  <c r="N19" i="24"/>
  <c r="O19" i="24"/>
  <c r="P19" i="24" s="1"/>
  <c r="Q19" i="24"/>
  <c r="S19" i="24"/>
  <c r="N20" i="24"/>
  <c r="P20" i="24" s="1"/>
  <c r="O20" i="24"/>
  <c r="Q20" i="24"/>
  <c r="S20" i="24"/>
  <c r="N21" i="24"/>
  <c r="P21" i="24" s="1"/>
  <c r="O21" i="24"/>
  <c r="Q21" i="24"/>
  <c r="S21" i="24"/>
  <c r="N22" i="24"/>
  <c r="O22" i="24"/>
  <c r="P22" i="24"/>
  <c r="Q22" i="24"/>
  <c r="S22" i="24"/>
  <c r="N23" i="24"/>
  <c r="P23" i="24" s="1"/>
  <c r="O23" i="24"/>
  <c r="Q23" i="24"/>
  <c r="S23" i="24"/>
  <c r="N24" i="24"/>
  <c r="O24" i="24"/>
  <c r="P24" i="24"/>
  <c r="Q24" i="24"/>
  <c r="S24" i="24"/>
  <c r="N25" i="24"/>
  <c r="O25" i="24"/>
  <c r="P25" i="24"/>
  <c r="Q25" i="24"/>
  <c r="S25" i="24"/>
  <c r="N26" i="24"/>
  <c r="O26" i="24"/>
  <c r="Q26" i="24"/>
  <c r="S26" i="24"/>
  <c r="N27" i="24"/>
  <c r="O27" i="24"/>
  <c r="P27" i="24" s="1"/>
  <c r="Q27" i="24"/>
  <c r="S27" i="24"/>
  <c r="N28" i="24"/>
  <c r="P28" i="24" s="1"/>
  <c r="O28" i="24"/>
  <c r="Q28" i="24"/>
  <c r="S28" i="24"/>
  <c r="N29" i="24"/>
  <c r="P29" i="24" s="1"/>
  <c r="O29" i="24"/>
  <c r="Q29" i="24"/>
  <c r="S29" i="24"/>
  <c r="N30" i="24"/>
  <c r="O30" i="24"/>
  <c r="P30" i="24"/>
  <c r="Q30" i="24"/>
  <c r="S30" i="24"/>
  <c r="N31" i="24"/>
  <c r="P31" i="24" s="1"/>
  <c r="O31" i="24"/>
  <c r="Q31" i="24"/>
  <c r="S31" i="24"/>
  <c r="N32" i="24"/>
  <c r="O32" i="24"/>
  <c r="P32" i="24"/>
  <c r="Q32" i="24"/>
  <c r="S32" i="24"/>
  <c r="N33" i="24"/>
  <c r="O33" i="24"/>
  <c r="P33" i="24"/>
  <c r="Q33" i="24"/>
  <c r="S33" i="24"/>
  <c r="N34" i="24"/>
  <c r="P34" i="24" s="1"/>
  <c r="O34" i="24"/>
  <c r="Q34" i="24"/>
  <c r="S34" i="24"/>
  <c r="N35" i="24"/>
  <c r="O35" i="24"/>
  <c r="P35" i="24" s="1"/>
  <c r="Q35" i="24"/>
  <c r="S35" i="24"/>
  <c r="N36" i="24"/>
  <c r="P36" i="24" s="1"/>
  <c r="O36" i="24"/>
  <c r="Q36" i="24"/>
  <c r="S36" i="24"/>
  <c r="N37" i="24"/>
  <c r="P37" i="24" s="1"/>
  <c r="O37" i="24"/>
  <c r="Q37" i="24"/>
  <c r="S37" i="24"/>
  <c r="N38" i="24"/>
  <c r="O38" i="24"/>
  <c r="P38" i="24"/>
  <c r="Q38" i="24"/>
  <c r="S38" i="24"/>
  <c r="N39" i="24"/>
  <c r="P39" i="24" s="1"/>
  <c r="O39" i="24"/>
  <c r="Q39" i="24"/>
  <c r="S39" i="24"/>
  <c r="N40" i="24"/>
  <c r="O40" i="24"/>
  <c r="P40" i="24"/>
  <c r="Q40" i="24"/>
  <c r="S40" i="24"/>
  <c r="N41" i="24"/>
  <c r="O41" i="24"/>
  <c r="P41" i="24"/>
  <c r="Q41" i="24"/>
  <c r="S41" i="24"/>
  <c r="N42" i="24"/>
  <c r="P42" i="24" s="1"/>
  <c r="O42" i="24"/>
  <c r="Q42" i="24"/>
  <c r="S42" i="24"/>
  <c r="N43" i="24"/>
  <c r="P43" i="24" s="1"/>
  <c r="O43" i="24"/>
  <c r="Q43" i="24"/>
  <c r="S43" i="24"/>
  <c r="N44" i="24"/>
  <c r="O44" i="24"/>
  <c r="P44" i="24" s="1"/>
  <c r="Q44" i="24"/>
  <c r="S44" i="24"/>
  <c r="N45" i="24"/>
  <c r="O45" i="24"/>
  <c r="P45" i="24"/>
  <c r="Q45" i="24"/>
  <c r="S45" i="24"/>
  <c r="N46" i="24"/>
  <c r="P46" i="24" s="1"/>
  <c r="O46" i="24"/>
  <c r="Q46" i="24"/>
  <c r="S46" i="24"/>
  <c r="N47" i="24"/>
  <c r="P47" i="24" s="1"/>
  <c r="O47" i="24"/>
  <c r="Q47" i="24"/>
  <c r="S47" i="24"/>
  <c r="N48" i="24"/>
  <c r="O48" i="24"/>
  <c r="P48" i="24" s="1"/>
  <c r="Q48" i="24"/>
  <c r="S48" i="24"/>
  <c r="N49" i="24"/>
  <c r="O49" i="24"/>
  <c r="P49" i="24"/>
  <c r="Q49" i="24"/>
  <c r="S49" i="24"/>
  <c r="N2" i="24"/>
  <c r="U9" i="28" l="1"/>
  <c r="U5" i="28"/>
  <c r="W5" i="28" s="1"/>
  <c r="X5" i="28" s="1"/>
  <c r="U6" i="28"/>
  <c r="V9" i="28" s="1"/>
  <c r="U7" i="28"/>
  <c r="U8" i="28"/>
  <c r="U10" i="28"/>
  <c r="U29" i="28"/>
  <c r="V17" i="28"/>
  <c r="W13" i="28"/>
  <c r="X13" i="28" s="1"/>
  <c r="V29" i="28"/>
  <c r="U2" i="27"/>
  <c r="V5" i="27" s="1"/>
  <c r="W17" i="27"/>
  <c r="X17" i="27" s="1"/>
  <c r="W25" i="27"/>
  <c r="X25" i="27" s="1"/>
  <c r="W29" i="27"/>
  <c r="X29" i="27" s="1"/>
  <c r="V17" i="27"/>
  <c r="V13" i="27"/>
  <c r="W9" i="27"/>
  <c r="X9" i="27" s="1"/>
  <c r="V9" i="27"/>
  <c r="V25" i="27"/>
  <c r="V9" i="26"/>
  <c r="W41" i="26"/>
  <c r="X41" i="26" s="1"/>
  <c r="W37" i="26"/>
  <c r="X37" i="26" s="1"/>
  <c r="W13" i="26"/>
  <c r="X13" i="26" s="1"/>
  <c r="W25" i="26"/>
  <c r="X25" i="26" s="1"/>
  <c r="W5" i="26"/>
  <c r="X5" i="26" s="1"/>
  <c r="V5" i="26"/>
  <c r="U25" i="25"/>
  <c r="U13" i="25"/>
  <c r="U29" i="25"/>
  <c r="U43" i="25"/>
  <c r="U18" i="25"/>
  <c r="U34" i="25"/>
  <c r="U15" i="25"/>
  <c r="U31" i="25"/>
  <c r="W33" i="25" s="1"/>
  <c r="X33" i="25" s="1"/>
  <c r="U20" i="25"/>
  <c r="U36" i="25"/>
  <c r="U33" i="25"/>
  <c r="U17" i="25"/>
  <c r="U19" i="25"/>
  <c r="U21" i="25"/>
  <c r="U37" i="25"/>
  <c r="U26" i="25"/>
  <c r="U45" i="25"/>
  <c r="U35" i="25"/>
  <c r="U48" i="25"/>
  <c r="U23" i="25"/>
  <c r="U39" i="25"/>
  <c r="U12" i="25"/>
  <c r="U28" i="25"/>
  <c r="U47" i="25"/>
  <c r="U41" i="25"/>
  <c r="U11" i="25"/>
  <c r="W13" i="25" s="1"/>
  <c r="X13" i="25" s="1"/>
  <c r="U27" i="25"/>
  <c r="U49" i="25"/>
  <c r="W21" i="25"/>
  <c r="X21" i="25" s="1"/>
  <c r="W9" i="25"/>
  <c r="X9" i="25" s="1"/>
  <c r="V9" i="25"/>
  <c r="V13" i="25"/>
  <c r="U2" i="25"/>
  <c r="U42" i="24"/>
  <c r="U7" i="24"/>
  <c r="U43" i="24"/>
  <c r="U19" i="24"/>
  <c r="U12" i="24"/>
  <c r="U20" i="24"/>
  <c r="U13" i="24"/>
  <c r="U18" i="24"/>
  <c r="U37" i="24"/>
  <c r="U15" i="24"/>
  <c r="U11" i="24"/>
  <c r="U38" i="24"/>
  <c r="R32" i="24"/>
  <c r="T32" i="24"/>
  <c r="R24" i="24"/>
  <c r="U24" i="24" s="1"/>
  <c r="T24" i="24"/>
  <c r="U6" i="24"/>
  <c r="R48" i="24"/>
  <c r="U48" i="24" s="1"/>
  <c r="T48" i="24"/>
  <c r="R35" i="24"/>
  <c r="U35" i="24" s="1"/>
  <c r="T35" i="24"/>
  <c r="R27" i="24"/>
  <c r="T27" i="24"/>
  <c r="U27" i="24" s="1"/>
  <c r="U25" i="24"/>
  <c r="R19" i="24"/>
  <c r="T19" i="24"/>
  <c r="R11" i="24"/>
  <c r="T11" i="24"/>
  <c r="R26" i="24"/>
  <c r="T26" i="24"/>
  <c r="R40" i="24"/>
  <c r="U40" i="24" s="1"/>
  <c r="T40" i="24"/>
  <c r="R8" i="24"/>
  <c r="U8" i="24" s="1"/>
  <c r="T8" i="24"/>
  <c r="R44" i="24"/>
  <c r="U44" i="24" s="1"/>
  <c r="W45" i="24" s="1"/>
  <c r="X45" i="24" s="1"/>
  <c r="T44" i="24"/>
  <c r="R38" i="24"/>
  <c r="T38" i="24"/>
  <c r="R30" i="24"/>
  <c r="U30" i="24" s="1"/>
  <c r="T30" i="24"/>
  <c r="R22" i="24"/>
  <c r="T22" i="24"/>
  <c r="U22" i="24" s="1"/>
  <c r="R14" i="24"/>
  <c r="U14" i="24" s="1"/>
  <c r="T14" i="24"/>
  <c r="R6" i="24"/>
  <c r="T6" i="24"/>
  <c r="R16" i="24"/>
  <c r="T16" i="24"/>
  <c r="R49" i="24"/>
  <c r="T49" i="24"/>
  <c r="R45" i="24"/>
  <c r="U45" i="24" s="1"/>
  <c r="T45" i="24"/>
  <c r="R41" i="24"/>
  <c r="T41" i="24"/>
  <c r="R33" i="24"/>
  <c r="T33" i="24"/>
  <c r="U33" i="24" s="1"/>
  <c r="R25" i="24"/>
  <c r="T25" i="24"/>
  <c r="R17" i="24"/>
  <c r="U17" i="24" s="1"/>
  <c r="T17" i="24"/>
  <c r="R9" i="24"/>
  <c r="U9" i="24" s="1"/>
  <c r="T9" i="24"/>
  <c r="P4" i="24"/>
  <c r="R4" i="24"/>
  <c r="T4" i="24"/>
  <c r="R36" i="24"/>
  <c r="U36" i="24" s="1"/>
  <c r="T36" i="24"/>
  <c r="R20" i="24"/>
  <c r="T20" i="24"/>
  <c r="R12" i="24"/>
  <c r="T12" i="24"/>
  <c r="R28" i="24"/>
  <c r="U28" i="24" s="1"/>
  <c r="T28" i="24"/>
  <c r="P26" i="24"/>
  <c r="U26" i="24" s="1"/>
  <c r="R46" i="24"/>
  <c r="U46" i="24" s="1"/>
  <c r="T46" i="24"/>
  <c r="R42" i="24"/>
  <c r="T42" i="24"/>
  <c r="R39" i="24"/>
  <c r="T39" i="24"/>
  <c r="U39" i="24" s="1"/>
  <c r="R31" i="24"/>
  <c r="T31" i="24"/>
  <c r="U31" i="24" s="1"/>
  <c r="R23" i="24"/>
  <c r="U23" i="24" s="1"/>
  <c r="T23" i="24"/>
  <c r="R15" i="24"/>
  <c r="T15" i="24"/>
  <c r="R7" i="24"/>
  <c r="T7" i="24"/>
  <c r="U32" i="24"/>
  <c r="U16" i="24"/>
  <c r="R10" i="24"/>
  <c r="U10" i="24" s="1"/>
  <c r="T10" i="24"/>
  <c r="R34" i="24"/>
  <c r="U34" i="24" s="1"/>
  <c r="T34" i="24"/>
  <c r="R18" i="24"/>
  <c r="T18" i="24"/>
  <c r="R47" i="24"/>
  <c r="U47" i="24" s="1"/>
  <c r="T47" i="24"/>
  <c r="R43" i="24"/>
  <c r="T43" i="24"/>
  <c r="R37" i="24"/>
  <c r="T37" i="24"/>
  <c r="R29" i="24"/>
  <c r="U29" i="24" s="1"/>
  <c r="T29" i="24"/>
  <c r="R21" i="24"/>
  <c r="U21" i="24" s="1"/>
  <c r="T21" i="24"/>
  <c r="R13" i="24"/>
  <c r="T13" i="24"/>
  <c r="R5" i="24"/>
  <c r="U5" i="24" s="1"/>
  <c r="T5" i="24"/>
  <c r="T3" i="24"/>
  <c r="R3" i="24"/>
  <c r="U3" i="24" s="1"/>
  <c r="W9" i="28" l="1"/>
  <c r="X9" i="28" s="1"/>
  <c r="V5" i="28"/>
  <c r="V25" i="28"/>
  <c r="W25" i="28"/>
  <c r="X25" i="28" s="1"/>
  <c r="V21" i="28"/>
  <c r="W17" i="28"/>
  <c r="X17" i="28" s="1"/>
  <c r="V13" i="28"/>
  <c r="W45" i="28"/>
  <c r="X45" i="28" s="1"/>
  <c r="W49" i="28"/>
  <c r="X49" i="28" s="1"/>
  <c r="V45" i="28"/>
  <c r="W33" i="28"/>
  <c r="X33" i="28" s="1"/>
  <c r="W37" i="28"/>
  <c r="X37" i="28" s="1"/>
  <c r="V33" i="28"/>
  <c r="W21" i="28"/>
  <c r="X21" i="28" s="1"/>
  <c r="W29" i="28"/>
  <c r="X29" i="28" s="1"/>
  <c r="V37" i="28"/>
  <c r="W41" i="28"/>
  <c r="X41" i="28" s="1"/>
  <c r="V41" i="28"/>
  <c r="V49" i="28"/>
  <c r="W5" i="27"/>
  <c r="X5" i="27" s="1"/>
  <c r="W45" i="27"/>
  <c r="X45" i="27" s="1"/>
  <c r="V45" i="27"/>
  <c r="V41" i="27"/>
  <c r="W49" i="27"/>
  <c r="X49" i="27" s="1"/>
  <c r="V49" i="27"/>
  <c r="W41" i="27"/>
  <c r="X41" i="27" s="1"/>
  <c r="V29" i="27"/>
  <c r="V37" i="27"/>
  <c r="W37" i="27"/>
  <c r="X37" i="27" s="1"/>
  <c r="W13" i="27"/>
  <c r="X13" i="27" s="1"/>
  <c r="V33" i="27"/>
  <c r="W33" i="27"/>
  <c r="X33" i="27" s="1"/>
  <c r="V21" i="27"/>
  <c r="W21" i="27"/>
  <c r="X21" i="27" s="1"/>
  <c r="V13" i="26"/>
  <c r="W9" i="26"/>
  <c r="X9" i="26" s="1"/>
  <c r="W45" i="26"/>
  <c r="X45" i="26" s="1"/>
  <c r="V41" i="26"/>
  <c r="V45" i="26"/>
  <c r="W29" i="26"/>
  <c r="X29" i="26" s="1"/>
  <c r="W17" i="26"/>
  <c r="X17" i="26" s="1"/>
  <c r="V37" i="26"/>
  <c r="V49" i="26"/>
  <c r="V17" i="26"/>
  <c r="V29" i="26"/>
  <c r="V25" i="26"/>
  <c r="W49" i="26"/>
  <c r="X49" i="26" s="1"/>
  <c r="W33" i="26"/>
  <c r="X33" i="26" s="1"/>
  <c r="V33" i="26"/>
  <c r="V21" i="26"/>
  <c r="W21" i="26"/>
  <c r="X21" i="26" s="1"/>
  <c r="W45" i="25"/>
  <c r="X45" i="25" s="1"/>
  <c r="V49" i="25"/>
  <c r="V21" i="25"/>
  <c r="V45" i="25"/>
  <c r="V41" i="25"/>
  <c r="W49" i="25"/>
  <c r="X49" i="25" s="1"/>
  <c r="V29" i="25"/>
  <c r="V33" i="25"/>
  <c r="W41" i="25"/>
  <c r="X41" i="25" s="1"/>
  <c r="W25" i="25"/>
  <c r="X25" i="25" s="1"/>
  <c r="V25" i="25"/>
  <c r="W29" i="25"/>
  <c r="X29" i="25" s="1"/>
  <c r="W37" i="25"/>
  <c r="X37" i="25" s="1"/>
  <c r="V37" i="25"/>
  <c r="W5" i="25"/>
  <c r="X5" i="25" s="1"/>
  <c r="V5" i="25"/>
  <c r="W17" i="25"/>
  <c r="X17" i="25" s="1"/>
  <c r="V17" i="25"/>
  <c r="V41" i="24"/>
  <c r="V45" i="24"/>
  <c r="U4" i="24"/>
  <c r="W41" i="24"/>
  <c r="X41" i="24" s="1"/>
  <c r="U41" i="24"/>
  <c r="U49" i="24"/>
  <c r="V49" i="24" s="1"/>
  <c r="W49" i="24"/>
  <c r="X49" i="24" s="1"/>
  <c r="S2" i="24"/>
  <c r="Q2" i="24"/>
  <c r="O2" i="24"/>
  <c r="T2" i="24" l="1"/>
  <c r="R2" i="24"/>
  <c r="P2" i="24"/>
  <c r="U2" i="24" l="1"/>
  <c r="V13" i="24" l="1"/>
  <c r="W13" i="24"/>
  <c r="X13" i="24" s="1"/>
  <c r="V37" i="24"/>
  <c r="W37" i="24"/>
  <c r="X37" i="24" s="1"/>
  <c r="V25" i="24"/>
  <c r="W25" i="24"/>
  <c r="X25" i="24" s="1"/>
  <c r="W9" i="24"/>
  <c r="X9" i="24" s="1"/>
  <c r="V9" i="24"/>
  <c r="W5" i="24"/>
  <c r="X5" i="24" s="1"/>
  <c r="V5" i="24"/>
  <c r="W21" i="24"/>
  <c r="X21" i="24" s="1"/>
  <c r="V21" i="24"/>
  <c r="W33" i="24"/>
  <c r="X33" i="24" s="1"/>
  <c r="V33" i="24"/>
  <c r="W17" i="24"/>
  <c r="X17" i="24" s="1"/>
  <c r="V17" i="24"/>
  <c r="W29" i="24"/>
  <c r="X29" i="24" s="1"/>
  <c r="V29" i="24"/>
</calcChain>
</file>

<file path=xl/sharedStrings.xml><?xml version="1.0" encoding="utf-8"?>
<sst xmlns="http://schemas.openxmlformats.org/spreadsheetml/2006/main" count="3555" uniqueCount="168">
  <si>
    <t>Diet</t>
  </si>
  <si>
    <t>Sample ID</t>
  </si>
  <si>
    <t>E-Ref 1</t>
  </si>
  <si>
    <t>Replicate Group</t>
  </si>
  <si>
    <t>Sample Name</t>
  </si>
  <si>
    <t>Gene Name</t>
  </si>
  <si>
    <t>Cq Mean</t>
  </si>
  <si>
    <t>Cq Error</t>
  </si>
  <si>
    <t>Concentration Mean</t>
  </si>
  <si>
    <t>Concentration Error</t>
  </si>
  <si>
    <t>Sample Type</t>
  </si>
  <si>
    <t>Standard</t>
  </si>
  <si>
    <t>Excluded</t>
  </si>
  <si>
    <t>Dye</t>
  </si>
  <si>
    <t>Number</t>
  </si>
  <si>
    <t>Replicate Group Members</t>
  </si>
  <si>
    <t>Failure</t>
  </si>
  <si>
    <t>B3</t>
  </si>
  <si>
    <t>-</t>
  </si>
  <si>
    <t>Unknown</t>
  </si>
  <si>
    <t>Unchecked</t>
  </si>
  <si>
    <t>SYBR Green I</t>
  </si>
  <si>
    <t>B3, B4</t>
  </si>
  <si>
    <t>C3</t>
  </si>
  <si>
    <t>C3, C4</t>
  </si>
  <si>
    <t>A1</t>
  </si>
  <si>
    <t>B1</t>
  </si>
  <si>
    <t>B1, B2</t>
  </si>
  <si>
    <t>D3</t>
  </si>
  <si>
    <t>D3, D4</t>
  </si>
  <si>
    <t>C1</t>
  </si>
  <si>
    <t>C1, C2</t>
  </si>
  <si>
    <t>D1</t>
  </si>
  <si>
    <t>D1, D2</t>
  </si>
  <si>
    <t>E1</t>
  </si>
  <si>
    <t>E1, E2</t>
  </si>
  <si>
    <t>F1</t>
  </si>
  <si>
    <t>F1, F2</t>
  </si>
  <si>
    <t>G1</t>
  </si>
  <si>
    <t>G1, G2</t>
  </si>
  <si>
    <t>E3</t>
  </si>
  <si>
    <t>E3, E4</t>
  </si>
  <si>
    <t>H1</t>
  </si>
  <si>
    <t>H1, H2</t>
  </si>
  <si>
    <t>A3</t>
  </si>
  <si>
    <t>A3, A4</t>
  </si>
  <si>
    <t>B5</t>
  </si>
  <si>
    <t>B5, B6</t>
  </si>
  <si>
    <t>C5</t>
  </si>
  <si>
    <t>C5, C6</t>
  </si>
  <si>
    <t>F3</t>
  </si>
  <si>
    <t>F3, F4</t>
  </si>
  <si>
    <t>G3</t>
  </si>
  <si>
    <t>G3, G4</t>
  </si>
  <si>
    <t>H3</t>
  </si>
  <si>
    <t>H3, H4</t>
  </si>
  <si>
    <t>D5</t>
  </si>
  <si>
    <t>D5, D6</t>
  </si>
  <si>
    <t>E5</t>
  </si>
  <si>
    <t>E5, E6</t>
  </si>
  <si>
    <t>F5</t>
  </si>
  <si>
    <t>F5, F6</t>
  </si>
  <si>
    <t>A5</t>
  </si>
  <si>
    <t>A5, A6</t>
  </si>
  <si>
    <t>G5</t>
  </si>
  <si>
    <t>G5, G6</t>
  </si>
  <si>
    <t>H5</t>
  </si>
  <si>
    <t>H5, H6</t>
  </si>
  <si>
    <t>A7</t>
  </si>
  <si>
    <t>A7, A8</t>
  </si>
  <si>
    <t>B7</t>
  </si>
  <si>
    <t>B7, B8</t>
  </si>
  <si>
    <t>C7</t>
  </si>
  <si>
    <t>C7, C8</t>
  </si>
  <si>
    <t>Color</t>
  </si>
  <si>
    <t>D7</t>
  </si>
  <si>
    <t>D7, D8</t>
  </si>
  <si>
    <t>E7</t>
  </si>
  <si>
    <t>E7, E8</t>
  </si>
  <si>
    <t>F7</t>
  </si>
  <si>
    <t>F7, F8</t>
  </si>
  <si>
    <t>G7</t>
  </si>
  <si>
    <t>G7, G8</t>
  </si>
  <si>
    <t>H7</t>
  </si>
  <si>
    <t>H7, H8</t>
  </si>
  <si>
    <t>A9</t>
  </si>
  <si>
    <t>A9, A10</t>
  </si>
  <si>
    <t>B9</t>
  </si>
  <si>
    <t>B9, B10</t>
  </si>
  <si>
    <t>C9</t>
  </si>
  <si>
    <t>C9, C10</t>
  </si>
  <si>
    <t>D9</t>
  </si>
  <si>
    <t>D9, D10</t>
  </si>
  <si>
    <t>E9</t>
  </si>
  <si>
    <t>E9, E10</t>
  </si>
  <si>
    <t>F9</t>
  </si>
  <si>
    <t>F9, F10</t>
  </si>
  <si>
    <t>G9</t>
  </si>
  <si>
    <t>average</t>
  </si>
  <si>
    <t>Tissue</t>
  </si>
  <si>
    <t>DI</t>
  </si>
  <si>
    <t>Cq target</t>
  </si>
  <si>
    <t>target gene</t>
  </si>
  <si>
    <t>E- target</t>
  </si>
  <si>
    <t>E-Ref 2</t>
  </si>
  <si>
    <t>E-Ref 3</t>
  </si>
  <si>
    <t>target gene exp</t>
  </si>
  <si>
    <t>ref 1 exp</t>
  </si>
  <si>
    <t>mne ref 1</t>
  </si>
  <si>
    <t>ref 2 exp</t>
  </si>
  <si>
    <t>mne ref 2</t>
  </si>
  <si>
    <t>ref 3 exp</t>
  </si>
  <si>
    <t>mne ref 3</t>
  </si>
  <si>
    <t>geometric mne</t>
  </si>
  <si>
    <t>SD</t>
  </si>
  <si>
    <t>SEM</t>
  </si>
  <si>
    <t>Cq-ref1</t>
  </si>
  <si>
    <t>Cq-ref2</t>
  </si>
  <si>
    <t>Cq-ref3</t>
  </si>
  <si>
    <t>A1, A2</t>
  </si>
  <si>
    <t>D2</t>
  </si>
  <si>
    <t>D4</t>
  </si>
  <si>
    <t>D6</t>
  </si>
  <si>
    <t>Siza</t>
  </si>
  <si>
    <t>H</t>
  </si>
  <si>
    <t>V</t>
  </si>
  <si>
    <t>Indeterminate</t>
  </si>
  <si>
    <t>[G1], G2</t>
  </si>
  <si>
    <t>F3, [F4]</t>
  </si>
  <si>
    <t>[F5], F6</t>
  </si>
  <si>
    <t>G9, G10</t>
  </si>
  <si>
    <t>H9</t>
  </si>
  <si>
    <t>H9, H10</t>
  </si>
  <si>
    <t>A11</t>
  </si>
  <si>
    <t>A11, A12</t>
  </si>
  <si>
    <t>B11</t>
  </si>
  <si>
    <t>B11, B12</t>
  </si>
  <si>
    <t>C11</t>
  </si>
  <si>
    <t>C11, C12</t>
  </si>
  <si>
    <t>D11</t>
  </si>
  <si>
    <t>D11, D12</t>
  </si>
  <si>
    <t>E11</t>
  </si>
  <si>
    <t>E11, E12</t>
  </si>
  <si>
    <t>F11</t>
  </si>
  <si>
    <t>F11, F12</t>
  </si>
  <si>
    <t>G11</t>
  </si>
  <si>
    <t>G11, [G12]</t>
  </si>
  <si>
    <t>H11</t>
  </si>
  <si>
    <t>H11, H12</t>
  </si>
  <si>
    <t>F1, [F2]</t>
  </si>
  <si>
    <t>[B3], B4</t>
  </si>
  <si>
    <t>[E5], E6</t>
  </si>
  <si>
    <t>G11, G12</t>
  </si>
  <si>
    <t>[C9], C10</t>
  </si>
  <si>
    <t>[B11], B12</t>
  </si>
  <si>
    <t>pcyt1a</t>
  </si>
  <si>
    <t>B1, [B2]</t>
  </si>
  <si>
    <t>E7, [E8]</t>
  </si>
  <si>
    <t>apoA-I</t>
  </si>
  <si>
    <t>apoA-IV</t>
  </si>
  <si>
    <t>apoB</t>
  </si>
  <si>
    <t>adph</t>
  </si>
  <si>
    <t>B3, [B4]</t>
  </si>
  <si>
    <t>G3, [G4]</t>
  </si>
  <si>
    <t>[A5], A6</t>
  </si>
  <si>
    <t>[B5], B6</t>
  </si>
  <si>
    <t>[C7], C8</t>
  </si>
  <si>
    <t>[A9], 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</si>
</sst>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11" fontId="0" fillId="0" borderId="1" xfId="0" applyNumberFormat="1" applyBorder="1"/>
    <xf numFmtId="0" fontId="2" fillId="0" borderId="1" xfId="0" applyFont="1" applyFill="1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('apoA-I'!$X$5,'apoA-I'!$X$9,'apoA-I'!$X$13,'apoA-I'!$X$17,'apoA-I'!$X$21,'apoA-I'!$X$25,'apoA-I'!$X$29,'apoA-I'!$X$33,'apoA-I'!$X$37,'apoA-I'!$X$41,'apoA-I'!$X$45,'apoA-I'!$X$49)</c:f>
                <c:numCache>
                  <c:formatCode>General</c:formatCode>
                  <c:ptCount val="12"/>
                  <c:pt idx="0">
                    <c:v>0.71599752215502876</c:v>
                  </c:pt>
                  <c:pt idx="1">
                    <c:v>1.3518977889415003</c:v>
                  </c:pt>
                  <c:pt idx="2">
                    <c:v>0.75439575273329829</c:v>
                  </c:pt>
                  <c:pt idx="3">
                    <c:v>1.1775163412118375</c:v>
                  </c:pt>
                  <c:pt idx="4">
                    <c:v>0.81852213587839096</c:v>
                  </c:pt>
                  <c:pt idx="5">
                    <c:v>0.80590950326798905</c:v>
                  </c:pt>
                  <c:pt idx="6">
                    <c:v>1.3948980229131898</c:v>
                  </c:pt>
                  <c:pt idx="7">
                    <c:v>1.8688321254919229</c:v>
                  </c:pt>
                  <c:pt idx="8">
                    <c:v>0.77199353025865969</c:v>
                  </c:pt>
                  <c:pt idx="9">
                    <c:v>0.61221440907427649</c:v>
                  </c:pt>
                  <c:pt idx="10">
                    <c:v>1.370946784460686</c:v>
                  </c:pt>
                  <c:pt idx="11">
                    <c:v>1.5249734386414093</c:v>
                  </c:pt>
                </c:numCache>
              </c:numRef>
            </c:plus>
            <c:minus>
              <c:numRef>
                <c:f>('apoA-I'!$X$5,'apoA-I'!$X$9,'apoA-I'!$X$13,'apoA-I'!$X$17,'apoA-I'!$X$21,'apoA-I'!$X$25,'apoA-I'!$X$29,'apoA-I'!$X$33,'apoA-I'!$X$37,'apoA-I'!$X$41,'apoA-I'!$X$45,'apoA-I'!$X$49)</c:f>
                <c:numCache>
                  <c:formatCode>General</c:formatCode>
                  <c:ptCount val="12"/>
                  <c:pt idx="0">
                    <c:v>0.71599752215502876</c:v>
                  </c:pt>
                  <c:pt idx="1">
                    <c:v>1.3518977889415003</c:v>
                  </c:pt>
                  <c:pt idx="2">
                    <c:v>0.75439575273329829</c:v>
                  </c:pt>
                  <c:pt idx="3">
                    <c:v>1.1775163412118375</c:v>
                  </c:pt>
                  <c:pt idx="4">
                    <c:v>0.81852213587839096</c:v>
                  </c:pt>
                  <c:pt idx="5">
                    <c:v>0.80590950326798905</c:v>
                  </c:pt>
                  <c:pt idx="6">
                    <c:v>1.3948980229131898</c:v>
                  </c:pt>
                  <c:pt idx="7">
                    <c:v>1.8688321254919229</c:v>
                  </c:pt>
                  <c:pt idx="8">
                    <c:v>0.77199353025865969</c:v>
                  </c:pt>
                  <c:pt idx="9">
                    <c:v>0.61221440907427649</c:v>
                  </c:pt>
                  <c:pt idx="10">
                    <c:v>1.370946784460686</c:v>
                  </c:pt>
                  <c:pt idx="11">
                    <c:v>1.5249734386414093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('apoA-I'!$C$5,'apoA-I'!$C$9,'apoA-I'!$C$13,'apoA-I'!$C$17,'apoA-I'!$C$21,'apoA-I'!$C$25,'apoA-I'!$C$29,'apoA-I'!$C$33,'apoA-I'!$C$37,'apoA-I'!$C$41,'apoA-I'!$C$45,'apoA-I'!$C$49)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('apoA-I'!$V$5,'apoA-I'!$V$9,'apoA-I'!$V$13,'apoA-I'!$V$17,'apoA-I'!$V$21,'apoA-I'!$V$25,'apoA-I'!$V$29,'apoA-I'!$V$33,'apoA-I'!$V$37,'apoA-I'!$V$41,'apoA-I'!$V$45,'apoA-I'!$V$49)</c:f>
              <c:numCache>
                <c:formatCode>General</c:formatCode>
                <c:ptCount val="12"/>
                <c:pt idx="0">
                  <c:v>19.718638414429535</c:v>
                </c:pt>
                <c:pt idx="1">
                  <c:v>22.126323741964814</c:v>
                </c:pt>
                <c:pt idx="2">
                  <c:v>15.566816437538984</c:v>
                </c:pt>
                <c:pt idx="3">
                  <c:v>17.035467044408463</c:v>
                </c:pt>
                <c:pt idx="4">
                  <c:v>21.005958144631631</c:v>
                </c:pt>
                <c:pt idx="5">
                  <c:v>19.947324818353628</c:v>
                </c:pt>
                <c:pt idx="6">
                  <c:v>20.696209222926392</c:v>
                </c:pt>
                <c:pt idx="7">
                  <c:v>20.366224827174641</c:v>
                </c:pt>
                <c:pt idx="8">
                  <c:v>18.211007991125992</c:v>
                </c:pt>
                <c:pt idx="9">
                  <c:v>15.539227090812894</c:v>
                </c:pt>
                <c:pt idx="10">
                  <c:v>17.930678729135433</c:v>
                </c:pt>
                <c:pt idx="11">
                  <c:v>18.552063666308733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2-4A10-9522-C763E289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36511"/>
        <c:axId val="1088048975"/>
      </c:barChart>
      <c:catAx>
        <c:axId val="1076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048975"/>
        <c:crosses val="autoZero"/>
        <c:auto val="1"/>
        <c:lblAlgn val="ctr"/>
        <c:lblOffset val="100"/>
        <c:noMultiLvlLbl val="0"/>
      </c:catAx>
      <c:valAx>
        <c:axId val="108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6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('apoA-IV'!$X$5,'apoA-IV'!$X$9,'apoA-IV'!$X$13,'apoA-IV'!$X$17,'apoA-IV'!$X$21,'apoA-IV'!$X$25,'apoA-IV'!$X$29,'apoA-IV'!$X$33,'apoA-IV'!$X$37,'apoA-IV'!$X$41,'apoA-IV'!$X$45,'apoA-IV'!$X$49)</c:f>
                <c:numCache>
                  <c:formatCode>General</c:formatCode>
                  <c:ptCount val="12"/>
                  <c:pt idx="0">
                    <c:v>1.4884632154900386</c:v>
                  </c:pt>
                  <c:pt idx="1">
                    <c:v>4.4739188962140801</c:v>
                  </c:pt>
                  <c:pt idx="2">
                    <c:v>2.3895654926359242</c:v>
                  </c:pt>
                  <c:pt idx="3">
                    <c:v>1.4179037319920349</c:v>
                  </c:pt>
                  <c:pt idx="4">
                    <c:v>1.9461888928960851</c:v>
                  </c:pt>
                  <c:pt idx="5">
                    <c:v>2.8064617807014565</c:v>
                  </c:pt>
                  <c:pt idx="6">
                    <c:v>3.9155004300057961</c:v>
                  </c:pt>
                  <c:pt idx="7">
                    <c:v>4.1037751162649725</c:v>
                  </c:pt>
                  <c:pt idx="8">
                    <c:v>0.34683370552013026</c:v>
                  </c:pt>
                  <c:pt idx="9">
                    <c:v>2.5068721083845293</c:v>
                  </c:pt>
                  <c:pt idx="10">
                    <c:v>3.3630587379550585</c:v>
                  </c:pt>
                  <c:pt idx="11">
                    <c:v>5.2858883806337307</c:v>
                  </c:pt>
                </c:numCache>
              </c:numRef>
            </c:plus>
            <c:minus>
              <c:numRef>
                <c:f>('apoA-IV'!$X$5,'apoA-IV'!$X$9,'apoA-IV'!$X$13,'apoA-IV'!$X$17,'apoA-IV'!$X$21,'apoA-IV'!$X$25,'apoA-IV'!$X$29,'apoA-IV'!$X$33,'apoA-IV'!$X$37,'apoA-IV'!$X$41,'apoA-IV'!$X$45,'apoA-IV'!$X$49)</c:f>
                <c:numCache>
                  <c:formatCode>General</c:formatCode>
                  <c:ptCount val="12"/>
                  <c:pt idx="0">
                    <c:v>1.4884632154900386</c:v>
                  </c:pt>
                  <c:pt idx="1">
                    <c:v>4.4739188962140801</c:v>
                  </c:pt>
                  <c:pt idx="2">
                    <c:v>2.3895654926359242</c:v>
                  </c:pt>
                  <c:pt idx="3">
                    <c:v>1.4179037319920349</c:v>
                  </c:pt>
                  <c:pt idx="4">
                    <c:v>1.9461888928960851</c:v>
                  </c:pt>
                  <c:pt idx="5">
                    <c:v>2.8064617807014565</c:v>
                  </c:pt>
                  <c:pt idx="6">
                    <c:v>3.9155004300057961</c:v>
                  </c:pt>
                  <c:pt idx="7">
                    <c:v>4.1037751162649725</c:v>
                  </c:pt>
                  <c:pt idx="8">
                    <c:v>0.34683370552013026</c:v>
                  </c:pt>
                  <c:pt idx="9">
                    <c:v>2.5068721083845293</c:v>
                  </c:pt>
                  <c:pt idx="10">
                    <c:v>3.3630587379550585</c:v>
                  </c:pt>
                  <c:pt idx="11">
                    <c:v>5.2858883806337307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('apoA-IV'!$C$5,'apoA-IV'!$C$9,'apoA-IV'!$C$13,'apoA-IV'!$C$17,'apoA-IV'!$C$21,'apoA-IV'!$C$25,'apoA-IV'!$C$29,'apoA-IV'!$C$33,'apoA-IV'!$C$37,'apoA-IV'!$C$41,'apoA-IV'!$C$45,'apoA-IV'!$C$49)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('apoA-IV'!$V$5,'apoA-IV'!$V$9,'apoA-IV'!$V$13,'apoA-IV'!$V$17,'apoA-IV'!$V$21,'apoA-IV'!$V$25,'apoA-IV'!$V$29,'apoA-IV'!$V$33,'apoA-IV'!$V$37,'apoA-IV'!$V$41,'apoA-IV'!$V$45,'apoA-IV'!$V$49)</c:f>
              <c:numCache>
                <c:formatCode>General</c:formatCode>
                <c:ptCount val="12"/>
                <c:pt idx="0">
                  <c:v>39.236072329236123</c:v>
                </c:pt>
                <c:pt idx="1">
                  <c:v>46.66021673753032</c:v>
                </c:pt>
                <c:pt idx="2">
                  <c:v>36.857195755473775</c:v>
                </c:pt>
                <c:pt idx="3">
                  <c:v>44.034336918440012</c:v>
                </c:pt>
                <c:pt idx="4">
                  <c:v>41.282509206631737</c:v>
                </c:pt>
                <c:pt idx="5">
                  <c:v>42.032106468712982</c:v>
                </c:pt>
                <c:pt idx="6">
                  <c:v>36.506106856820679</c:v>
                </c:pt>
                <c:pt idx="7">
                  <c:v>32.608057631151986</c:v>
                </c:pt>
                <c:pt idx="8">
                  <c:v>31.548854552905539</c:v>
                </c:pt>
                <c:pt idx="9">
                  <c:v>29.381123453702983</c:v>
                </c:pt>
                <c:pt idx="10">
                  <c:v>32.732788449173952</c:v>
                </c:pt>
                <c:pt idx="11">
                  <c:v>38.845707198131109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4A10-B59E-5A562F26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36511"/>
        <c:axId val="1088048975"/>
      </c:barChart>
      <c:catAx>
        <c:axId val="1076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048975"/>
        <c:crosses val="autoZero"/>
        <c:auto val="1"/>
        <c:lblAlgn val="ctr"/>
        <c:lblOffset val="100"/>
        <c:noMultiLvlLbl val="0"/>
      </c:catAx>
      <c:valAx>
        <c:axId val="108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6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(apoB!$X$5,apoB!$X$9,apoB!$X$13,apoB!$X$17,apoB!$X$21,apoB!$X$25,apoB!$X$29,apoB!$X$33,apoB!$X$37,apoB!$X$41,apoB!$X$45,apoB!$X$49)</c:f>
                <c:numCache>
                  <c:formatCode>General</c:formatCode>
                  <c:ptCount val="12"/>
                  <c:pt idx="0">
                    <c:v>6.847554500981276E-2</c:v>
                  </c:pt>
                  <c:pt idx="1">
                    <c:v>3.3943054101387267E-2</c:v>
                  </c:pt>
                  <c:pt idx="2">
                    <c:v>0.15394305803815517</c:v>
                  </c:pt>
                  <c:pt idx="3">
                    <c:v>6.0710392218215115E-2</c:v>
                  </c:pt>
                  <c:pt idx="4">
                    <c:v>0.19468273858979773</c:v>
                  </c:pt>
                  <c:pt idx="5">
                    <c:v>8.330848996550945E-2</c:v>
                  </c:pt>
                  <c:pt idx="6">
                    <c:v>0.19474817958692758</c:v>
                  </c:pt>
                  <c:pt idx="7">
                    <c:v>0.17573686452237791</c:v>
                  </c:pt>
                  <c:pt idx="8">
                    <c:v>0.19970090903688384</c:v>
                  </c:pt>
                  <c:pt idx="9">
                    <c:v>0.13407503818649358</c:v>
                  </c:pt>
                  <c:pt idx="10">
                    <c:v>0.11099087811943122</c:v>
                  </c:pt>
                  <c:pt idx="11">
                    <c:v>8.1988413475487909E-2</c:v>
                  </c:pt>
                </c:numCache>
              </c:numRef>
            </c:plus>
            <c:minus>
              <c:numRef>
                <c:f>(apoB!$X$5,apoB!$X$9,apoB!$X$13,apoB!$X$17,apoB!$X$21,apoB!$X$25,apoB!$X$29,apoB!$X$33,apoB!$X$37,apoB!$X$41,apoB!$X$45,apoB!$X$49)</c:f>
                <c:numCache>
                  <c:formatCode>General</c:formatCode>
                  <c:ptCount val="12"/>
                  <c:pt idx="0">
                    <c:v>6.847554500981276E-2</c:v>
                  </c:pt>
                  <c:pt idx="1">
                    <c:v>3.3943054101387267E-2</c:v>
                  </c:pt>
                  <c:pt idx="2">
                    <c:v>0.15394305803815517</c:v>
                  </c:pt>
                  <c:pt idx="3">
                    <c:v>6.0710392218215115E-2</c:v>
                  </c:pt>
                  <c:pt idx="4">
                    <c:v>0.19468273858979773</c:v>
                  </c:pt>
                  <c:pt idx="5">
                    <c:v>8.330848996550945E-2</c:v>
                  </c:pt>
                  <c:pt idx="6">
                    <c:v>0.19474817958692758</c:v>
                  </c:pt>
                  <c:pt idx="7">
                    <c:v>0.17573686452237791</c:v>
                  </c:pt>
                  <c:pt idx="8">
                    <c:v>0.19970090903688384</c:v>
                  </c:pt>
                  <c:pt idx="9">
                    <c:v>0.13407503818649358</c:v>
                  </c:pt>
                  <c:pt idx="10">
                    <c:v>0.11099087811943122</c:v>
                  </c:pt>
                  <c:pt idx="11">
                    <c:v>8.1988413475487909E-2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(apoB!$C$5,apoB!$C$9,apoB!$C$13,apoB!$C$17,apoB!$C$21,apoB!$C$25,apoB!$C$29,apoB!$C$33,apoB!$C$37,apoB!$C$41,apoB!$C$45,apoB!$C$49)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(apoB!$V$5,apoB!$V$9,apoB!$V$13,apoB!$V$17,apoB!$V$21,apoB!$V$25,apoB!$V$29,apoB!$V$33,apoB!$V$37,apoB!$V$41,apoB!$V$45,apoB!$V$49)</c:f>
              <c:numCache>
                <c:formatCode>General</c:formatCode>
                <c:ptCount val="12"/>
                <c:pt idx="0">
                  <c:v>1.2731532915150208</c:v>
                </c:pt>
                <c:pt idx="1">
                  <c:v>1.5259681791939477</c:v>
                </c:pt>
                <c:pt idx="2">
                  <c:v>0.95141705999169512</c:v>
                </c:pt>
                <c:pt idx="3">
                  <c:v>1.2439365325365679</c:v>
                </c:pt>
                <c:pt idx="4">
                  <c:v>1.6916989733615782</c:v>
                </c:pt>
                <c:pt idx="5">
                  <c:v>2.103300449569371</c:v>
                </c:pt>
                <c:pt idx="6">
                  <c:v>1.7638143648195741</c:v>
                </c:pt>
                <c:pt idx="7">
                  <c:v>1.967346525999246</c:v>
                </c:pt>
                <c:pt idx="8">
                  <c:v>1.8871346973286756</c:v>
                </c:pt>
                <c:pt idx="9">
                  <c:v>1.4314217310827737</c:v>
                </c:pt>
                <c:pt idx="10">
                  <c:v>1.6354327290523838</c:v>
                </c:pt>
                <c:pt idx="11">
                  <c:v>1.3940591089247623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5-4C99-BD48-0949AA17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36511"/>
        <c:axId val="1088048975"/>
      </c:barChart>
      <c:catAx>
        <c:axId val="1076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048975"/>
        <c:crosses val="autoZero"/>
        <c:auto val="1"/>
        <c:lblAlgn val="ctr"/>
        <c:lblOffset val="100"/>
        <c:noMultiLvlLbl val="0"/>
      </c:catAx>
      <c:valAx>
        <c:axId val="108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6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(pcyt1a!$X$5,pcyt1a!$X$9,pcyt1a!$X$13,pcyt1a!$X$17,pcyt1a!$X$21,pcyt1a!$X$25,pcyt1a!$X$29,pcyt1a!$X$33,pcyt1a!$X$37,pcyt1a!$X$41,pcyt1a!$X$45,pcyt1a!$X$49)</c:f>
                <c:numCache>
                  <c:formatCode>General</c:formatCode>
                  <c:ptCount val="12"/>
                  <c:pt idx="0">
                    <c:v>5.4339140666664646E-3</c:v>
                  </c:pt>
                  <c:pt idx="1">
                    <c:v>3.9143192379007419E-3</c:v>
                  </c:pt>
                  <c:pt idx="2">
                    <c:v>4.1088206999171191E-3</c:v>
                  </c:pt>
                  <c:pt idx="3">
                    <c:v>8.8420985598751476E-3</c:v>
                  </c:pt>
                  <c:pt idx="4">
                    <c:v>7.0977616559107859E-3</c:v>
                  </c:pt>
                  <c:pt idx="5">
                    <c:v>8.6797908163800536E-3</c:v>
                  </c:pt>
                  <c:pt idx="6">
                    <c:v>4.7443963813359686E-3</c:v>
                  </c:pt>
                  <c:pt idx="7">
                    <c:v>5.2934453533052166E-3</c:v>
                  </c:pt>
                  <c:pt idx="8">
                    <c:v>2.6888581184783028E-3</c:v>
                  </c:pt>
                  <c:pt idx="9">
                    <c:v>5.5322286294949763E-3</c:v>
                  </c:pt>
                  <c:pt idx="10">
                    <c:v>1.6508734982856224E-3</c:v>
                  </c:pt>
                  <c:pt idx="11">
                    <c:v>9.3445228008214084E-3</c:v>
                  </c:pt>
                </c:numCache>
              </c:numRef>
            </c:plus>
            <c:minus>
              <c:numRef>
                <c:f>(pcyt1a!$X$5,pcyt1a!$X$9,pcyt1a!$X$13,pcyt1a!$X$17,pcyt1a!$X$21,pcyt1a!$X$25,pcyt1a!$X$29,pcyt1a!$X$33,pcyt1a!$X$37,pcyt1a!$X$41,pcyt1a!$X$45,pcyt1a!$X$49)</c:f>
                <c:numCache>
                  <c:formatCode>General</c:formatCode>
                  <c:ptCount val="12"/>
                  <c:pt idx="0">
                    <c:v>5.4339140666664646E-3</c:v>
                  </c:pt>
                  <c:pt idx="1">
                    <c:v>3.9143192379007419E-3</c:v>
                  </c:pt>
                  <c:pt idx="2">
                    <c:v>4.1088206999171191E-3</c:v>
                  </c:pt>
                  <c:pt idx="3">
                    <c:v>8.8420985598751476E-3</c:v>
                  </c:pt>
                  <c:pt idx="4">
                    <c:v>7.0977616559107859E-3</c:v>
                  </c:pt>
                  <c:pt idx="5">
                    <c:v>8.6797908163800536E-3</c:v>
                  </c:pt>
                  <c:pt idx="6">
                    <c:v>4.7443963813359686E-3</c:v>
                  </c:pt>
                  <c:pt idx="7">
                    <c:v>5.2934453533052166E-3</c:v>
                  </c:pt>
                  <c:pt idx="8">
                    <c:v>2.6888581184783028E-3</c:v>
                  </c:pt>
                  <c:pt idx="9">
                    <c:v>5.5322286294949763E-3</c:v>
                  </c:pt>
                  <c:pt idx="10">
                    <c:v>1.6508734982856224E-3</c:v>
                  </c:pt>
                  <c:pt idx="11">
                    <c:v>9.3445228008214084E-3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(pcyt1a!$C$5,pcyt1a!$C$9,pcyt1a!$C$13,pcyt1a!$C$17,pcyt1a!$C$21,pcyt1a!$C$25,pcyt1a!$C$29,pcyt1a!$C$33,pcyt1a!$C$37,pcyt1a!$C$41,pcyt1a!$C$45,pcyt1a!$C$49)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(pcyt1a!$V$5,pcyt1a!$V$9,pcyt1a!$V$13,pcyt1a!$V$17,pcyt1a!$V$21,pcyt1a!$V$25,pcyt1a!$V$29,pcyt1a!$V$33,pcyt1a!$V$37,pcyt1a!$V$41,pcyt1a!$V$45,pcyt1a!$V$49)</c:f>
              <c:numCache>
                <c:formatCode>General</c:formatCode>
                <c:ptCount val="12"/>
                <c:pt idx="0">
                  <c:v>9.8378390915857136E-2</c:v>
                </c:pt>
                <c:pt idx="1">
                  <c:v>0.10674338998393416</c:v>
                </c:pt>
                <c:pt idx="2">
                  <c:v>9.5470572705645046E-2</c:v>
                </c:pt>
                <c:pt idx="3">
                  <c:v>0.10415318360561379</c:v>
                </c:pt>
                <c:pt idx="4">
                  <c:v>0.10985447478172822</c:v>
                </c:pt>
                <c:pt idx="5">
                  <c:v>0.12525157324065028</c:v>
                </c:pt>
                <c:pt idx="6">
                  <c:v>9.6933841976973315E-2</c:v>
                </c:pt>
                <c:pt idx="7">
                  <c:v>9.3776446988207779E-2</c:v>
                </c:pt>
                <c:pt idx="8">
                  <c:v>8.0339374786144044E-2</c:v>
                </c:pt>
                <c:pt idx="9">
                  <c:v>8.1856465077815715E-2</c:v>
                </c:pt>
                <c:pt idx="10">
                  <c:v>9.5943962462574028E-2</c:v>
                </c:pt>
                <c:pt idx="11">
                  <c:v>0.10428769866619073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5-4178-A87B-A38BD4D5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36511"/>
        <c:axId val="1088048975"/>
      </c:barChart>
      <c:catAx>
        <c:axId val="1076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048975"/>
        <c:crosses val="autoZero"/>
        <c:auto val="1"/>
        <c:lblAlgn val="ctr"/>
        <c:lblOffset val="100"/>
        <c:noMultiLvlLbl val="0"/>
      </c:catAx>
      <c:valAx>
        <c:axId val="108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6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(adph!$X$5,adph!$X$9,adph!$X$13,adph!$X$17,adph!$X$21,adph!$X$25,adph!$X$29,adph!$X$33,adph!$X$37,adph!$X$41,adph!$X$45,adph!$X$49)</c:f>
                <c:numCache>
                  <c:formatCode>General</c:formatCode>
                  <c:ptCount val="12"/>
                  <c:pt idx="0">
                    <c:v>0.3410525786804316</c:v>
                  </c:pt>
                  <c:pt idx="1">
                    <c:v>0.31963022656263246</c:v>
                  </c:pt>
                  <c:pt idx="2">
                    <c:v>0.49105488746219111</c:v>
                  </c:pt>
                  <c:pt idx="3">
                    <c:v>0.74764383065447482</c:v>
                  </c:pt>
                  <c:pt idx="4">
                    <c:v>0.5062122500655456</c:v>
                  </c:pt>
                  <c:pt idx="5">
                    <c:v>1.0881263906988246</c:v>
                  </c:pt>
                  <c:pt idx="6">
                    <c:v>0.6452368813844791</c:v>
                  </c:pt>
                  <c:pt idx="7">
                    <c:v>0.28891519260329768</c:v>
                  </c:pt>
                  <c:pt idx="8">
                    <c:v>0.25584990734976493</c:v>
                  </c:pt>
                  <c:pt idx="9">
                    <c:v>0.34162358412272459</c:v>
                  </c:pt>
                  <c:pt idx="10">
                    <c:v>0.89436284749012596</c:v>
                  </c:pt>
                  <c:pt idx="11">
                    <c:v>0.36902494812639308</c:v>
                  </c:pt>
                </c:numCache>
              </c:numRef>
            </c:plus>
            <c:minus>
              <c:numRef>
                <c:f>(adph!$X$5,adph!$X$9,adph!$X$13,adph!$X$17,adph!$X$21,adph!$X$25,adph!$X$29,adph!$X$33,adph!$X$37,adph!$X$41,adph!$X$45,adph!$X$49)</c:f>
                <c:numCache>
                  <c:formatCode>General</c:formatCode>
                  <c:ptCount val="12"/>
                  <c:pt idx="0">
                    <c:v>0.3410525786804316</c:v>
                  </c:pt>
                  <c:pt idx="1">
                    <c:v>0.31963022656263246</c:v>
                  </c:pt>
                  <c:pt idx="2">
                    <c:v>0.49105488746219111</c:v>
                  </c:pt>
                  <c:pt idx="3">
                    <c:v>0.74764383065447482</c:v>
                  </c:pt>
                  <c:pt idx="4">
                    <c:v>0.5062122500655456</c:v>
                  </c:pt>
                  <c:pt idx="5">
                    <c:v>1.0881263906988246</c:v>
                  </c:pt>
                  <c:pt idx="6">
                    <c:v>0.6452368813844791</c:v>
                  </c:pt>
                  <c:pt idx="7">
                    <c:v>0.28891519260329768</c:v>
                  </c:pt>
                  <c:pt idx="8">
                    <c:v>0.25584990734976493</c:v>
                  </c:pt>
                  <c:pt idx="9">
                    <c:v>0.34162358412272459</c:v>
                  </c:pt>
                  <c:pt idx="10">
                    <c:v>0.89436284749012596</c:v>
                  </c:pt>
                  <c:pt idx="11">
                    <c:v>0.36902494812639308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(adph!$C$5,adph!$C$9,adph!$C$13,adph!$C$17,adph!$C$21,adph!$C$25,adph!$C$29,adph!$C$33,adph!$C$37,adph!$C$41,adph!$C$45,adph!$C$49)</c:f>
              <c:strCache>
                <c:ptCount val="12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D1</c:v>
                </c:pt>
                <c:pt idx="7">
                  <c:v>D2</c:v>
                </c:pt>
                <c:pt idx="8">
                  <c:v>D3</c:v>
                </c:pt>
                <c:pt idx="9">
                  <c:v>D4</c:v>
                </c:pt>
                <c:pt idx="10">
                  <c:v>D5</c:v>
                </c:pt>
                <c:pt idx="11">
                  <c:v>D6</c:v>
                </c:pt>
              </c:strCache>
            </c:strRef>
          </c:cat>
          <c:val>
            <c:numRef>
              <c:f>(adph!$V$5,adph!$V$9,adph!$V$13,adph!$V$17,adph!$V$21,adph!$V$25,adph!$V$29,adph!$V$33,adph!$V$37,adph!$V$41,adph!$V$45,adph!$V$49)</c:f>
              <c:numCache>
                <c:formatCode>General</c:formatCode>
                <c:ptCount val="12"/>
                <c:pt idx="0">
                  <c:v>5.8677071014407201</c:v>
                </c:pt>
                <c:pt idx="1">
                  <c:v>7.989053864890165</c:v>
                </c:pt>
                <c:pt idx="2">
                  <c:v>6.8266921313639219</c:v>
                </c:pt>
                <c:pt idx="3">
                  <c:v>7.9187561510448763</c:v>
                </c:pt>
                <c:pt idx="4">
                  <c:v>9.2848219499107874</c:v>
                </c:pt>
                <c:pt idx="5">
                  <c:v>9.1346876750654928</c:v>
                </c:pt>
                <c:pt idx="6">
                  <c:v>5.9944056939026282</c:v>
                </c:pt>
                <c:pt idx="7">
                  <c:v>6.6558490189342372</c:v>
                </c:pt>
                <c:pt idx="8">
                  <c:v>5.2261628399491871</c:v>
                </c:pt>
                <c:pt idx="9">
                  <c:v>8.6358919150674893</c:v>
                </c:pt>
                <c:pt idx="10">
                  <c:v>7.3007254035828613</c:v>
                </c:pt>
                <c:pt idx="11">
                  <c:v>8.1882608486111117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7-44C6-BFBC-CC112346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936511"/>
        <c:axId val="1088048975"/>
      </c:barChart>
      <c:catAx>
        <c:axId val="1076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88048975"/>
        <c:crosses val="autoZero"/>
        <c:auto val="1"/>
        <c:lblAlgn val="ctr"/>
        <c:lblOffset val="100"/>
        <c:noMultiLvlLbl val="0"/>
      </c:catAx>
      <c:valAx>
        <c:axId val="1088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69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45638</xdr:colOff>
      <xdr:row>3</xdr:row>
      <xdr:rowOff>138907</xdr:rowOff>
    </xdr:from>
    <xdr:to>
      <xdr:col>44</xdr:col>
      <xdr:colOff>535782</xdr:colOff>
      <xdr:row>37</xdr:row>
      <xdr:rowOff>19844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140480-C0A5-DF65-E38C-A93980C9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45638</xdr:colOff>
      <xdr:row>3</xdr:row>
      <xdr:rowOff>138907</xdr:rowOff>
    </xdr:from>
    <xdr:to>
      <xdr:col>44</xdr:col>
      <xdr:colOff>535782</xdr:colOff>
      <xdr:row>37</xdr:row>
      <xdr:rowOff>19844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5A73F-060E-4169-9EAF-B3EA94368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45638</xdr:colOff>
      <xdr:row>3</xdr:row>
      <xdr:rowOff>138907</xdr:rowOff>
    </xdr:from>
    <xdr:to>
      <xdr:col>44</xdr:col>
      <xdr:colOff>535782</xdr:colOff>
      <xdr:row>37</xdr:row>
      <xdr:rowOff>19844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B8516-1037-40BC-9DF9-7BA3BBA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45638</xdr:colOff>
      <xdr:row>3</xdr:row>
      <xdr:rowOff>138907</xdr:rowOff>
    </xdr:from>
    <xdr:to>
      <xdr:col>44</xdr:col>
      <xdr:colOff>535782</xdr:colOff>
      <xdr:row>37</xdr:row>
      <xdr:rowOff>19844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A151F-DDBD-453F-BFC7-165D93B0E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45638</xdr:colOff>
      <xdr:row>3</xdr:row>
      <xdr:rowOff>138907</xdr:rowOff>
    </xdr:from>
    <xdr:to>
      <xdr:col>44</xdr:col>
      <xdr:colOff>535782</xdr:colOff>
      <xdr:row>37</xdr:row>
      <xdr:rowOff>19844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6A68A-1B93-4F76-8022-B297CDAC4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3"/>
  <sheetViews>
    <sheetView zoomScale="59" zoomScaleNormal="59" workbookViewId="0">
      <selection activeCell="T95" sqref="T95"/>
    </sheetView>
  </sheetViews>
  <sheetFormatPr defaultRowHeight="15" x14ac:dyDescent="0.25"/>
  <cols>
    <col min="14" max="15" width="11.85546875" bestFit="1" customWidth="1"/>
    <col min="16" max="16" width="11" bestFit="1" customWidth="1"/>
    <col min="17" max="17" width="10.85546875" bestFit="1" customWidth="1"/>
    <col min="18" max="18" width="11.5703125" bestFit="1" customWidth="1"/>
    <col min="19" max="19" width="11.85546875" bestFit="1" customWidth="1"/>
    <col min="20" max="20" width="11.5703125" bestFit="1" customWidth="1"/>
    <col min="21" max="21" width="15.85546875" bestFit="1" customWidth="1"/>
    <col min="22" max="24" width="11.85546875" bestFit="1" customWidth="1"/>
  </cols>
  <sheetData>
    <row r="1" spans="1:27" ht="16.5" thickBot="1" x14ac:dyDescent="0.3">
      <c r="A1" s="2" t="s">
        <v>99</v>
      </c>
      <c r="B1" s="3" t="s">
        <v>123</v>
      </c>
      <c r="C1" s="4" t="s">
        <v>0</v>
      </c>
      <c r="D1" s="9" t="s">
        <v>1</v>
      </c>
      <c r="E1" s="3" t="s">
        <v>102</v>
      </c>
      <c r="F1" s="3" t="s">
        <v>101</v>
      </c>
      <c r="G1" s="3" t="s">
        <v>116</v>
      </c>
      <c r="H1" s="3" t="s">
        <v>117</v>
      </c>
      <c r="I1" s="3" t="s">
        <v>118</v>
      </c>
      <c r="J1" s="3" t="s">
        <v>103</v>
      </c>
      <c r="K1" s="3" t="s">
        <v>2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98</v>
      </c>
      <c r="W1" s="3" t="s">
        <v>114</v>
      </c>
      <c r="X1" s="3" t="s">
        <v>115</v>
      </c>
      <c r="Y1" s="6"/>
      <c r="Z1" s="6"/>
      <c r="AA1" s="6"/>
    </row>
    <row r="2" spans="1:27" ht="15.75" x14ac:dyDescent="0.25">
      <c r="A2" t="s">
        <v>100</v>
      </c>
      <c r="B2" s="13" t="s">
        <v>124</v>
      </c>
      <c r="C2" t="s">
        <v>32</v>
      </c>
      <c r="D2" s="13">
        <v>29</v>
      </c>
      <c r="E2" t="s">
        <v>158</v>
      </c>
      <c r="F2">
        <v>19.25</v>
      </c>
      <c r="G2" s="19">
        <v>23.73</v>
      </c>
      <c r="H2" s="19">
        <v>25.79</v>
      </c>
      <c r="I2" s="13">
        <v>20.58</v>
      </c>
      <c r="J2">
        <v>2</v>
      </c>
      <c r="K2" s="5">
        <v>2</v>
      </c>
      <c r="L2" s="5">
        <v>2</v>
      </c>
      <c r="M2" s="5">
        <v>2</v>
      </c>
      <c r="N2">
        <f>J2^-F2</f>
        <v>1.6038826279711042E-6</v>
      </c>
      <c r="O2">
        <f t="shared" ref="O2" si="0">K2^-G2</f>
        <v>7.1871747236893257E-8</v>
      </c>
      <c r="P2" s="12">
        <f t="shared" ref="P2" si="1">N2/O2</f>
        <v>22.315898661606461</v>
      </c>
      <c r="Q2">
        <f t="shared" ref="Q2" si="2">L2^-H2</f>
        <v>1.7235997079391603E-8</v>
      </c>
      <c r="R2" s="12">
        <f t="shared" ref="R2" si="3">N2/Q2</f>
        <v>93.054241108499781</v>
      </c>
      <c r="S2">
        <f t="shared" ref="S2" si="4">M2^-I2</f>
        <v>6.3797357310586697E-7</v>
      </c>
      <c r="T2" s="12">
        <f t="shared" ref="T2" si="5">N2/S2</f>
        <v>2.5140267490436501</v>
      </c>
      <c r="U2">
        <f t="shared" ref="U2" si="6">(P2*R2*T2)^(1/3)</f>
        <v>17.347629924822666</v>
      </c>
      <c r="V2" s="5"/>
      <c r="W2" s="5"/>
      <c r="X2" s="5"/>
      <c r="Y2" s="6"/>
      <c r="Z2" s="6"/>
      <c r="AA2" s="6"/>
    </row>
    <row r="3" spans="1:27" ht="15.75" x14ac:dyDescent="0.25">
      <c r="A3" t="s">
        <v>100</v>
      </c>
      <c r="B3" s="13" t="s">
        <v>124</v>
      </c>
      <c r="C3" t="s">
        <v>32</v>
      </c>
      <c r="D3" s="13">
        <v>30</v>
      </c>
      <c r="E3" t="s">
        <v>158</v>
      </c>
      <c r="F3">
        <v>19.02</v>
      </c>
      <c r="G3" s="19">
        <v>23.84</v>
      </c>
      <c r="H3" s="19">
        <v>25.67</v>
      </c>
      <c r="I3" s="13">
        <v>20.49</v>
      </c>
      <c r="J3">
        <v>2</v>
      </c>
      <c r="K3" s="5">
        <v>2</v>
      </c>
      <c r="L3" s="5">
        <v>2</v>
      </c>
      <c r="M3" s="5">
        <v>2</v>
      </c>
      <c r="N3">
        <f t="shared" ref="N3:N49" si="7">J3^-F3</f>
        <v>1.8810896005503855E-6</v>
      </c>
      <c r="O3">
        <f t="shared" ref="O3:O49" si="8">K3^-G3</f>
        <v>6.6595502976907639E-8</v>
      </c>
      <c r="P3" s="12">
        <f t="shared" ref="P3:P49" si="9">N3/O3</f>
        <v>28.24649588130093</v>
      </c>
      <c r="Q3">
        <f t="shared" ref="Q3:Q49" si="10">L3^-H3</f>
        <v>1.8730958916572166E-8</v>
      </c>
      <c r="R3" s="12">
        <f t="shared" ref="R3:R49" si="11">N3/Q3</f>
        <v>100.4267645307842</v>
      </c>
      <c r="S3">
        <f t="shared" ref="S3:S49" si="12">M3^-I3</f>
        <v>6.7904004840711335E-7</v>
      </c>
      <c r="T3" s="12">
        <f t="shared" ref="T3:T49" si="13">N3/S3</f>
        <v>2.7702189362218479</v>
      </c>
      <c r="U3">
        <f t="shared" ref="U3:U49" si="14">(P3*R3*T3)^(1/3)</f>
        <v>19.881205511774922</v>
      </c>
    </row>
    <row r="4" spans="1:27" ht="15.75" x14ac:dyDescent="0.25">
      <c r="A4" t="s">
        <v>100</v>
      </c>
      <c r="B4" s="13" t="s">
        <v>124</v>
      </c>
      <c r="C4" t="s">
        <v>32</v>
      </c>
      <c r="D4" s="13">
        <v>31</v>
      </c>
      <c r="E4" t="s">
        <v>158</v>
      </c>
      <c r="F4">
        <v>19.190000000000001</v>
      </c>
      <c r="G4" s="19">
        <v>24.11</v>
      </c>
      <c r="H4" s="19">
        <v>25.86</v>
      </c>
      <c r="I4" s="13">
        <v>20.69</v>
      </c>
      <c r="J4">
        <v>2</v>
      </c>
      <c r="K4" s="5">
        <v>2</v>
      </c>
      <c r="L4" s="5">
        <v>2</v>
      </c>
      <c r="M4" s="5">
        <v>2</v>
      </c>
      <c r="N4">
        <f t="shared" si="7"/>
        <v>1.6719927240677539E-6</v>
      </c>
      <c r="O4">
        <f t="shared" si="8"/>
        <v>5.5228952282093182E-8</v>
      </c>
      <c r="P4" s="12">
        <f t="shared" si="9"/>
        <v>30.273844695219072</v>
      </c>
      <c r="Q4">
        <f t="shared" si="10"/>
        <v>1.6419665752002752E-8</v>
      </c>
      <c r="R4" s="12">
        <f t="shared" si="11"/>
        <v>101.82866992062955</v>
      </c>
      <c r="S4">
        <f t="shared" si="12"/>
        <v>5.9113869664143891E-7</v>
      </c>
      <c r="T4" s="12">
        <f t="shared" si="13"/>
        <v>2.8284271247461876</v>
      </c>
      <c r="U4">
        <f t="shared" si="14"/>
        <v>20.582314710022441</v>
      </c>
    </row>
    <row r="5" spans="1:27" ht="16.5" thickBot="1" x14ac:dyDescent="0.3">
      <c r="A5" s="15" t="s">
        <v>100</v>
      </c>
      <c r="B5" s="14" t="s">
        <v>124</v>
      </c>
      <c r="C5" s="15" t="s">
        <v>32</v>
      </c>
      <c r="D5" s="14">
        <v>32</v>
      </c>
      <c r="E5" s="15" t="s">
        <v>158</v>
      </c>
      <c r="F5" s="15">
        <v>17.78</v>
      </c>
      <c r="G5" s="20">
        <v>22.74</v>
      </c>
      <c r="H5" s="20">
        <v>24.37</v>
      </c>
      <c r="I5" s="14">
        <v>19.420000000000002</v>
      </c>
      <c r="J5" s="15">
        <v>2</v>
      </c>
      <c r="K5" s="3">
        <v>2</v>
      </c>
      <c r="L5" s="3">
        <v>2</v>
      </c>
      <c r="M5" s="3">
        <v>2</v>
      </c>
      <c r="N5" s="15">
        <f t="shared" si="7"/>
        <v>4.4431060274828137E-6</v>
      </c>
      <c r="O5" s="15">
        <f t="shared" si="8"/>
        <v>1.4275058562981252E-7</v>
      </c>
      <c r="P5" s="17">
        <f t="shared" si="9"/>
        <v>31.124958317193062</v>
      </c>
      <c r="Q5" s="15">
        <f t="shared" si="10"/>
        <v>4.6121030853461983E-8</v>
      </c>
      <c r="R5" s="17">
        <f t="shared" si="11"/>
        <v>96.335791834308068</v>
      </c>
      <c r="S5" s="15">
        <f t="shared" si="12"/>
        <v>1.4255993353223206E-6</v>
      </c>
      <c r="T5" s="17">
        <f t="shared" si="13"/>
        <v>3.1166583186419983</v>
      </c>
      <c r="U5" s="15">
        <f t="shared" si="14"/>
        <v>21.063403511098102</v>
      </c>
      <c r="V5" s="15">
        <f>AVERAGE(U2:U5)</f>
        <v>19.718638414429535</v>
      </c>
      <c r="W5" s="15">
        <f>_xlfn.STDEV.P(U2:U5)</f>
        <v>1.4319950443100575</v>
      </c>
      <c r="X5" s="15">
        <f>W5/SQRT(4)</f>
        <v>0.71599752215502876</v>
      </c>
    </row>
    <row r="6" spans="1:27" ht="15.75" x14ac:dyDescent="0.25">
      <c r="A6" t="s">
        <v>100</v>
      </c>
      <c r="B6" s="13" t="s">
        <v>124</v>
      </c>
      <c r="C6" s="1" t="s">
        <v>120</v>
      </c>
      <c r="D6" s="16">
        <v>25</v>
      </c>
      <c r="E6" t="s">
        <v>158</v>
      </c>
      <c r="F6">
        <v>18.510000000000002</v>
      </c>
      <c r="G6" s="19">
        <v>23.58</v>
      </c>
      <c r="H6" s="19">
        <v>25.56</v>
      </c>
      <c r="I6" s="13">
        <v>20.239999999999998</v>
      </c>
      <c r="J6">
        <v>2</v>
      </c>
      <c r="K6" s="5">
        <v>2</v>
      </c>
      <c r="L6" s="5">
        <v>2</v>
      </c>
      <c r="M6" s="5">
        <v>2</v>
      </c>
      <c r="N6">
        <f t="shared" si="7"/>
        <v>2.6787660135993901E-6</v>
      </c>
      <c r="O6">
        <f t="shared" si="8"/>
        <v>7.9746696638233213E-8</v>
      </c>
      <c r="P6" s="12">
        <f t="shared" si="9"/>
        <v>33.590933875938141</v>
      </c>
      <c r="Q6">
        <f t="shared" si="10"/>
        <v>2.0214979759569095E-8</v>
      </c>
      <c r="R6" s="12">
        <f t="shared" si="11"/>
        <v>132.51391025169599</v>
      </c>
      <c r="S6">
        <f t="shared" si="12"/>
        <v>8.0751925693753023E-7</v>
      </c>
      <c r="T6" s="12">
        <f t="shared" si="13"/>
        <v>3.3172781832577645</v>
      </c>
      <c r="U6">
        <f t="shared" si="14"/>
        <v>24.533253514713572</v>
      </c>
    </row>
    <row r="7" spans="1:27" ht="15.75" x14ac:dyDescent="0.25">
      <c r="A7" t="s">
        <v>100</v>
      </c>
      <c r="B7" s="13" t="s">
        <v>124</v>
      </c>
      <c r="C7" t="s">
        <v>120</v>
      </c>
      <c r="D7" s="13">
        <v>26</v>
      </c>
      <c r="E7" t="s">
        <v>158</v>
      </c>
      <c r="F7">
        <v>18.55</v>
      </c>
      <c r="G7" s="19">
        <v>23.57</v>
      </c>
      <c r="H7" s="19">
        <v>25.54</v>
      </c>
      <c r="I7" s="13">
        <v>20.2</v>
      </c>
      <c r="J7">
        <v>2</v>
      </c>
      <c r="K7" s="5">
        <v>2</v>
      </c>
      <c r="L7" s="5">
        <v>2</v>
      </c>
      <c r="M7" s="5">
        <v>2</v>
      </c>
      <c r="N7">
        <f t="shared" si="7"/>
        <v>2.6055150160873343E-6</v>
      </c>
      <c r="O7">
        <f t="shared" si="8"/>
        <v>8.0301378778558493E-8</v>
      </c>
      <c r="P7" s="12">
        <f t="shared" si="9"/>
        <v>32.44670335328091</v>
      </c>
      <c r="Q7">
        <f t="shared" si="10"/>
        <v>2.0497170360978624E-8</v>
      </c>
      <c r="R7" s="12">
        <f t="shared" si="11"/>
        <v>127.11583941594051</v>
      </c>
      <c r="S7">
        <f t="shared" si="12"/>
        <v>8.3022171334850863E-7</v>
      </c>
      <c r="T7" s="12">
        <f t="shared" si="13"/>
        <v>3.1383363915869991</v>
      </c>
      <c r="U7">
        <f t="shared" si="14"/>
        <v>23.479557809778498</v>
      </c>
    </row>
    <row r="8" spans="1:27" ht="15.75" x14ac:dyDescent="0.25">
      <c r="A8" t="s">
        <v>100</v>
      </c>
      <c r="B8" s="13" t="s">
        <v>124</v>
      </c>
      <c r="C8" t="s">
        <v>120</v>
      </c>
      <c r="D8" s="13">
        <v>27</v>
      </c>
      <c r="E8" t="s">
        <v>158</v>
      </c>
      <c r="F8">
        <v>18.87</v>
      </c>
      <c r="G8" s="19">
        <v>23.87</v>
      </c>
      <c r="H8" s="19">
        <v>25.9</v>
      </c>
      <c r="I8" s="13">
        <v>20.399999999999999</v>
      </c>
      <c r="J8">
        <v>2</v>
      </c>
      <c r="K8" s="5">
        <v>2</v>
      </c>
      <c r="L8" s="5">
        <v>2</v>
      </c>
      <c r="M8" s="5">
        <v>2</v>
      </c>
      <c r="N8">
        <f t="shared" si="7"/>
        <v>2.087199594995E-6</v>
      </c>
      <c r="O8">
        <f t="shared" si="8"/>
        <v>6.5224987343593723E-8</v>
      </c>
      <c r="P8" s="12">
        <f t="shared" si="9"/>
        <v>32.000000000000014</v>
      </c>
      <c r="Q8">
        <f t="shared" si="10"/>
        <v>1.5970669128541582E-8</v>
      </c>
      <c r="R8" s="12">
        <f t="shared" si="11"/>
        <v>130.68955209052032</v>
      </c>
      <c r="S8">
        <f t="shared" si="12"/>
        <v>7.2274998021621735E-7</v>
      </c>
      <c r="T8" s="12">
        <f t="shared" si="13"/>
        <v>2.8878583910449849</v>
      </c>
      <c r="U8">
        <f t="shared" si="14"/>
        <v>22.943283968253198</v>
      </c>
    </row>
    <row r="9" spans="1:27" ht="16.5" thickBot="1" x14ac:dyDescent="0.3">
      <c r="A9" s="15" t="s">
        <v>100</v>
      </c>
      <c r="B9" s="14" t="s">
        <v>124</v>
      </c>
      <c r="C9" s="15" t="s">
        <v>120</v>
      </c>
      <c r="D9" s="14">
        <v>28</v>
      </c>
      <c r="E9" s="15" t="s">
        <v>158</v>
      </c>
      <c r="F9" s="15">
        <v>19.3</v>
      </c>
      <c r="G9" s="20">
        <v>23.86</v>
      </c>
      <c r="H9" s="20">
        <v>25.8</v>
      </c>
      <c r="I9" s="14">
        <v>20.64</v>
      </c>
      <c r="J9" s="15">
        <v>2</v>
      </c>
      <c r="K9" s="3">
        <v>2</v>
      </c>
      <c r="L9" s="3">
        <v>2</v>
      </c>
      <c r="M9" s="3">
        <v>2</v>
      </c>
      <c r="N9" s="15">
        <f t="shared" si="7"/>
        <v>1.5492484976887415E-6</v>
      </c>
      <c r="O9" s="15">
        <f t="shared" si="8"/>
        <v>6.567866300801101E-8</v>
      </c>
      <c r="P9" s="17">
        <f t="shared" si="9"/>
        <v>23.588307476657608</v>
      </c>
      <c r="Q9" s="15">
        <f t="shared" si="10"/>
        <v>1.7116939350918448E-8</v>
      </c>
      <c r="R9" s="17">
        <f t="shared" si="11"/>
        <v>90.509667991878061</v>
      </c>
      <c r="S9" s="15">
        <f t="shared" si="12"/>
        <v>6.119851577581907E-7</v>
      </c>
      <c r="T9" s="17">
        <f t="shared" si="13"/>
        <v>2.5315131879405564</v>
      </c>
      <c r="U9" s="15">
        <f t="shared" si="14"/>
        <v>17.549199675114</v>
      </c>
      <c r="V9" s="15">
        <f>AVERAGE(U6:U9)</f>
        <v>22.126323741964814</v>
      </c>
      <c r="W9" s="15">
        <f>_xlfn.STDEV.P(U6:U9)</f>
        <v>2.7037955778830005</v>
      </c>
      <c r="X9" s="15">
        <f>W9/SQRT(4)</f>
        <v>1.3518977889415003</v>
      </c>
    </row>
    <row r="10" spans="1:27" ht="15.75" x14ac:dyDescent="0.25">
      <c r="A10" t="s">
        <v>100</v>
      </c>
      <c r="B10" s="16" t="s">
        <v>124</v>
      </c>
      <c r="C10" s="1" t="s">
        <v>28</v>
      </c>
      <c r="D10" s="16">
        <v>45</v>
      </c>
      <c r="E10" t="s">
        <v>158</v>
      </c>
      <c r="F10">
        <v>19.420000000000002</v>
      </c>
      <c r="G10" s="19">
        <v>23.57</v>
      </c>
      <c r="H10" s="19">
        <v>25.59</v>
      </c>
      <c r="I10" s="13">
        <v>20.27</v>
      </c>
      <c r="J10">
        <v>2</v>
      </c>
      <c r="K10" s="5">
        <v>2</v>
      </c>
      <c r="L10" s="5">
        <v>2</v>
      </c>
      <c r="M10" s="5">
        <v>2</v>
      </c>
      <c r="N10">
        <f t="shared" si="7"/>
        <v>1.4255993353223206E-6</v>
      </c>
      <c r="O10">
        <f t="shared" si="8"/>
        <v>8.0301378778558493E-8</v>
      </c>
      <c r="P10" s="12">
        <f t="shared" si="9"/>
        <v>17.753111553085489</v>
      </c>
      <c r="Q10">
        <f t="shared" si="10"/>
        <v>1.9798961491830867E-8</v>
      </c>
      <c r="R10" s="12">
        <f t="shared" si="11"/>
        <v>72.00374302008359</v>
      </c>
      <c r="S10">
        <f t="shared" si="12"/>
        <v>7.9090075093693003E-7</v>
      </c>
      <c r="T10" s="12">
        <f t="shared" si="13"/>
        <v>1.8025009252216582</v>
      </c>
      <c r="U10">
        <f t="shared" si="14"/>
        <v>13.207937865316339</v>
      </c>
    </row>
    <row r="11" spans="1:27" ht="15.75" x14ac:dyDescent="0.25">
      <c r="A11" t="s">
        <v>100</v>
      </c>
      <c r="B11" s="13" t="s">
        <v>124</v>
      </c>
      <c r="C11" t="s">
        <v>28</v>
      </c>
      <c r="D11" s="13">
        <v>46</v>
      </c>
      <c r="E11" t="s">
        <v>158</v>
      </c>
      <c r="F11">
        <v>19.12</v>
      </c>
      <c r="G11" s="19">
        <v>23.74</v>
      </c>
      <c r="H11" s="19">
        <v>25.39</v>
      </c>
      <c r="I11" s="13">
        <v>20.13</v>
      </c>
      <c r="J11">
        <v>2</v>
      </c>
      <c r="K11" s="7">
        <v>2</v>
      </c>
      <c r="L11" s="7">
        <v>2</v>
      </c>
      <c r="M11" s="7">
        <v>2</v>
      </c>
      <c r="N11">
        <f t="shared" si="7"/>
        <v>1.7551186573503027E-6</v>
      </c>
      <c r="O11">
        <f t="shared" si="8"/>
        <v>7.137529281490638E-8</v>
      </c>
      <c r="P11" s="12">
        <f t="shared" si="9"/>
        <v>24.590002900608134</v>
      </c>
      <c r="Q11">
        <f t="shared" si="10"/>
        <v>2.2743034496315718E-8</v>
      </c>
      <c r="R11" s="12">
        <f t="shared" si="11"/>
        <v>77.171700972208654</v>
      </c>
      <c r="S11">
        <f t="shared" si="12"/>
        <v>8.7149758360805643E-7</v>
      </c>
      <c r="T11" s="12">
        <f t="shared" si="13"/>
        <v>2.0139111001134369</v>
      </c>
      <c r="U11">
        <f t="shared" si="14"/>
        <v>15.634559494947917</v>
      </c>
    </row>
    <row r="12" spans="1:27" ht="15.75" x14ac:dyDescent="0.25">
      <c r="A12" t="s">
        <v>100</v>
      </c>
      <c r="B12" s="13" t="s">
        <v>124</v>
      </c>
      <c r="C12" t="s">
        <v>28</v>
      </c>
      <c r="D12" s="13">
        <v>47</v>
      </c>
      <c r="E12" t="s">
        <v>158</v>
      </c>
      <c r="F12">
        <v>18.89</v>
      </c>
      <c r="G12" s="19">
        <v>23.56</v>
      </c>
      <c r="H12" s="19">
        <v>25.21</v>
      </c>
      <c r="I12" s="13">
        <v>19.91</v>
      </c>
      <c r="J12">
        <v>2</v>
      </c>
      <c r="K12" s="7">
        <v>2</v>
      </c>
      <c r="L12" s="7">
        <v>2</v>
      </c>
      <c r="M12" s="7">
        <v>2</v>
      </c>
      <c r="N12">
        <f t="shared" si="7"/>
        <v>2.0584645013893651E-6</v>
      </c>
      <c r="O12">
        <f t="shared" si="8"/>
        <v>8.0859919038276395E-8</v>
      </c>
      <c r="P12" s="12">
        <f t="shared" si="9"/>
        <v>25.457167480157338</v>
      </c>
      <c r="Q12">
        <f t="shared" si="10"/>
        <v>2.5765217283602518E-8</v>
      </c>
      <c r="R12" s="12">
        <f t="shared" si="11"/>
        <v>79.89315512970316</v>
      </c>
      <c r="S12">
        <f t="shared" si="12"/>
        <v>1.0150625061544033E-6</v>
      </c>
      <c r="T12" s="12">
        <f t="shared" si="13"/>
        <v>2.0279189595800595</v>
      </c>
      <c r="U12">
        <f t="shared" si="14"/>
        <v>16.037010589474754</v>
      </c>
    </row>
    <row r="13" spans="1:27" ht="16.5" thickBot="1" x14ac:dyDescent="0.3">
      <c r="A13" s="15" t="s">
        <v>100</v>
      </c>
      <c r="B13" s="14" t="s">
        <v>124</v>
      </c>
      <c r="C13" s="15" t="s">
        <v>28</v>
      </c>
      <c r="D13" s="14">
        <v>48</v>
      </c>
      <c r="E13" s="15" t="s">
        <v>158</v>
      </c>
      <c r="F13" s="15">
        <v>18.89</v>
      </c>
      <c r="G13" s="20">
        <v>23.66</v>
      </c>
      <c r="H13" s="14">
        <v>25.28</v>
      </c>
      <c r="I13" s="14">
        <v>20.09</v>
      </c>
      <c r="J13" s="15">
        <v>2</v>
      </c>
      <c r="K13" s="18">
        <v>2</v>
      </c>
      <c r="L13" s="18">
        <v>2</v>
      </c>
      <c r="M13" s="18">
        <v>2</v>
      </c>
      <c r="N13" s="15">
        <f t="shared" si="7"/>
        <v>2.0584645013893651E-6</v>
      </c>
      <c r="O13" s="15">
        <f t="shared" si="8"/>
        <v>7.5444972155706999E-8</v>
      </c>
      <c r="P13" s="17">
        <f t="shared" si="9"/>
        <v>27.284316536574579</v>
      </c>
      <c r="Q13" s="15">
        <f t="shared" si="10"/>
        <v>2.4544925012218131E-8</v>
      </c>
      <c r="R13" s="17">
        <f t="shared" si="11"/>
        <v>83.865177846935339</v>
      </c>
      <c r="S13" s="15">
        <f t="shared" si="12"/>
        <v>8.9599871560479357E-7</v>
      </c>
      <c r="T13" s="17">
        <f t="shared" si="13"/>
        <v>2.2973967099940698</v>
      </c>
      <c r="U13" s="15">
        <f t="shared" si="14"/>
        <v>17.387757800416928</v>
      </c>
      <c r="V13" s="15">
        <f>AVERAGE(U10:U13)</f>
        <v>15.566816437538984</v>
      </c>
      <c r="W13" s="15">
        <f>_xlfn.STDEV.P(U10:U13)</f>
        <v>1.5087915054665966</v>
      </c>
      <c r="X13" s="15">
        <f>W13/SQRT(4)</f>
        <v>0.75439575273329829</v>
      </c>
    </row>
    <row r="14" spans="1:27" ht="15.75" x14ac:dyDescent="0.25">
      <c r="A14" t="s">
        <v>100</v>
      </c>
      <c r="B14" s="16" t="s">
        <v>124</v>
      </c>
      <c r="C14" s="1" t="s">
        <v>121</v>
      </c>
      <c r="D14" s="16">
        <v>41</v>
      </c>
      <c r="E14" t="s">
        <v>158</v>
      </c>
      <c r="F14">
        <v>18.91</v>
      </c>
      <c r="G14" s="19">
        <v>23.68</v>
      </c>
      <c r="H14" s="19">
        <v>25.6</v>
      </c>
      <c r="I14" s="13">
        <v>20.149999999999999</v>
      </c>
      <c r="J14">
        <v>2</v>
      </c>
      <c r="K14" s="5">
        <v>2</v>
      </c>
      <c r="L14" s="5">
        <v>2</v>
      </c>
      <c r="M14" s="5">
        <v>2</v>
      </c>
      <c r="N14">
        <f t="shared" si="7"/>
        <v>2.030125012308807E-6</v>
      </c>
      <c r="O14">
        <f t="shared" si="8"/>
        <v>7.4406298929548932E-8</v>
      </c>
      <c r="P14" s="12">
        <f t="shared" si="9"/>
        <v>27.284316536574629</v>
      </c>
      <c r="Q14">
        <f t="shared" si="10"/>
        <v>1.9662200074984073E-8</v>
      </c>
      <c r="R14" s="12">
        <f t="shared" si="11"/>
        <v>103.25014518043203</v>
      </c>
      <c r="S14">
        <f t="shared" si="12"/>
        <v>8.5949941884120197E-7</v>
      </c>
      <c r="T14" s="12">
        <f t="shared" si="13"/>
        <v>2.3619853228590553</v>
      </c>
      <c r="U14">
        <f t="shared" si="14"/>
        <v>18.808766500537715</v>
      </c>
    </row>
    <row r="15" spans="1:27" ht="15.75" x14ac:dyDescent="0.25">
      <c r="A15" t="s">
        <v>100</v>
      </c>
      <c r="B15" s="13" t="s">
        <v>124</v>
      </c>
      <c r="C15" t="s">
        <v>121</v>
      </c>
      <c r="D15" s="13">
        <v>42</v>
      </c>
      <c r="E15" t="s">
        <v>158</v>
      </c>
      <c r="F15">
        <v>19.079999999999998</v>
      </c>
      <c r="G15" s="19">
        <v>23.73</v>
      </c>
      <c r="H15" s="19">
        <v>25.58</v>
      </c>
      <c r="I15" s="13">
        <v>20.36</v>
      </c>
      <c r="J15">
        <v>2</v>
      </c>
      <c r="K15" s="5">
        <v>2</v>
      </c>
      <c r="L15" s="5">
        <v>2</v>
      </c>
      <c r="M15" s="5">
        <v>2</v>
      </c>
      <c r="N15">
        <f t="shared" si="7"/>
        <v>1.8044617590438794E-6</v>
      </c>
      <c r="O15">
        <f t="shared" si="8"/>
        <v>7.1871747236893257E-8</v>
      </c>
      <c r="P15" s="12">
        <f t="shared" si="9"/>
        <v>25.106691132696046</v>
      </c>
      <c r="Q15">
        <f t="shared" si="10"/>
        <v>1.99366741595583E-8</v>
      </c>
      <c r="R15" s="12">
        <f t="shared" si="11"/>
        <v>90.509667991878217</v>
      </c>
      <c r="S15">
        <f t="shared" si="12"/>
        <v>7.4306924787569111E-7</v>
      </c>
      <c r="T15" s="12">
        <f t="shared" si="13"/>
        <v>2.4283897687900953</v>
      </c>
      <c r="U15">
        <f t="shared" si="14"/>
        <v>17.671264011909638</v>
      </c>
    </row>
    <row r="16" spans="1:27" ht="15.75" x14ac:dyDescent="0.25">
      <c r="A16" t="s">
        <v>100</v>
      </c>
      <c r="B16" s="13" t="s">
        <v>124</v>
      </c>
      <c r="C16" t="s">
        <v>121</v>
      </c>
      <c r="D16" s="13">
        <v>43</v>
      </c>
      <c r="E16" t="s">
        <v>158</v>
      </c>
      <c r="F16">
        <v>19.14</v>
      </c>
      <c r="G16" s="19">
        <v>23.98</v>
      </c>
      <c r="H16" s="19">
        <v>25.78</v>
      </c>
      <c r="I16" s="13">
        <v>20.32</v>
      </c>
      <c r="J16">
        <v>2</v>
      </c>
      <c r="K16" s="5">
        <v>2</v>
      </c>
      <c r="L16" s="5">
        <v>2</v>
      </c>
      <c r="M16" s="5">
        <v>2</v>
      </c>
      <c r="N16">
        <f t="shared" si="7"/>
        <v>1.7309554201453412E-6</v>
      </c>
      <c r="O16">
        <f t="shared" si="8"/>
        <v>6.0436694609524567E-8</v>
      </c>
      <c r="P16" s="12">
        <f t="shared" si="9"/>
        <v>28.640802269695108</v>
      </c>
      <c r="Q16">
        <f t="shared" si="10"/>
        <v>1.7355882919854728E-8</v>
      </c>
      <c r="R16" s="12">
        <f t="shared" si="11"/>
        <v>99.733066196544129</v>
      </c>
      <c r="S16">
        <f t="shared" si="12"/>
        <v>7.6395976790392145E-7</v>
      </c>
      <c r="T16" s="12">
        <f t="shared" si="13"/>
        <v>2.2657677705915962</v>
      </c>
      <c r="U16">
        <f t="shared" si="14"/>
        <v>18.635737383495293</v>
      </c>
    </row>
    <row r="17" spans="1:24" ht="16.5" thickBot="1" x14ac:dyDescent="0.3">
      <c r="A17" s="15" t="s">
        <v>100</v>
      </c>
      <c r="B17" s="14" t="s">
        <v>124</v>
      </c>
      <c r="C17" s="15" t="s">
        <v>121</v>
      </c>
      <c r="D17" s="14">
        <v>44</v>
      </c>
      <c r="E17" s="15" t="s">
        <v>158</v>
      </c>
      <c r="F17" s="15">
        <v>19.52</v>
      </c>
      <c r="G17" s="20">
        <v>23.99</v>
      </c>
      <c r="H17" s="20">
        <v>25.44</v>
      </c>
      <c r="I17" s="14">
        <v>20.239999999999998</v>
      </c>
      <c r="J17" s="15">
        <v>2</v>
      </c>
      <c r="K17" s="3">
        <v>2</v>
      </c>
      <c r="L17" s="3">
        <v>2</v>
      </c>
      <c r="M17" s="3">
        <v>2</v>
      </c>
      <c r="N17" s="15">
        <f t="shared" si="7"/>
        <v>1.3301312125686703E-6</v>
      </c>
      <c r="O17" s="15">
        <f t="shared" si="8"/>
        <v>6.0019227865738948E-8</v>
      </c>
      <c r="P17" s="17">
        <f t="shared" si="9"/>
        <v>22.161751489774751</v>
      </c>
      <c r="Q17" s="15">
        <f t="shared" si="10"/>
        <v>2.1968323249982282E-8</v>
      </c>
      <c r="R17" s="17">
        <f t="shared" si="11"/>
        <v>60.547689390438258</v>
      </c>
      <c r="S17" s="15">
        <f t="shared" si="12"/>
        <v>8.0751925693753023E-7</v>
      </c>
      <c r="T17" s="17">
        <f t="shared" si="13"/>
        <v>1.647182034535146</v>
      </c>
      <c r="U17" s="15">
        <f t="shared" si="14"/>
        <v>13.0261002816912</v>
      </c>
      <c r="V17" s="15">
        <f>AVERAGE(U14:U17)</f>
        <v>17.035467044408463</v>
      </c>
      <c r="W17" s="15">
        <f>_xlfn.STDEV.P(U14:U17)</f>
        <v>2.3550326824236749</v>
      </c>
      <c r="X17" s="15">
        <f>W17/SQRT(4)</f>
        <v>1.1775163412118375</v>
      </c>
    </row>
    <row r="18" spans="1:24" ht="15.75" x14ac:dyDescent="0.25">
      <c r="A18" t="s">
        <v>100</v>
      </c>
      <c r="B18" s="13" t="s">
        <v>124</v>
      </c>
      <c r="C18" s="1" t="s">
        <v>56</v>
      </c>
      <c r="D18" s="16">
        <v>9</v>
      </c>
      <c r="E18" t="s">
        <v>158</v>
      </c>
      <c r="F18">
        <v>18.53</v>
      </c>
      <c r="G18" s="19">
        <v>23.54</v>
      </c>
      <c r="H18" s="19">
        <v>25.5</v>
      </c>
      <c r="I18" s="13">
        <v>20.170000000000002</v>
      </c>
      <c r="J18">
        <v>2</v>
      </c>
      <c r="K18" s="5">
        <v>2</v>
      </c>
      <c r="L18" s="5">
        <v>2</v>
      </c>
      <c r="M18" s="5">
        <v>2</v>
      </c>
      <c r="N18">
        <f t="shared" si="7"/>
        <v>2.6418866502970194E-6</v>
      </c>
      <c r="O18">
        <f t="shared" si="8"/>
        <v>8.1988681443914511E-8</v>
      </c>
      <c r="P18" s="12">
        <f t="shared" si="9"/>
        <v>32.222577601814933</v>
      </c>
      <c r="Q18">
        <f t="shared" si="10"/>
        <v>2.107342425544706E-8</v>
      </c>
      <c r="R18" s="12">
        <f t="shared" si="11"/>
        <v>125.36579809112628</v>
      </c>
      <c r="S18">
        <f t="shared" si="12"/>
        <v>8.4766643635422723E-7</v>
      </c>
      <c r="T18" s="12">
        <f t="shared" si="13"/>
        <v>3.1166583186419974</v>
      </c>
      <c r="U18">
        <f t="shared" si="14"/>
        <v>23.26356027712492</v>
      </c>
    </row>
    <row r="19" spans="1:24" ht="15.75" x14ac:dyDescent="0.25">
      <c r="A19" t="s">
        <v>100</v>
      </c>
      <c r="B19" s="13" t="s">
        <v>124</v>
      </c>
      <c r="C19" t="s">
        <v>56</v>
      </c>
      <c r="D19" s="13">
        <v>10</v>
      </c>
      <c r="E19" t="s">
        <v>158</v>
      </c>
      <c r="F19">
        <v>18.899999999999999</v>
      </c>
      <c r="G19" s="19">
        <v>23.54</v>
      </c>
      <c r="H19" s="19">
        <v>25.51</v>
      </c>
      <c r="I19" s="13">
        <v>20.350000000000001</v>
      </c>
      <c r="J19">
        <v>2</v>
      </c>
      <c r="K19" s="5">
        <v>2</v>
      </c>
      <c r="L19" s="5">
        <v>2</v>
      </c>
      <c r="M19" s="5">
        <v>2</v>
      </c>
      <c r="N19">
        <f t="shared" si="7"/>
        <v>2.04424564845332E-6</v>
      </c>
      <c r="O19">
        <f t="shared" si="8"/>
        <v>8.1988681443914511E-8</v>
      </c>
      <c r="P19" s="12">
        <f t="shared" si="9"/>
        <v>24.933266549135986</v>
      </c>
      <c r="Q19">
        <f t="shared" si="10"/>
        <v>2.0927859481245258E-8</v>
      </c>
      <c r="R19" s="12">
        <f t="shared" si="11"/>
        <v>97.680589373475783</v>
      </c>
      <c r="S19">
        <f t="shared" si="12"/>
        <v>7.4823770322489716E-7</v>
      </c>
      <c r="T19" s="12">
        <f t="shared" si="13"/>
        <v>2.7320805135087971</v>
      </c>
      <c r="U19">
        <f t="shared" si="14"/>
        <v>18.80876650053775</v>
      </c>
    </row>
    <row r="20" spans="1:24" ht="15.75" x14ac:dyDescent="0.25">
      <c r="A20" t="s">
        <v>100</v>
      </c>
      <c r="B20" s="13" t="s">
        <v>124</v>
      </c>
      <c r="C20" t="s">
        <v>56</v>
      </c>
      <c r="D20" s="13">
        <v>11</v>
      </c>
      <c r="E20" t="s">
        <v>158</v>
      </c>
      <c r="F20">
        <v>18.73</v>
      </c>
      <c r="G20" s="19">
        <v>23.77</v>
      </c>
      <c r="H20" s="19">
        <v>25.41</v>
      </c>
      <c r="I20" s="13">
        <v>20.309999999999999</v>
      </c>
      <c r="J20">
        <v>2</v>
      </c>
      <c r="K20" s="5">
        <v>2</v>
      </c>
      <c r="L20" s="5">
        <v>2</v>
      </c>
      <c r="M20" s="5">
        <v>2</v>
      </c>
      <c r="N20">
        <f t="shared" si="7"/>
        <v>2.2998959115805808E-6</v>
      </c>
      <c r="O20">
        <f t="shared" si="8"/>
        <v>6.9906410529129408E-8</v>
      </c>
      <c r="P20" s="12">
        <f t="shared" si="9"/>
        <v>32.899642452994115</v>
      </c>
      <c r="Q20">
        <f t="shared" si="10"/>
        <v>2.2429924419687245E-8</v>
      </c>
      <c r="R20" s="12">
        <f t="shared" si="11"/>
        <v>102.53694433147135</v>
      </c>
      <c r="S20">
        <f t="shared" si="12"/>
        <v>7.692735283108974E-7</v>
      </c>
      <c r="T20" s="12">
        <f t="shared" si="13"/>
        <v>2.9896984972698699</v>
      </c>
      <c r="U20">
        <f t="shared" si="14"/>
        <v>21.605599138691005</v>
      </c>
      <c r="X20" s="1"/>
    </row>
    <row r="21" spans="1:24" ht="16.5" thickBot="1" x14ac:dyDescent="0.3">
      <c r="A21" s="15" t="s">
        <v>100</v>
      </c>
      <c r="B21" s="14" t="s">
        <v>124</v>
      </c>
      <c r="C21" s="15" t="s">
        <v>56</v>
      </c>
      <c r="D21" s="14">
        <v>12</v>
      </c>
      <c r="E21" s="15" t="s">
        <v>158</v>
      </c>
      <c r="F21" s="15">
        <v>18.72</v>
      </c>
      <c r="G21" s="20">
        <v>23.89</v>
      </c>
      <c r="H21" s="20">
        <v>25.09</v>
      </c>
      <c r="I21" s="14">
        <v>20.22</v>
      </c>
      <c r="J21" s="15">
        <v>2</v>
      </c>
      <c r="K21" s="3">
        <v>2</v>
      </c>
      <c r="L21" s="3">
        <v>2</v>
      </c>
      <c r="M21" s="3">
        <v>2</v>
      </c>
      <c r="N21" s="15">
        <f t="shared" si="7"/>
        <v>2.3158929527188252E-6</v>
      </c>
      <c r="O21" s="15">
        <f t="shared" si="8"/>
        <v>6.4327015668417646E-8</v>
      </c>
      <c r="P21" s="17">
        <f t="shared" si="9"/>
        <v>36.001871510041916</v>
      </c>
      <c r="Q21" s="15">
        <f t="shared" si="10"/>
        <v>2.7999959862649789E-8</v>
      </c>
      <c r="R21" s="17">
        <f t="shared" si="11"/>
        <v>82.710581160799549</v>
      </c>
      <c r="S21" s="15">
        <f t="shared" si="12"/>
        <v>8.1879180568480943E-7</v>
      </c>
      <c r="T21" s="17">
        <f t="shared" si="13"/>
        <v>2.8284271247461881</v>
      </c>
      <c r="U21" s="15">
        <f t="shared" si="14"/>
        <v>20.345906662172847</v>
      </c>
      <c r="V21" s="15">
        <f>AVERAGE(U18:U21)</f>
        <v>21.005958144631631</v>
      </c>
      <c r="W21" s="15">
        <f>_xlfn.STDEV.P(U18:U21)</f>
        <v>1.6370442717567819</v>
      </c>
      <c r="X21" s="15">
        <f>W21/SQRT(4)</f>
        <v>0.81852213587839096</v>
      </c>
    </row>
    <row r="22" spans="1:24" ht="15.75" x14ac:dyDescent="0.25">
      <c r="A22" t="s">
        <v>100</v>
      </c>
      <c r="B22" s="13" t="s">
        <v>124</v>
      </c>
      <c r="C22" s="1" t="s">
        <v>122</v>
      </c>
      <c r="D22" s="16">
        <v>13</v>
      </c>
      <c r="E22" t="s">
        <v>158</v>
      </c>
      <c r="F22">
        <v>19.02</v>
      </c>
      <c r="G22" s="19">
        <v>23.87</v>
      </c>
      <c r="H22" s="19">
        <v>25.54</v>
      </c>
      <c r="I22" s="13">
        <v>20.46</v>
      </c>
      <c r="J22">
        <v>2</v>
      </c>
      <c r="K22" s="5">
        <v>2</v>
      </c>
      <c r="L22" s="5">
        <v>2</v>
      </c>
      <c r="M22" s="5">
        <v>2</v>
      </c>
      <c r="N22">
        <f t="shared" si="7"/>
        <v>1.8810896005503855E-6</v>
      </c>
      <c r="O22">
        <f t="shared" si="8"/>
        <v>6.5224987343593723E-8</v>
      </c>
      <c r="P22" s="12">
        <f t="shared" si="9"/>
        <v>28.840014803546644</v>
      </c>
      <c r="Q22">
        <f t="shared" si="10"/>
        <v>2.0497170360978624E-8</v>
      </c>
      <c r="R22" s="12">
        <f t="shared" si="11"/>
        <v>91.773135873012961</v>
      </c>
      <c r="S22">
        <f t="shared" si="12"/>
        <v>6.9330812326446097E-7</v>
      </c>
      <c r="T22" s="12">
        <f t="shared" si="13"/>
        <v>2.7132086548953471</v>
      </c>
      <c r="U22">
        <f t="shared" si="14"/>
        <v>19.292925243052192</v>
      </c>
      <c r="X22" s="1"/>
    </row>
    <row r="23" spans="1:24" ht="15.75" x14ac:dyDescent="0.25">
      <c r="A23" t="s">
        <v>100</v>
      </c>
      <c r="B23" s="13" t="s">
        <v>124</v>
      </c>
      <c r="C23" t="s">
        <v>122</v>
      </c>
      <c r="D23" s="13">
        <v>14</v>
      </c>
      <c r="E23" t="s">
        <v>158</v>
      </c>
      <c r="F23">
        <v>18.95</v>
      </c>
      <c r="G23" s="19">
        <v>23.65</v>
      </c>
      <c r="H23" s="19">
        <v>25.33</v>
      </c>
      <c r="I23" s="13">
        <v>20.3</v>
      </c>
      <c r="J23">
        <v>2</v>
      </c>
      <c r="K23" s="7">
        <v>2</v>
      </c>
      <c r="L23" s="7">
        <v>2</v>
      </c>
      <c r="M23" s="7">
        <v>2</v>
      </c>
      <c r="N23">
        <f t="shared" si="7"/>
        <v>1.9746111370875893E-6</v>
      </c>
      <c r="O23">
        <f t="shared" si="8"/>
        <v>7.5969733436063873E-8</v>
      </c>
      <c r="P23" s="12">
        <f t="shared" si="9"/>
        <v>25.992076683399475</v>
      </c>
      <c r="Q23">
        <f t="shared" si="10"/>
        <v>2.3708834760037632E-8</v>
      </c>
      <c r="R23" s="12">
        <f t="shared" si="11"/>
        <v>83.28587874828375</v>
      </c>
      <c r="S23">
        <f t="shared" si="12"/>
        <v>7.7462424884437066E-7</v>
      </c>
      <c r="T23" s="12">
        <f t="shared" si="13"/>
        <v>2.549121254638528</v>
      </c>
      <c r="U23">
        <f t="shared" si="14"/>
        <v>17.671264011909614</v>
      </c>
      <c r="X23" s="1"/>
    </row>
    <row r="24" spans="1:24" ht="15.75" x14ac:dyDescent="0.25">
      <c r="A24" t="s">
        <v>100</v>
      </c>
      <c r="B24" s="13" t="s">
        <v>124</v>
      </c>
      <c r="C24" t="s">
        <v>122</v>
      </c>
      <c r="D24" s="13">
        <v>15</v>
      </c>
      <c r="E24" t="s">
        <v>158</v>
      </c>
      <c r="F24">
        <v>18.78</v>
      </c>
      <c r="G24" s="19">
        <v>23.92</v>
      </c>
      <c r="H24" s="19">
        <v>25.31</v>
      </c>
      <c r="I24" s="13">
        <v>20.27</v>
      </c>
      <c r="J24">
        <v>2</v>
      </c>
      <c r="K24" s="8">
        <v>2</v>
      </c>
      <c r="L24" s="8">
        <v>2</v>
      </c>
      <c r="M24" s="8">
        <v>2</v>
      </c>
      <c r="N24">
        <f t="shared" si="7"/>
        <v>2.2215530137414064E-6</v>
      </c>
      <c r="O24">
        <f t="shared" si="8"/>
        <v>6.3003184828840523E-8</v>
      </c>
      <c r="P24" s="12">
        <f t="shared" si="9"/>
        <v>35.260963708051499</v>
      </c>
      <c r="Q24">
        <f t="shared" si="10"/>
        <v>2.4039797759715574E-8</v>
      </c>
      <c r="R24" s="12">
        <f t="shared" si="11"/>
        <v>92.411468513439388</v>
      </c>
      <c r="S24">
        <f t="shared" si="12"/>
        <v>7.9090075093693003E-7</v>
      </c>
      <c r="T24" s="12">
        <f t="shared" si="13"/>
        <v>2.8088897514759887</v>
      </c>
      <c r="U24">
        <f t="shared" si="14"/>
        <v>20.917907955233634</v>
      </c>
      <c r="X24" s="1"/>
    </row>
    <row r="25" spans="1:24" ht="16.5" thickBot="1" x14ac:dyDescent="0.3">
      <c r="A25" s="15" t="s">
        <v>100</v>
      </c>
      <c r="B25" s="14" t="s">
        <v>124</v>
      </c>
      <c r="C25" s="15" t="s">
        <v>122</v>
      </c>
      <c r="D25" s="14">
        <v>16</v>
      </c>
      <c r="E25" s="15" t="s">
        <v>158</v>
      </c>
      <c r="F25" s="15">
        <v>18.93</v>
      </c>
      <c r="G25" s="20">
        <v>24.03</v>
      </c>
      <c r="H25" s="20">
        <v>25.53</v>
      </c>
      <c r="I25" s="14">
        <v>20.59</v>
      </c>
      <c r="J25" s="15">
        <v>2</v>
      </c>
      <c r="K25" s="18">
        <v>2</v>
      </c>
      <c r="L25" s="18">
        <v>2</v>
      </c>
      <c r="M25" s="18">
        <v>2</v>
      </c>
      <c r="N25" s="15">
        <f t="shared" si="7"/>
        <v>2.0021756813489313E-6</v>
      </c>
      <c r="O25" s="15">
        <f t="shared" si="8"/>
        <v>5.8377998923476236E-8</v>
      </c>
      <c r="P25" s="17">
        <f t="shared" si="9"/>
        <v>34.296750801161373</v>
      </c>
      <c r="Q25" s="15">
        <f t="shared" si="10"/>
        <v>2.0639739455445451E-8</v>
      </c>
      <c r="R25" s="17">
        <f t="shared" si="11"/>
        <v>97.005860256665727</v>
      </c>
      <c r="S25" s="15">
        <f t="shared" si="12"/>
        <v>6.335667677385869E-7</v>
      </c>
      <c r="T25" s="17">
        <f t="shared" si="13"/>
        <v>3.1601652474535089</v>
      </c>
      <c r="U25" s="15">
        <f t="shared" si="14"/>
        <v>21.907202063219081</v>
      </c>
      <c r="V25" s="15">
        <f>AVERAGE(U22:U25)</f>
        <v>19.947324818353628</v>
      </c>
      <c r="W25" s="15">
        <f>_xlfn.STDEV.P(U22:U25)</f>
        <v>1.6118190065359781</v>
      </c>
      <c r="X25" s="15">
        <f>W25/SQRT(4)</f>
        <v>0.80590950326798905</v>
      </c>
    </row>
    <row r="26" spans="1:24" ht="15.75" x14ac:dyDescent="0.25">
      <c r="A26" t="s">
        <v>100</v>
      </c>
      <c r="B26" s="16" t="s">
        <v>125</v>
      </c>
      <c r="C26" s="1" t="s">
        <v>32</v>
      </c>
      <c r="D26" s="16">
        <v>1</v>
      </c>
      <c r="E26" t="s">
        <v>158</v>
      </c>
      <c r="F26">
        <v>18.91</v>
      </c>
      <c r="G26" s="19">
        <v>23.99</v>
      </c>
      <c r="H26" s="19">
        <v>25.78</v>
      </c>
      <c r="I26" s="13">
        <v>20.32</v>
      </c>
      <c r="J26">
        <v>2</v>
      </c>
      <c r="K26" s="5">
        <v>2</v>
      </c>
      <c r="L26" s="5">
        <v>2</v>
      </c>
      <c r="M26" s="5">
        <v>2</v>
      </c>
      <c r="N26">
        <f t="shared" si="7"/>
        <v>2.030125012308807E-6</v>
      </c>
      <c r="O26">
        <f t="shared" si="8"/>
        <v>6.0019227865738948E-8</v>
      </c>
      <c r="P26" s="12">
        <f t="shared" si="9"/>
        <v>33.824577297964083</v>
      </c>
      <c r="Q26">
        <f t="shared" si="10"/>
        <v>1.7355882919854728E-8</v>
      </c>
      <c r="R26" s="12">
        <f t="shared" si="11"/>
        <v>116.97042562936346</v>
      </c>
      <c r="S26">
        <f t="shared" si="12"/>
        <v>7.6395976790392145E-7</v>
      </c>
      <c r="T26" s="12">
        <f t="shared" si="13"/>
        <v>2.657371628193022</v>
      </c>
      <c r="U26">
        <f t="shared" si="14"/>
        <v>21.907202063219053</v>
      </c>
      <c r="X26" s="1"/>
    </row>
    <row r="27" spans="1:24" ht="15.75" x14ac:dyDescent="0.25">
      <c r="A27" t="s">
        <v>100</v>
      </c>
      <c r="B27" s="13" t="s">
        <v>125</v>
      </c>
      <c r="C27" t="s">
        <v>32</v>
      </c>
      <c r="D27" s="13">
        <v>2</v>
      </c>
      <c r="E27" t="s">
        <v>158</v>
      </c>
      <c r="F27">
        <v>19.21</v>
      </c>
      <c r="G27" s="19">
        <v>23.86</v>
      </c>
      <c r="H27" s="19">
        <v>25.64</v>
      </c>
      <c r="I27" s="13">
        <v>20.52</v>
      </c>
      <c r="J27">
        <v>2</v>
      </c>
      <c r="K27" s="5">
        <v>2</v>
      </c>
      <c r="L27" s="5">
        <v>2</v>
      </c>
      <c r="M27" s="5">
        <v>2</v>
      </c>
      <c r="N27">
        <f t="shared" si="7"/>
        <v>1.6489739061505618E-6</v>
      </c>
      <c r="O27">
        <f t="shared" si="8"/>
        <v>6.567866300801101E-8</v>
      </c>
      <c r="P27" s="12">
        <f t="shared" si="9"/>
        <v>25.106691132696046</v>
      </c>
      <c r="Q27">
        <f t="shared" si="10"/>
        <v>1.912453617994345E-8</v>
      </c>
      <c r="R27" s="12">
        <f t="shared" si="11"/>
        <v>86.222948919404217</v>
      </c>
      <c r="S27">
        <f t="shared" si="12"/>
        <v>6.6506560628433515E-7</v>
      </c>
      <c r="T27" s="12">
        <f t="shared" si="13"/>
        <v>2.4794153998779738</v>
      </c>
      <c r="U27">
        <f t="shared" si="14"/>
        <v>17.508699220171838</v>
      </c>
      <c r="X27" s="1"/>
    </row>
    <row r="28" spans="1:24" ht="15.75" x14ac:dyDescent="0.25">
      <c r="A28" t="s">
        <v>100</v>
      </c>
      <c r="B28" s="13" t="s">
        <v>125</v>
      </c>
      <c r="C28" t="s">
        <v>32</v>
      </c>
      <c r="D28" s="13">
        <v>3</v>
      </c>
      <c r="E28" t="s">
        <v>158</v>
      </c>
      <c r="F28">
        <v>19.43</v>
      </c>
      <c r="G28" s="19">
        <v>24.43</v>
      </c>
      <c r="H28" s="19">
        <v>25.81</v>
      </c>
      <c r="I28" s="13">
        <v>20.73</v>
      </c>
      <c r="J28">
        <v>2</v>
      </c>
      <c r="K28" s="5">
        <v>2</v>
      </c>
      <c r="L28" s="5">
        <v>2</v>
      </c>
      <c r="M28" s="5">
        <v>2</v>
      </c>
      <c r="N28">
        <f t="shared" si="7"/>
        <v>1.4157520014086241E-6</v>
      </c>
      <c r="O28">
        <f t="shared" si="8"/>
        <v>4.4242250044019561E-8</v>
      </c>
      <c r="P28" s="12">
        <f t="shared" si="9"/>
        <v>31.999999999999957</v>
      </c>
      <c r="Q28">
        <f t="shared" si="10"/>
        <v>1.6998704014248041E-8</v>
      </c>
      <c r="R28" s="12">
        <f t="shared" si="11"/>
        <v>83.285878748283608</v>
      </c>
      <c r="S28">
        <f t="shared" si="12"/>
        <v>5.7497397789514616E-7</v>
      </c>
      <c r="T28" s="12">
        <f t="shared" si="13"/>
        <v>2.4622888266898308</v>
      </c>
      <c r="U28">
        <f t="shared" si="14"/>
        <v>18.722052051297801</v>
      </c>
      <c r="X28" s="1"/>
    </row>
    <row r="29" spans="1:24" ht="16.5" thickBot="1" x14ac:dyDescent="0.3">
      <c r="A29" s="15" t="s">
        <v>100</v>
      </c>
      <c r="B29" s="14" t="s">
        <v>125</v>
      </c>
      <c r="C29" s="15" t="s">
        <v>32</v>
      </c>
      <c r="D29" s="14">
        <v>4</v>
      </c>
      <c r="E29" s="15" t="s">
        <v>158</v>
      </c>
      <c r="F29" s="15">
        <v>19.149999999999999</v>
      </c>
      <c r="G29" s="20">
        <v>24.56</v>
      </c>
      <c r="H29" s="20">
        <v>25.89</v>
      </c>
      <c r="I29" s="14">
        <v>20.87</v>
      </c>
      <c r="J29" s="15">
        <v>2</v>
      </c>
      <c r="K29" s="3">
        <v>2</v>
      </c>
      <c r="L29" s="3">
        <v>2</v>
      </c>
      <c r="M29" s="3">
        <v>2</v>
      </c>
      <c r="N29" s="15">
        <f t="shared" si="7"/>
        <v>1.7189988376824044E-6</v>
      </c>
      <c r="O29" s="15">
        <f t="shared" si="8"/>
        <v>4.0429959519138118E-8</v>
      </c>
      <c r="P29" s="17">
        <f t="shared" si="9"/>
        <v>42.517946051088451</v>
      </c>
      <c r="Q29" s="15">
        <f t="shared" si="10"/>
        <v>1.6081753917104408E-8</v>
      </c>
      <c r="R29" s="17">
        <f t="shared" si="11"/>
        <v>106.89125368683155</v>
      </c>
      <c r="S29" s="15">
        <f t="shared" si="12"/>
        <v>5.2179989874874989E-7</v>
      </c>
      <c r="T29" s="17">
        <f t="shared" si="13"/>
        <v>3.294364069070304</v>
      </c>
      <c r="U29" s="15">
        <f t="shared" si="14"/>
        <v>24.646883557016867</v>
      </c>
      <c r="V29" s="15">
        <f>AVERAGE(U26:U29)</f>
        <v>20.696209222926392</v>
      </c>
      <c r="W29" s="15">
        <f>_xlfn.STDEV.P(U26:U29)</f>
        <v>2.7897960458263795</v>
      </c>
      <c r="X29" s="15">
        <f>W29/SQRT(4)</f>
        <v>1.3948980229131898</v>
      </c>
    </row>
    <row r="30" spans="1:24" ht="15.75" x14ac:dyDescent="0.25">
      <c r="A30" t="s">
        <v>100</v>
      </c>
      <c r="B30" s="16" t="s">
        <v>125</v>
      </c>
      <c r="C30" s="1" t="s">
        <v>120</v>
      </c>
      <c r="D30" s="16">
        <v>5</v>
      </c>
      <c r="E30" t="s">
        <v>158</v>
      </c>
      <c r="F30">
        <v>19.079999999999998</v>
      </c>
      <c r="G30" s="19">
        <v>24.88</v>
      </c>
      <c r="H30" s="19">
        <v>25.9</v>
      </c>
      <c r="I30" s="13">
        <v>20.57</v>
      </c>
      <c r="J30">
        <v>2</v>
      </c>
      <c r="K30" s="5">
        <v>2</v>
      </c>
      <c r="L30" s="5">
        <v>2</v>
      </c>
      <c r="M30" s="5">
        <v>2</v>
      </c>
      <c r="N30">
        <f t="shared" si="7"/>
        <v>1.8044617590438794E-6</v>
      </c>
      <c r="O30">
        <f t="shared" si="8"/>
        <v>3.2387222722949419E-8</v>
      </c>
      <c r="P30" s="12">
        <f t="shared" si="9"/>
        <v>55.71523605095188</v>
      </c>
      <c r="Q30">
        <f t="shared" si="10"/>
        <v>1.5970669128541582E-8</v>
      </c>
      <c r="R30" s="12">
        <f t="shared" si="11"/>
        <v>112.98598352520375</v>
      </c>
      <c r="S30">
        <f t="shared" si="12"/>
        <v>6.4241103022846699E-7</v>
      </c>
      <c r="T30" s="12">
        <f t="shared" si="13"/>
        <v>2.8088897514759994</v>
      </c>
      <c r="U30">
        <f t="shared" si="14"/>
        <v>26.052200563382399</v>
      </c>
      <c r="X30" s="1"/>
    </row>
    <row r="31" spans="1:24" ht="15.75" x14ac:dyDescent="0.25">
      <c r="A31" t="s">
        <v>100</v>
      </c>
      <c r="B31" s="13" t="s">
        <v>125</v>
      </c>
      <c r="C31" t="s">
        <v>120</v>
      </c>
      <c r="D31" s="13">
        <v>6</v>
      </c>
      <c r="E31" t="s">
        <v>158</v>
      </c>
      <c r="F31">
        <v>18.82</v>
      </c>
      <c r="G31" s="19">
        <v>23.69</v>
      </c>
      <c r="H31" s="19">
        <v>25.37</v>
      </c>
      <c r="I31" s="13">
        <v>20.18</v>
      </c>
      <c r="J31">
        <v>2</v>
      </c>
      <c r="K31" s="5">
        <v>2</v>
      </c>
      <c r="L31" s="5">
        <v>2</v>
      </c>
      <c r="M31" s="5">
        <v>2</v>
      </c>
      <c r="N31">
        <f t="shared" si="7"/>
        <v>2.160804529754254E-6</v>
      </c>
      <c r="O31">
        <f t="shared" si="8"/>
        <v>7.3892337080179704E-8</v>
      </c>
      <c r="P31" s="12">
        <f t="shared" si="9"/>
        <v>29.242606407340865</v>
      </c>
      <c r="Q31">
        <f t="shared" si="10"/>
        <v>2.3060515426730945E-8</v>
      </c>
      <c r="R31" s="12">
        <f t="shared" si="11"/>
        <v>93.701484540520056</v>
      </c>
      <c r="S31">
        <f t="shared" si="12"/>
        <v>8.4181117657723932E-7</v>
      </c>
      <c r="T31" s="12">
        <f t="shared" si="13"/>
        <v>2.5668517951258063</v>
      </c>
      <c r="U31">
        <f t="shared" si="14"/>
        <v>19.159659273902861</v>
      </c>
      <c r="X31" s="1"/>
    </row>
    <row r="32" spans="1:24" ht="15.75" x14ac:dyDescent="0.25">
      <c r="A32" t="s">
        <v>100</v>
      </c>
      <c r="B32" s="13" t="s">
        <v>125</v>
      </c>
      <c r="C32" t="s">
        <v>120</v>
      </c>
      <c r="D32" s="13">
        <v>7</v>
      </c>
      <c r="E32" t="s">
        <v>158</v>
      </c>
      <c r="F32">
        <v>18.84</v>
      </c>
      <c r="G32" s="19">
        <v>23.77</v>
      </c>
      <c r="H32" s="19">
        <v>25.46</v>
      </c>
      <c r="I32" s="13">
        <v>20.38</v>
      </c>
      <c r="J32">
        <v>2</v>
      </c>
      <c r="K32" s="6">
        <v>2</v>
      </c>
      <c r="L32" s="6">
        <v>2</v>
      </c>
      <c r="M32" s="6">
        <v>2</v>
      </c>
      <c r="N32">
        <f t="shared" si="7"/>
        <v>2.1310560952610415E-6</v>
      </c>
      <c r="O32">
        <f t="shared" si="8"/>
        <v>6.9906410529129408E-8</v>
      </c>
      <c r="P32" s="12">
        <f t="shared" si="9"/>
        <v>30.484415937406034</v>
      </c>
      <c r="Q32">
        <f t="shared" si="10"/>
        <v>2.1665878852014395E-8</v>
      </c>
      <c r="R32" s="12">
        <f t="shared" si="11"/>
        <v>98.360011602432891</v>
      </c>
      <c r="S32">
        <f t="shared" si="12"/>
        <v>7.3283919395828869E-7</v>
      </c>
      <c r="T32" s="12">
        <f t="shared" si="13"/>
        <v>2.9079450346406222</v>
      </c>
      <c r="U32">
        <f t="shared" si="14"/>
        <v>20.582314710022469</v>
      </c>
      <c r="X32" s="1"/>
    </row>
    <row r="33" spans="1:24" ht="16.5" thickBot="1" x14ac:dyDescent="0.3">
      <c r="A33" s="15" t="s">
        <v>100</v>
      </c>
      <c r="B33" s="14" t="s">
        <v>125</v>
      </c>
      <c r="C33" s="15" t="s">
        <v>120</v>
      </c>
      <c r="D33" s="14">
        <v>8</v>
      </c>
      <c r="E33" s="15" t="s">
        <v>158</v>
      </c>
      <c r="F33" s="15">
        <v>19.04</v>
      </c>
      <c r="G33" s="20">
        <v>23.71</v>
      </c>
      <c r="H33" s="20">
        <v>25.12</v>
      </c>
      <c r="I33" s="14">
        <v>20.2</v>
      </c>
      <c r="J33" s="15">
        <v>2</v>
      </c>
      <c r="K33" s="18">
        <v>2</v>
      </c>
      <c r="L33" s="18">
        <v>2</v>
      </c>
      <c r="M33" s="18">
        <v>2</v>
      </c>
      <c r="N33" s="15">
        <f t="shared" si="7"/>
        <v>1.8551920841451384E-6</v>
      </c>
      <c r="O33" s="15">
        <f t="shared" si="8"/>
        <v>7.2875039439920648E-8</v>
      </c>
      <c r="P33" s="17">
        <f t="shared" si="9"/>
        <v>25.457167480157434</v>
      </c>
      <c r="Q33" s="15">
        <f t="shared" si="10"/>
        <v>2.7423729021098463E-8</v>
      </c>
      <c r="R33" s="17">
        <f t="shared" si="11"/>
        <v>67.649154595928408</v>
      </c>
      <c r="S33" s="15">
        <f t="shared" si="12"/>
        <v>8.3022171334850863E-7</v>
      </c>
      <c r="T33" s="17">
        <f t="shared" si="13"/>
        <v>2.2345742761444374</v>
      </c>
      <c r="U33" s="15">
        <f t="shared" si="14"/>
        <v>15.670724761390836</v>
      </c>
      <c r="V33" s="15">
        <f>AVERAGE(U30:U33)</f>
        <v>20.366224827174641</v>
      </c>
      <c r="W33" s="15">
        <f>_xlfn.STDEV.P(U30:U33)</f>
        <v>3.7376642509838458</v>
      </c>
      <c r="X33" s="15">
        <f>W33/SQRT(4)</f>
        <v>1.8688321254919229</v>
      </c>
    </row>
    <row r="34" spans="1:24" ht="15.75" x14ac:dyDescent="0.25">
      <c r="A34" t="s">
        <v>100</v>
      </c>
      <c r="B34" s="13" t="s">
        <v>125</v>
      </c>
      <c r="C34" s="1" t="s">
        <v>28</v>
      </c>
      <c r="D34" s="16">
        <v>17</v>
      </c>
      <c r="E34" t="s">
        <v>158</v>
      </c>
      <c r="F34">
        <v>19.23</v>
      </c>
      <c r="G34" s="19">
        <v>23.78</v>
      </c>
      <c r="H34" s="19">
        <v>25.59</v>
      </c>
      <c r="I34" s="13">
        <v>20.41</v>
      </c>
      <c r="J34">
        <v>2</v>
      </c>
      <c r="K34" s="7">
        <v>2</v>
      </c>
      <c r="L34" s="7">
        <v>2</v>
      </c>
      <c r="M34" s="7">
        <v>2</v>
      </c>
      <c r="N34">
        <f t="shared" si="7"/>
        <v>1.6262719951018466E-6</v>
      </c>
      <c r="O34">
        <f t="shared" si="8"/>
        <v>6.9423531679418924E-8</v>
      </c>
      <c r="P34" s="12">
        <f t="shared" si="9"/>
        <v>23.42537113513005</v>
      </c>
      <c r="Q34">
        <f t="shared" si="10"/>
        <v>1.9798961491830867E-8</v>
      </c>
      <c r="R34" s="12">
        <f t="shared" si="11"/>
        <v>82.139257444025688</v>
      </c>
      <c r="S34">
        <f t="shared" si="12"/>
        <v>7.1775758142999088E-7</v>
      </c>
      <c r="T34" s="12">
        <f t="shared" si="13"/>
        <v>2.2657677705915962</v>
      </c>
      <c r="U34">
        <f t="shared" si="14"/>
        <v>16.336194011315083</v>
      </c>
      <c r="X34" s="1"/>
    </row>
    <row r="35" spans="1:24" ht="15.75" x14ac:dyDescent="0.25">
      <c r="A35" t="s">
        <v>100</v>
      </c>
      <c r="B35" s="13" t="s">
        <v>125</v>
      </c>
      <c r="C35" t="s">
        <v>28</v>
      </c>
      <c r="D35" s="13">
        <v>18</v>
      </c>
      <c r="E35" t="s">
        <v>158</v>
      </c>
      <c r="F35">
        <v>19.05</v>
      </c>
      <c r="G35" s="19">
        <v>23.81</v>
      </c>
      <c r="H35" s="19">
        <v>25.61</v>
      </c>
      <c r="I35" s="13">
        <v>20.25</v>
      </c>
      <c r="J35">
        <v>2</v>
      </c>
      <c r="K35" s="7">
        <v>2</v>
      </c>
      <c r="L35" s="7">
        <v>2</v>
      </c>
      <c r="M35" s="7">
        <v>2</v>
      </c>
      <c r="N35">
        <f t="shared" si="7"/>
        <v>1.8423773363587289E-6</v>
      </c>
      <c r="O35">
        <f t="shared" si="8"/>
        <v>6.7994816056992164E-8</v>
      </c>
      <c r="P35" s="12">
        <f t="shared" si="9"/>
        <v>27.095849995600808</v>
      </c>
      <c r="Q35">
        <f t="shared" si="10"/>
        <v>1.9526383338248187E-8</v>
      </c>
      <c r="R35" s="12">
        <f t="shared" si="11"/>
        <v>94.353229906630432</v>
      </c>
      <c r="S35">
        <f t="shared" si="12"/>
        <v>8.0194131398555348E-7</v>
      </c>
      <c r="T35" s="12">
        <f t="shared" si="13"/>
        <v>2.2973967099940662</v>
      </c>
      <c r="U35">
        <f t="shared" si="14"/>
        <v>18.042574832732843</v>
      </c>
      <c r="X35" s="1"/>
    </row>
    <row r="36" spans="1:24" ht="15.75" x14ac:dyDescent="0.25">
      <c r="A36" t="s">
        <v>100</v>
      </c>
      <c r="B36" s="13" t="s">
        <v>125</v>
      </c>
      <c r="C36" t="s">
        <v>28</v>
      </c>
      <c r="D36" s="13">
        <v>19</v>
      </c>
      <c r="E36" t="s">
        <v>158</v>
      </c>
      <c r="F36">
        <v>19.309999999999999</v>
      </c>
      <c r="G36" s="19">
        <v>24.27</v>
      </c>
      <c r="H36" s="19">
        <v>25.84</v>
      </c>
      <c r="I36" s="13">
        <v>20.29</v>
      </c>
      <c r="J36">
        <v>2</v>
      </c>
      <c r="K36" s="7">
        <v>2</v>
      </c>
      <c r="L36" s="7">
        <v>2</v>
      </c>
      <c r="M36" s="7">
        <v>2</v>
      </c>
      <c r="N36">
        <f t="shared" si="7"/>
        <v>1.5385470566217948E-6</v>
      </c>
      <c r="O36">
        <f t="shared" si="8"/>
        <v>4.9431296933558199E-8</v>
      </c>
      <c r="P36" s="12">
        <f t="shared" si="9"/>
        <v>31.124958317193116</v>
      </c>
      <c r="Q36">
        <f t="shared" si="10"/>
        <v>1.6648875744226906E-8</v>
      </c>
      <c r="R36" s="12">
        <f t="shared" si="11"/>
        <v>92.411468513439701</v>
      </c>
      <c r="S36">
        <f t="shared" si="12"/>
        <v>7.8001218658235675E-7</v>
      </c>
      <c r="T36" s="12">
        <f t="shared" si="13"/>
        <v>1.9724654089867211</v>
      </c>
      <c r="U36">
        <f t="shared" si="14"/>
        <v>17.835338185422749</v>
      </c>
      <c r="X36" s="1"/>
    </row>
    <row r="37" spans="1:24" ht="16.5" thickBot="1" x14ac:dyDescent="0.3">
      <c r="A37" s="15" t="s">
        <v>100</v>
      </c>
      <c r="B37" s="14" t="s">
        <v>125</v>
      </c>
      <c r="C37" s="15" t="s">
        <v>28</v>
      </c>
      <c r="D37" s="14">
        <v>20</v>
      </c>
      <c r="E37" s="15" t="s">
        <v>158</v>
      </c>
      <c r="F37" s="15">
        <v>19.22</v>
      </c>
      <c r="G37" s="20">
        <v>24.41</v>
      </c>
      <c r="H37" s="20">
        <v>25.89</v>
      </c>
      <c r="I37" s="14">
        <v>20.46</v>
      </c>
      <c r="J37" s="15">
        <v>2</v>
      </c>
      <c r="K37" s="18">
        <v>2</v>
      </c>
      <c r="L37" s="18">
        <v>2</v>
      </c>
      <c r="M37" s="18">
        <v>2</v>
      </c>
      <c r="N37" s="15">
        <f t="shared" si="7"/>
        <v>1.6375836113696193E-6</v>
      </c>
      <c r="O37" s="15">
        <f t="shared" si="8"/>
        <v>4.485984883937441E-8</v>
      </c>
      <c r="P37" s="17">
        <f t="shared" si="9"/>
        <v>36.504438907789599</v>
      </c>
      <c r="Q37" s="15">
        <f t="shared" si="10"/>
        <v>1.6081753917104408E-8</v>
      </c>
      <c r="R37" s="17">
        <f t="shared" si="11"/>
        <v>101.82866992062975</v>
      </c>
      <c r="S37" s="15">
        <f t="shared" si="12"/>
        <v>6.9330812326446097E-7</v>
      </c>
      <c r="T37" s="17">
        <f t="shared" si="13"/>
        <v>2.3619853228590637</v>
      </c>
      <c r="U37" s="15">
        <f t="shared" si="14"/>
        <v>20.629924935033291</v>
      </c>
      <c r="V37" s="15">
        <f>AVERAGE(U34:U37)</f>
        <v>18.211007991125992</v>
      </c>
      <c r="W37" s="15">
        <f>_xlfn.STDEV.P(U34:U37)</f>
        <v>1.5439870605173194</v>
      </c>
      <c r="X37" s="15">
        <f>W37/SQRT(4)</f>
        <v>0.77199353025865969</v>
      </c>
    </row>
    <row r="38" spans="1:24" ht="15.75" x14ac:dyDescent="0.25">
      <c r="A38" s="1" t="s">
        <v>100</v>
      </c>
      <c r="B38" s="13" t="s">
        <v>125</v>
      </c>
      <c r="C38" s="1" t="s">
        <v>121</v>
      </c>
      <c r="D38" s="16">
        <v>21</v>
      </c>
      <c r="E38" t="s">
        <v>158</v>
      </c>
      <c r="F38">
        <v>19.440000000000001</v>
      </c>
      <c r="G38" s="19">
        <v>24.31</v>
      </c>
      <c r="H38" s="19">
        <v>25.86</v>
      </c>
      <c r="I38" s="13">
        <v>20.47</v>
      </c>
      <c r="J38" s="1">
        <v>2</v>
      </c>
      <c r="K38" s="7">
        <v>2</v>
      </c>
      <c r="L38" s="7">
        <v>2</v>
      </c>
      <c r="M38" s="7">
        <v>2</v>
      </c>
      <c r="N38">
        <f t="shared" si="7"/>
        <v>1.4059726879988667E-6</v>
      </c>
      <c r="O38">
        <f t="shared" si="8"/>
        <v>4.8079595519431068E-8</v>
      </c>
      <c r="P38" s="12">
        <f t="shared" si="9"/>
        <v>29.242606407340752</v>
      </c>
      <c r="Q38">
        <f t="shared" si="10"/>
        <v>1.6419665752002752E-8</v>
      </c>
      <c r="R38" s="12">
        <f t="shared" si="11"/>
        <v>85.627363506311099</v>
      </c>
      <c r="S38">
        <f t="shared" si="12"/>
        <v>6.8851909423947196E-7</v>
      </c>
      <c r="T38" s="12">
        <f t="shared" si="13"/>
        <v>2.0420242514143827</v>
      </c>
      <c r="U38">
        <f t="shared" si="14"/>
        <v>17.227801091960337</v>
      </c>
    </row>
    <row r="39" spans="1:24" ht="15.75" x14ac:dyDescent="0.25">
      <c r="A39" s="1" t="s">
        <v>100</v>
      </c>
      <c r="B39" s="13" t="s">
        <v>125</v>
      </c>
      <c r="C39" t="s">
        <v>121</v>
      </c>
      <c r="D39" s="13">
        <v>22</v>
      </c>
      <c r="E39" t="s">
        <v>158</v>
      </c>
      <c r="F39">
        <v>19.3</v>
      </c>
      <c r="G39" s="19">
        <v>23.89</v>
      </c>
      <c r="H39" s="19">
        <v>25.66</v>
      </c>
      <c r="I39" s="13">
        <v>20.32</v>
      </c>
      <c r="J39" s="1">
        <v>2</v>
      </c>
      <c r="K39" s="7">
        <v>2</v>
      </c>
      <c r="L39" s="7">
        <v>2</v>
      </c>
      <c r="M39" s="7">
        <v>2</v>
      </c>
      <c r="N39">
        <f t="shared" si="7"/>
        <v>1.5492484976887415E-6</v>
      </c>
      <c r="O39">
        <f t="shared" si="8"/>
        <v>6.4327015668417646E-8</v>
      </c>
      <c r="P39" s="12">
        <f t="shared" si="9"/>
        <v>24.083947958577056</v>
      </c>
      <c r="Q39">
        <f t="shared" si="10"/>
        <v>1.8861243038926746E-8</v>
      </c>
      <c r="R39" s="12">
        <f t="shared" si="11"/>
        <v>82.139257444025688</v>
      </c>
      <c r="S39">
        <f t="shared" si="12"/>
        <v>7.6395976790392145E-7</v>
      </c>
      <c r="T39" s="12">
        <f t="shared" si="13"/>
        <v>2.027918959580056</v>
      </c>
      <c r="U39">
        <f t="shared" si="14"/>
        <v>15.889479926992548</v>
      </c>
    </row>
    <row r="40" spans="1:24" ht="15.75" x14ac:dyDescent="0.25">
      <c r="A40" s="1" t="s">
        <v>100</v>
      </c>
      <c r="B40" s="13" t="s">
        <v>125</v>
      </c>
      <c r="C40" t="s">
        <v>121</v>
      </c>
      <c r="D40" s="13">
        <v>23</v>
      </c>
      <c r="E40" t="s">
        <v>158</v>
      </c>
      <c r="F40">
        <v>19.309999999999999</v>
      </c>
      <c r="G40" s="19">
        <v>23.84</v>
      </c>
      <c r="H40" s="19">
        <v>25.43</v>
      </c>
      <c r="I40" s="13">
        <v>20.03</v>
      </c>
      <c r="J40" s="1">
        <v>2</v>
      </c>
      <c r="K40" s="7">
        <v>2</v>
      </c>
      <c r="L40" s="7">
        <v>2</v>
      </c>
      <c r="M40" s="7">
        <v>2</v>
      </c>
      <c r="N40">
        <f t="shared" si="7"/>
        <v>1.5385470566217948E-6</v>
      </c>
      <c r="O40">
        <f t="shared" si="8"/>
        <v>6.6595502976907639E-8</v>
      </c>
      <c r="P40" s="12">
        <f t="shared" si="9"/>
        <v>23.102867128359922</v>
      </c>
      <c r="Q40">
        <f t="shared" si="10"/>
        <v>2.2121125022009741E-8</v>
      </c>
      <c r="R40" s="12">
        <f t="shared" si="11"/>
        <v>69.55103120166784</v>
      </c>
      <c r="S40">
        <f t="shared" si="12"/>
        <v>9.340479827756185E-7</v>
      </c>
      <c r="T40" s="12">
        <f t="shared" si="13"/>
        <v>1.6471820345351487</v>
      </c>
      <c r="U40">
        <f t="shared" si="14"/>
        <v>13.832595700925856</v>
      </c>
    </row>
    <row r="41" spans="1:24" ht="16.5" thickBot="1" x14ac:dyDescent="0.3">
      <c r="A41" s="15" t="s">
        <v>100</v>
      </c>
      <c r="B41" s="14" t="s">
        <v>125</v>
      </c>
      <c r="C41" s="15" t="s">
        <v>121</v>
      </c>
      <c r="D41" s="14">
        <v>24</v>
      </c>
      <c r="E41" s="15" t="s">
        <v>158</v>
      </c>
      <c r="F41" s="15">
        <v>18.98</v>
      </c>
      <c r="G41" s="20">
        <v>23.71</v>
      </c>
      <c r="H41" s="20">
        <v>24.97</v>
      </c>
      <c r="I41" s="14">
        <v>20.04</v>
      </c>
      <c r="J41" s="15">
        <v>2</v>
      </c>
      <c r="K41" s="18">
        <v>2</v>
      </c>
      <c r="L41" s="18">
        <v>2</v>
      </c>
      <c r="M41" s="18">
        <v>2</v>
      </c>
      <c r="N41" s="15">
        <f t="shared" si="7"/>
        <v>1.933974227504787E-6</v>
      </c>
      <c r="O41" s="15">
        <f t="shared" si="8"/>
        <v>7.2875039439920648E-8</v>
      </c>
      <c r="P41" s="17">
        <f t="shared" si="9"/>
        <v>26.538225466062169</v>
      </c>
      <c r="Q41" s="15">
        <f t="shared" si="10"/>
        <v>3.0428532532071962E-8</v>
      </c>
      <c r="R41" s="17">
        <f t="shared" si="11"/>
        <v>63.557919707970136</v>
      </c>
      <c r="S41" s="15">
        <f t="shared" si="12"/>
        <v>9.2759604207256919E-7</v>
      </c>
      <c r="T41" s="17">
        <f t="shared" si="13"/>
        <v>2.0849315216822424</v>
      </c>
      <c r="U41" s="15">
        <f t="shared" si="14"/>
        <v>15.207031643372828</v>
      </c>
      <c r="V41" s="15">
        <f>AVERAGE(U38:U41)</f>
        <v>15.539227090812894</v>
      </c>
      <c r="W41" s="15">
        <f>_xlfn.STDEV.P(U38:U41)</f>
        <v>1.224428818148553</v>
      </c>
      <c r="X41" s="15">
        <f>W41/SQRT(4)</f>
        <v>0.61221440907427649</v>
      </c>
    </row>
    <row r="42" spans="1:24" ht="15.75" x14ac:dyDescent="0.25">
      <c r="A42" s="1" t="s">
        <v>100</v>
      </c>
      <c r="B42" s="16" t="s">
        <v>125</v>
      </c>
      <c r="C42" s="1" t="s">
        <v>56</v>
      </c>
      <c r="D42" s="16">
        <v>33</v>
      </c>
      <c r="E42" t="s">
        <v>158</v>
      </c>
      <c r="F42">
        <v>18.600000000000001</v>
      </c>
      <c r="G42" s="19">
        <v>23.53</v>
      </c>
      <c r="H42" s="19">
        <v>25.36</v>
      </c>
      <c r="I42" s="13">
        <v>19.850000000000001</v>
      </c>
      <c r="J42" s="1">
        <v>2</v>
      </c>
      <c r="K42" s="7">
        <v>2</v>
      </c>
      <c r="L42" s="7">
        <v>2</v>
      </c>
      <c r="M42" s="7">
        <v>2</v>
      </c>
      <c r="N42">
        <f t="shared" si="7"/>
        <v>2.5167616095979588E-6</v>
      </c>
      <c r="O42">
        <f t="shared" si="8"/>
        <v>8.2558957821781818E-8</v>
      </c>
      <c r="P42" s="12">
        <f t="shared" si="9"/>
        <v>30.484415937406041</v>
      </c>
      <c r="Q42">
        <f t="shared" si="10"/>
        <v>2.3220913996115337E-8</v>
      </c>
      <c r="R42" s="12">
        <f t="shared" si="11"/>
        <v>108.38339998240345</v>
      </c>
      <c r="S42">
        <f t="shared" si="12"/>
        <v>1.0581679077795454E-6</v>
      </c>
      <c r="T42" s="12">
        <f t="shared" si="13"/>
        <v>2.3784142300054438</v>
      </c>
      <c r="U42">
        <f t="shared" si="14"/>
        <v>19.88120551177494</v>
      </c>
    </row>
    <row r="43" spans="1:24" ht="15.75" x14ac:dyDescent="0.25">
      <c r="A43" s="1" t="s">
        <v>100</v>
      </c>
      <c r="B43" s="13" t="s">
        <v>125</v>
      </c>
      <c r="C43" t="s">
        <v>56</v>
      </c>
      <c r="D43" s="13">
        <v>34</v>
      </c>
      <c r="E43" t="s">
        <v>158</v>
      </c>
      <c r="F43">
        <v>18.41</v>
      </c>
      <c r="G43" s="19">
        <v>23.38</v>
      </c>
      <c r="H43" s="19">
        <v>25.02</v>
      </c>
      <c r="I43" s="13">
        <v>19.59</v>
      </c>
      <c r="J43" s="1">
        <v>2</v>
      </c>
      <c r="K43" s="7">
        <v>2</v>
      </c>
      <c r="L43" s="7">
        <v>2</v>
      </c>
      <c r="M43" s="7">
        <v>2</v>
      </c>
      <c r="N43">
        <f t="shared" si="7"/>
        <v>2.8710303257199639E-6</v>
      </c>
      <c r="O43">
        <f t="shared" si="8"/>
        <v>9.1604899244786231E-8</v>
      </c>
      <c r="P43" s="12">
        <f t="shared" si="9"/>
        <v>31.34144952278162</v>
      </c>
      <c r="Q43">
        <f t="shared" si="10"/>
        <v>2.9392025008599761E-8</v>
      </c>
      <c r="R43" s="12">
        <f t="shared" si="11"/>
        <v>97.680589373475769</v>
      </c>
      <c r="S43">
        <f t="shared" si="12"/>
        <v>1.267133535477174E-6</v>
      </c>
      <c r="T43" s="12">
        <f t="shared" si="13"/>
        <v>2.2657677705915962</v>
      </c>
      <c r="U43">
        <f t="shared" si="14"/>
        <v>19.07132709637736</v>
      </c>
    </row>
    <row r="44" spans="1:24" ht="15.75" x14ac:dyDescent="0.25">
      <c r="A44" s="1" t="s">
        <v>100</v>
      </c>
      <c r="B44" s="13" t="s">
        <v>125</v>
      </c>
      <c r="C44" t="s">
        <v>56</v>
      </c>
      <c r="D44" s="13">
        <v>35</v>
      </c>
      <c r="E44" t="s">
        <v>158</v>
      </c>
      <c r="F44">
        <v>18.41</v>
      </c>
      <c r="G44" s="19">
        <v>23.47</v>
      </c>
      <c r="H44" s="19">
        <v>25.03</v>
      </c>
      <c r="I44" s="13">
        <v>19.600000000000001</v>
      </c>
      <c r="J44" s="1">
        <v>2</v>
      </c>
      <c r="K44" s="7">
        <v>2</v>
      </c>
      <c r="L44" s="7">
        <v>2</v>
      </c>
      <c r="M44" s="7">
        <v>2</v>
      </c>
      <c r="N44">
        <f t="shared" si="7"/>
        <v>2.8710303257199639E-6</v>
      </c>
      <c r="O44">
        <f t="shared" si="8"/>
        <v>8.6064886779934141E-8</v>
      </c>
      <c r="P44" s="12">
        <f t="shared" si="9"/>
        <v>33.358904346915836</v>
      </c>
      <c r="Q44">
        <f t="shared" si="10"/>
        <v>2.9188999461738068E-8</v>
      </c>
      <c r="R44" s="12">
        <f t="shared" si="11"/>
        <v>98.360011602432891</v>
      </c>
      <c r="S44">
        <f t="shared" si="12"/>
        <v>1.2583808047989792E-6</v>
      </c>
      <c r="T44" s="12">
        <f t="shared" si="13"/>
        <v>2.281527431736849</v>
      </c>
      <c r="U44">
        <f t="shared" si="14"/>
        <v>19.562244443073098</v>
      </c>
    </row>
    <row r="45" spans="1:24" ht="16.5" thickBot="1" x14ac:dyDescent="0.3">
      <c r="A45" s="15" t="s">
        <v>100</v>
      </c>
      <c r="B45" s="14" t="s">
        <v>125</v>
      </c>
      <c r="C45" s="15" t="s">
        <v>56</v>
      </c>
      <c r="D45" s="14">
        <v>36</v>
      </c>
      <c r="E45" s="15" t="s">
        <v>158</v>
      </c>
      <c r="F45" s="15">
        <v>19.260000000000002</v>
      </c>
      <c r="G45" s="20">
        <v>23.82</v>
      </c>
      <c r="H45" s="20">
        <v>25.24</v>
      </c>
      <c r="I45" s="14">
        <v>19.89</v>
      </c>
      <c r="J45" s="15">
        <v>2</v>
      </c>
      <c r="K45" s="18">
        <v>2</v>
      </c>
      <c r="L45" s="18">
        <v>2</v>
      </c>
      <c r="M45" s="18">
        <v>2</v>
      </c>
      <c r="N45" s="15">
        <f t="shared" si="7"/>
        <v>1.5928038013999331E-6</v>
      </c>
      <c r="O45" s="15">
        <f t="shared" si="8"/>
        <v>6.7525141554820516E-8</v>
      </c>
      <c r="P45" s="17">
        <f t="shared" si="9"/>
        <v>23.588307476657562</v>
      </c>
      <c r="Q45" s="15">
        <f t="shared" si="10"/>
        <v>2.523497677929781E-8</v>
      </c>
      <c r="R45" s="17">
        <f t="shared" si="11"/>
        <v>63.118893087574882</v>
      </c>
      <c r="S45" s="15">
        <f t="shared" si="12"/>
        <v>1.0292322506946826E-6</v>
      </c>
      <c r="T45" s="17">
        <f t="shared" si="13"/>
        <v>1.5475649935423872</v>
      </c>
      <c r="U45" s="15">
        <f t="shared" si="14"/>
        <v>13.207937865316339</v>
      </c>
      <c r="V45" s="15">
        <f>AVERAGE(U42:U45)</f>
        <v>17.930678729135433</v>
      </c>
      <c r="W45" s="15">
        <f>_xlfn.STDEV.P(U42:U45)</f>
        <v>2.7418935689213719</v>
      </c>
      <c r="X45" s="15">
        <f>W45/SQRT(4)</f>
        <v>1.370946784460686</v>
      </c>
    </row>
    <row r="46" spans="1:24" ht="15.75" x14ac:dyDescent="0.25">
      <c r="A46" s="1" t="s">
        <v>100</v>
      </c>
      <c r="B46" s="16" t="s">
        <v>125</v>
      </c>
      <c r="C46" t="s">
        <v>122</v>
      </c>
      <c r="D46" s="13">
        <v>37</v>
      </c>
      <c r="E46" t="s">
        <v>158</v>
      </c>
      <c r="F46">
        <v>18.78</v>
      </c>
      <c r="G46" s="19">
        <v>24.01</v>
      </c>
      <c r="H46" s="19">
        <v>25.77</v>
      </c>
      <c r="I46" s="13">
        <v>20.22</v>
      </c>
      <c r="J46" s="1">
        <v>2</v>
      </c>
      <c r="K46" s="7">
        <v>2</v>
      </c>
      <c r="L46" s="7">
        <v>2</v>
      </c>
      <c r="M46" s="7">
        <v>2</v>
      </c>
      <c r="N46">
        <f t="shared" si="7"/>
        <v>2.2215530137414064E-6</v>
      </c>
      <c r="O46">
        <f t="shared" si="8"/>
        <v>5.9192925419630781E-8</v>
      </c>
      <c r="P46" s="12">
        <f t="shared" si="9"/>
        <v>37.530718375420065</v>
      </c>
      <c r="Q46">
        <f t="shared" si="10"/>
        <v>1.7476602632282349E-8</v>
      </c>
      <c r="R46" s="12">
        <f t="shared" si="11"/>
        <v>127.11583941594051</v>
      </c>
      <c r="S46">
        <f t="shared" si="12"/>
        <v>8.1879180568480943E-7</v>
      </c>
      <c r="T46" s="12">
        <f t="shared" si="13"/>
        <v>2.7132086548953374</v>
      </c>
      <c r="U46">
        <f t="shared" si="14"/>
        <v>23.479557809778491</v>
      </c>
    </row>
    <row r="47" spans="1:24" ht="15.75" x14ac:dyDescent="0.25">
      <c r="A47" s="1" t="s">
        <v>100</v>
      </c>
      <c r="B47" s="13" t="s">
        <v>125</v>
      </c>
      <c r="C47" t="s">
        <v>122</v>
      </c>
      <c r="D47" s="13">
        <v>38</v>
      </c>
      <c r="E47" t="s">
        <v>158</v>
      </c>
      <c r="F47">
        <v>19.18</v>
      </c>
      <c r="G47" s="19">
        <v>24.02</v>
      </c>
      <c r="H47" s="19">
        <v>25.63</v>
      </c>
      <c r="I47" s="13">
        <v>20.41</v>
      </c>
      <c r="J47" s="1">
        <v>2</v>
      </c>
      <c r="K47" s="7">
        <v>2</v>
      </c>
      <c r="L47" s="7">
        <v>2</v>
      </c>
      <c r="M47" s="7">
        <v>2</v>
      </c>
      <c r="N47">
        <f t="shared" si="7"/>
        <v>1.6836223531544788E-6</v>
      </c>
      <c r="O47">
        <f t="shared" si="8"/>
        <v>5.8784050017199416E-8</v>
      </c>
      <c r="P47" s="12">
        <f t="shared" si="9"/>
        <v>28.640802269695161</v>
      </c>
      <c r="Q47">
        <f t="shared" si="10"/>
        <v>1.9257557848654599E-8</v>
      </c>
      <c r="R47" s="12">
        <f t="shared" si="11"/>
        <v>87.426576432281237</v>
      </c>
      <c r="S47">
        <f t="shared" si="12"/>
        <v>7.1775758142999088E-7</v>
      </c>
      <c r="T47" s="12">
        <f t="shared" si="13"/>
        <v>2.3456698984637576</v>
      </c>
      <c r="U47">
        <f t="shared" si="14"/>
        <v>18.042574832732875</v>
      </c>
    </row>
    <row r="48" spans="1:24" ht="15.75" x14ac:dyDescent="0.25">
      <c r="A48" s="1" t="s">
        <v>100</v>
      </c>
      <c r="B48" s="13" t="s">
        <v>125</v>
      </c>
      <c r="C48" t="s">
        <v>122</v>
      </c>
      <c r="D48" s="13">
        <v>39</v>
      </c>
      <c r="E48" t="s">
        <v>158</v>
      </c>
      <c r="F48">
        <v>19.11</v>
      </c>
      <c r="G48" s="19">
        <v>23.95</v>
      </c>
      <c r="H48" s="19">
        <v>25.44</v>
      </c>
      <c r="I48" s="13">
        <v>20.34</v>
      </c>
      <c r="J48" s="1">
        <v>2</v>
      </c>
      <c r="K48" s="7">
        <v>2</v>
      </c>
      <c r="L48" s="7">
        <v>2</v>
      </c>
      <c r="M48" s="7">
        <v>2</v>
      </c>
      <c r="N48">
        <f t="shared" si="7"/>
        <v>1.7673264730269858E-6</v>
      </c>
      <c r="O48">
        <f t="shared" si="8"/>
        <v>6.170659803398714E-8</v>
      </c>
      <c r="P48" s="12">
        <f t="shared" si="9"/>
        <v>28.640802269695161</v>
      </c>
      <c r="Q48">
        <f t="shared" si="10"/>
        <v>2.1968323249982282E-8</v>
      </c>
      <c r="R48" s="12">
        <f t="shared" si="11"/>
        <v>80.448855969397272</v>
      </c>
      <c r="S48">
        <f t="shared" si="12"/>
        <v>7.5344210802400303E-7</v>
      </c>
      <c r="T48" s="12">
        <f t="shared" si="13"/>
        <v>2.3456698984637616</v>
      </c>
      <c r="U48">
        <f t="shared" si="14"/>
        <v>17.549199675114046</v>
      </c>
    </row>
    <row r="49" spans="1:24" ht="16.5" thickBot="1" x14ac:dyDescent="0.3">
      <c r="A49" s="15" t="s">
        <v>100</v>
      </c>
      <c r="B49" s="14" t="s">
        <v>125</v>
      </c>
      <c r="C49" s="15" t="s">
        <v>122</v>
      </c>
      <c r="D49" s="14">
        <v>40</v>
      </c>
      <c r="E49" s="15" t="s">
        <v>158</v>
      </c>
      <c r="F49" s="15">
        <v>19.29</v>
      </c>
      <c r="G49" s="20">
        <v>24.06</v>
      </c>
      <c r="H49" s="20">
        <v>25.23</v>
      </c>
      <c r="I49" s="14">
        <v>20.34</v>
      </c>
      <c r="J49" s="15">
        <v>2</v>
      </c>
      <c r="K49" s="18">
        <v>2</v>
      </c>
      <c r="L49" s="18">
        <v>2</v>
      </c>
      <c r="M49" s="18">
        <v>2</v>
      </c>
      <c r="N49" s="15">
        <f t="shared" si="7"/>
        <v>1.5600243731647135E-6</v>
      </c>
      <c r="O49" s="15">
        <f t="shared" si="8"/>
        <v>5.7176597078160406E-8</v>
      </c>
      <c r="P49" s="17">
        <f t="shared" si="9"/>
        <v>27.284316536574575</v>
      </c>
      <c r="Q49" s="15">
        <f t="shared" si="10"/>
        <v>2.5410499923466385E-8</v>
      </c>
      <c r="R49" s="17">
        <f t="shared" si="11"/>
        <v>61.39290363681684</v>
      </c>
      <c r="S49" s="15">
        <f t="shared" si="12"/>
        <v>7.5344210802400303E-7</v>
      </c>
      <c r="T49" s="17">
        <f t="shared" si="13"/>
        <v>2.0705298476827561</v>
      </c>
      <c r="U49" s="15">
        <f t="shared" si="14"/>
        <v>15.13692234760952</v>
      </c>
      <c r="V49" s="15">
        <f>AVERAGE(U46:U49)</f>
        <v>18.552063666308733</v>
      </c>
      <c r="W49" s="15">
        <f>_xlfn.STDEV.P(U46:U49)</f>
        <v>3.0499468772828187</v>
      </c>
      <c r="X49" s="15">
        <f>W49/SQRT(4)</f>
        <v>1.5249734386414093</v>
      </c>
    </row>
    <row r="54" spans="1:24" x14ac:dyDescent="0.25">
      <c r="A54" t="s">
        <v>74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</row>
    <row r="55" spans="1:24" x14ac:dyDescent="0.25">
      <c r="B55" t="s">
        <v>25</v>
      </c>
      <c r="C55">
        <v>1</v>
      </c>
      <c r="D55" t="s">
        <v>158</v>
      </c>
      <c r="E55">
        <v>18.91</v>
      </c>
      <c r="F55">
        <v>0.1</v>
      </c>
      <c r="G55" t="s">
        <v>18</v>
      </c>
      <c r="H55" t="s">
        <v>18</v>
      </c>
      <c r="I55" t="s">
        <v>19</v>
      </c>
      <c r="J55" t="s">
        <v>18</v>
      </c>
      <c r="K55" t="s">
        <v>20</v>
      </c>
      <c r="L55" t="s">
        <v>21</v>
      </c>
      <c r="M55">
        <v>1</v>
      </c>
      <c r="N55" t="s">
        <v>119</v>
      </c>
      <c r="O55" t="s">
        <v>20</v>
      </c>
    </row>
    <row r="56" spans="1:24" x14ac:dyDescent="0.25">
      <c r="B56" t="s">
        <v>26</v>
      </c>
      <c r="C56">
        <v>2</v>
      </c>
      <c r="D56" t="s">
        <v>158</v>
      </c>
      <c r="E56">
        <v>19.21</v>
      </c>
      <c r="F56">
        <v>0.01</v>
      </c>
      <c r="G56" t="s">
        <v>18</v>
      </c>
      <c r="H56" t="s">
        <v>18</v>
      </c>
      <c r="I56" t="s">
        <v>19</v>
      </c>
      <c r="J56" t="s">
        <v>18</v>
      </c>
      <c r="K56" t="s">
        <v>20</v>
      </c>
      <c r="L56" t="s">
        <v>21</v>
      </c>
      <c r="M56">
        <v>7</v>
      </c>
      <c r="N56" t="s">
        <v>27</v>
      </c>
      <c r="O56" t="s">
        <v>20</v>
      </c>
    </row>
    <row r="57" spans="1:24" x14ac:dyDescent="0.25">
      <c r="B57" t="s">
        <v>30</v>
      </c>
      <c r="C57">
        <v>3</v>
      </c>
      <c r="D57" t="s">
        <v>158</v>
      </c>
      <c r="E57">
        <v>19.43</v>
      </c>
      <c r="F57">
        <v>0.03</v>
      </c>
      <c r="G57" t="s">
        <v>18</v>
      </c>
      <c r="H57" t="s">
        <v>18</v>
      </c>
      <c r="I57" t="s">
        <v>19</v>
      </c>
      <c r="J57" t="s">
        <v>18</v>
      </c>
      <c r="K57" t="s">
        <v>20</v>
      </c>
      <c r="L57" t="s">
        <v>21</v>
      </c>
      <c r="M57">
        <v>13</v>
      </c>
      <c r="N57" t="s">
        <v>31</v>
      </c>
      <c r="O57" t="s">
        <v>20</v>
      </c>
    </row>
    <row r="58" spans="1:24" x14ac:dyDescent="0.25">
      <c r="B58" t="s">
        <v>32</v>
      </c>
      <c r="C58">
        <v>4</v>
      </c>
      <c r="D58" t="s">
        <v>158</v>
      </c>
      <c r="E58">
        <v>19.149999999999999</v>
      </c>
      <c r="F58">
        <v>0.04</v>
      </c>
      <c r="G58" t="s">
        <v>18</v>
      </c>
      <c r="H58" t="s">
        <v>18</v>
      </c>
      <c r="I58" t="s">
        <v>19</v>
      </c>
      <c r="J58" t="s">
        <v>18</v>
      </c>
      <c r="K58" t="s">
        <v>20</v>
      </c>
      <c r="L58" t="s">
        <v>21</v>
      </c>
      <c r="M58">
        <v>19</v>
      </c>
      <c r="N58" t="s">
        <v>33</v>
      </c>
      <c r="O58" t="s">
        <v>20</v>
      </c>
    </row>
    <row r="59" spans="1:24" x14ac:dyDescent="0.25">
      <c r="B59" t="s">
        <v>34</v>
      </c>
      <c r="C59">
        <v>5</v>
      </c>
      <c r="D59" t="s">
        <v>158</v>
      </c>
      <c r="E59">
        <v>19.079999999999998</v>
      </c>
      <c r="F59">
        <v>0</v>
      </c>
      <c r="G59" t="s">
        <v>18</v>
      </c>
      <c r="H59" t="s">
        <v>18</v>
      </c>
      <c r="I59" t="s">
        <v>19</v>
      </c>
      <c r="J59" t="s">
        <v>18</v>
      </c>
      <c r="K59" t="s">
        <v>20</v>
      </c>
      <c r="L59" t="s">
        <v>21</v>
      </c>
      <c r="M59">
        <v>25</v>
      </c>
      <c r="N59" t="s">
        <v>35</v>
      </c>
      <c r="O59" t="s">
        <v>20</v>
      </c>
    </row>
    <row r="60" spans="1:24" x14ac:dyDescent="0.25">
      <c r="B60" t="s">
        <v>36</v>
      </c>
      <c r="C60">
        <v>6</v>
      </c>
      <c r="D60" t="s">
        <v>158</v>
      </c>
      <c r="E60">
        <v>18.82</v>
      </c>
      <c r="F60">
        <v>0.1</v>
      </c>
      <c r="G60" t="s">
        <v>18</v>
      </c>
      <c r="H60" t="s">
        <v>18</v>
      </c>
      <c r="I60" t="s">
        <v>19</v>
      </c>
      <c r="J60" t="s">
        <v>18</v>
      </c>
      <c r="K60" t="s">
        <v>20</v>
      </c>
      <c r="L60" t="s">
        <v>21</v>
      </c>
      <c r="M60">
        <v>31</v>
      </c>
      <c r="N60" t="s">
        <v>37</v>
      </c>
      <c r="O60" t="s">
        <v>20</v>
      </c>
    </row>
    <row r="61" spans="1:24" x14ac:dyDescent="0.25">
      <c r="B61" t="s">
        <v>38</v>
      </c>
      <c r="C61">
        <v>7</v>
      </c>
      <c r="D61" t="s">
        <v>158</v>
      </c>
      <c r="E61">
        <v>18.84</v>
      </c>
      <c r="F61">
        <v>0</v>
      </c>
      <c r="G61" t="s">
        <v>18</v>
      </c>
      <c r="H61" t="s">
        <v>18</v>
      </c>
      <c r="I61" t="s">
        <v>19</v>
      </c>
      <c r="J61" t="s">
        <v>18</v>
      </c>
      <c r="K61" t="s">
        <v>126</v>
      </c>
      <c r="L61" t="s">
        <v>21</v>
      </c>
      <c r="M61">
        <v>37</v>
      </c>
      <c r="N61" t="s">
        <v>127</v>
      </c>
      <c r="O61" t="s">
        <v>20</v>
      </c>
    </row>
    <row r="62" spans="1:24" x14ac:dyDescent="0.25">
      <c r="B62" t="s">
        <v>42</v>
      </c>
      <c r="C62">
        <v>8</v>
      </c>
      <c r="D62" t="s">
        <v>158</v>
      </c>
      <c r="E62">
        <v>19.04</v>
      </c>
      <c r="F62">
        <v>7.0000000000000007E-2</v>
      </c>
      <c r="G62" t="s">
        <v>18</v>
      </c>
      <c r="H62" t="s">
        <v>18</v>
      </c>
      <c r="I62" t="s">
        <v>19</v>
      </c>
      <c r="J62" t="s">
        <v>18</v>
      </c>
      <c r="K62" t="s">
        <v>20</v>
      </c>
      <c r="L62" t="s">
        <v>21</v>
      </c>
      <c r="M62">
        <v>43</v>
      </c>
      <c r="N62" t="s">
        <v>43</v>
      </c>
      <c r="O62" t="s">
        <v>20</v>
      </c>
    </row>
    <row r="63" spans="1:24" x14ac:dyDescent="0.25">
      <c r="B63" t="s">
        <v>44</v>
      </c>
      <c r="C63">
        <v>9</v>
      </c>
      <c r="D63" t="s">
        <v>158</v>
      </c>
      <c r="E63">
        <v>18.53</v>
      </c>
      <c r="F63">
        <v>0.06</v>
      </c>
      <c r="G63" t="s">
        <v>18</v>
      </c>
      <c r="H63" t="s">
        <v>18</v>
      </c>
      <c r="I63" t="s">
        <v>19</v>
      </c>
      <c r="J63" t="s">
        <v>18</v>
      </c>
      <c r="K63" t="s">
        <v>20</v>
      </c>
      <c r="L63" t="s">
        <v>21</v>
      </c>
      <c r="M63">
        <v>2</v>
      </c>
      <c r="N63" t="s">
        <v>45</v>
      </c>
      <c r="O63" t="s">
        <v>20</v>
      </c>
    </row>
    <row r="64" spans="1:24" x14ac:dyDescent="0.25">
      <c r="B64" t="s">
        <v>17</v>
      </c>
      <c r="C64">
        <v>10</v>
      </c>
      <c r="D64" t="s">
        <v>158</v>
      </c>
      <c r="E64">
        <v>18.899999999999999</v>
      </c>
      <c r="F64">
        <v>0.04</v>
      </c>
      <c r="G64" t="s">
        <v>18</v>
      </c>
      <c r="H64" t="s">
        <v>18</v>
      </c>
      <c r="I64" t="s">
        <v>19</v>
      </c>
      <c r="J64" t="s">
        <v>18</v>
      </c>
      <c r="K64" t="s">
        <v>20</v>
      </c>
      <c r="L64" t="s">
        <v>21</v>
      </c>
      <c r="M64">
        <v>8</v>
      </c>
      <c r="N64" t="s">
        <v>22</v>
      </c>
      <c r="O64" t="s">
        <v>20</v>
      </c>
    </row>
    <row r="65" spans="2:15" x14ac:dyDescent="0.25">
      <c r="B65" t="s">
        <v>23</v>
      </c>
      <c r="C65">
        <v>11</v>
      </c>
      <c r="D65" t="s">
        <v>158</v>
      </c>
      <c r="E65">
        <v>18.73</v>
      </c>
      <c r="F65">
        <v>0.03</v>
      </c>
      <c r="G65" t="s">
        <v>18</v>
      </c>
      <c r="H65" t="s">
        <v>18</v>
      </c>
      <c r="I65" t="s">
        <v>19</v>
      </c>
      <c r="J65" t="s">
        <v>18</v>
      </c>
      <c r="K65" t="s">
        <v>20</v>
      </c>
      <c r="L65" t="s">
        <v>21</v>
      </c>
      <c r="M65">
        <v>14</v>
      </c>
      <c r="N65" t="s">
        <v>24</v>
      </c>
      <c r="O65" t="s">
        <v>20</v>
      </c>
    </row>
    <row r="66" spans="2:15" x14ac:dyDescent="0.25">
      <c r="B66" t="s">
        <v>28</v>
      </c>
      <c r="C66">
        <v>12</v>
      </c>
      <c r="D66" t="s">
        <v>158</v>
      </c>
      <c r="E66">
        <v>18.72</v>
      </c>
      <c r="F66">
        <v>0.04</v>
      </c>
      <c r="G66" t="s">
        <v>18</v>
      </c>
      <c r="H66" t="s">
        <v>18</v>
      </c>
      <c r="I66" t="s">
        <v>19</v>
      </c>
      <c r="J66" t="s">
        <v>18</v>
      </c>
      <c r="K66" t="s">
        <v>20</v>
      </c>
      <c r="L66" t="s">
        <v>21</v>
      </c>
      <c r="M66">
        <v>20</v>
      </c>
      <c r="N66" t="s">
        <v>29</v>
      </c>
      <c r="O66" t="s">
        <v>20</v>
      </c>
    </row>
    <row r="67" spans="2:15" x14ac:dyDescent="0.25">
      <c r="B67" t="s">
        <v>40</v>
      </c>
      <c r="C67">
        <v>13</v>
      </c>
      <c r="D67" t="s">
        <v>158</v>
      </c>
      <c r="E67">
        <v>19.02</v>
      </c>
      <c r="F67">
        <v>0.04</v>
      </c>
      <c r="G67" t="s">
        <v>18</v>
      </c>
      <c r="H67" t="s">
        <v>18</v>
      </c>
      <c r="I67" t="s">
        <v>19</v>
      </c>
      <c r="J67" t="s">
        <v>18</v>
      </c>
      <c r="K67" t="s">
        <v>20</v>
      </c>
      <c r="L67" t="s">
        <v>21</v>
      </c>
      <c r="M67">
        <v>26</v>
      </c>
      <c r="N67" t="s">
        <v>41</v>
      </c>
      <c r="O67" t="s">
        <v>20</v>
      </c>
    </row>
    <row r="68" spans="2:15" x14ac:dyDescent="0.25">
      <c r="B68" t="s">
        <v>50</v>
      </c>
      <c r="C68">
        <v>14</v>
      </c>
      <c r="D68" t="s">
        <v>158</v>
      </c>
      <c r="E68">
        <v>18.95</v>
      </c>
      <c r="F68">
        <v>0</v>
      </c>
      <c r="G68" t="s">
        <v>18</v>
      </c>
      <c r="H68" t="s">
        <v>18</v>
      </c>
      <c r="I68" t="s">
        <v>19</v>
      </c>
      <c r="J68" t="s">
        <v>18</v>
      </c>
      <c r="K68" t="s">
        <v>126</v>
      </c>
      <c r="L68" t="s">
        <v>21</v>
      </c>
      <c r="M68">
        <v>32</v>
      </c>
      <c r="N68" t="s">
        <v>128</v>
      </c>
      <c r="O68" t="s">
        <v>20</v>
      </c>
    </row>
    <row r="69" spans="2:15" x14ac:dyDescent="0.25">
      <c r="B69" t="s">
        <v>52</v>
      </c>
      <c r="C69">
        <v>15</v>
      </c>
      <c r="D69" t="s">
        <v>158</v>
      </c>
      <c r="E69">
        <v>18.78</v>
      </c>
      <c r="F69">
        <v>0.06</v>
      </c>
      <c r="G69" t="s">
        <v>18</v>
      </c>
      <c r="H69" t="s">
        <v>18</v>
      </c>
      <c r="I69" t="s">
        <v>19</v>
      </c>
      <c r="J69" t="s">
        <v>18</v>
      </c>
      <c r="K69" t="s">
        <v>20</v>
      </c>
      <c r="L69" t="s">
        <v>21</v>
      </c>
      <c r="M69">
        <v>38</v>
      </c>
      <c r="N69" t="s">
        <v>53</v>
      </c>
      <c r="O69" t="s">
        <v>20</v>
      </c>
    </row>
    <row r="70" spans="2:15" x14ac:dyDescent="0.25">
      <c r="B70" t="s">
        <v>54</v>
      </c>
      <c r="C70">
        <v>16</v>
      </c>
      <c r="D70" t="s">
        <v>158</v>
      </c>
      <c r="E70">
        <v>18.93</v>
      </c>
      <c r="F70">
        <v>0.02</v>
      </c>
      <c r="G70" t="s">
        <v>18</v>
      </c>
      <c r="H70" t="s">
        <v>18</v>
      </c>
      <c r="I70" t="s">
        <v>19</v>
      </c>
      <c r="J70" t="s">
        <v>18</v>
      </c>
      <c r="K70" t="s">
        <v>20</v>
      </c>
      <c r="L70" t="s">
        <v>21</v>
      </c>
      <c r="M70">
        <v>44</v>
      </c>
      <c r="N70" t="s">
        <v>55</v>
      </c>
      <c r="O70" t="s">
        <v>20</v>
      </c>
    </row>
    <row r="71" spans="2:15" x14ac:dyDescent="0.25">
      <c r="B71" t="s">
        <v>62</v>
      </c>
      <c r="C71">
        <v>17</v>
      </c>
      <c r="D71" t="s">
        <v>158</v>
      </c>
      <c r="E71">
        <v>19.23</v>
      </c>
      <c r="F71">
        <v>0.05</v>
      </c>
      <c r="G71" t="s">
        <v>18</v>
      </c>
      <c r="H71" t="s">
        <v>18</v>
      </c>
      <c r="I71" t="s">
        <v>19</v>
      </c>
      <c r="J71" t="s">
        <v>18</v>
      </c>
      <c r="K71" t="s">
        <v>20</v>
      </c>
      <c r="L71" t="s">
        <v>21</v>
      </c>
      <c r="M71">
        <v>3</v>
      </c>
      <c r="N71" t="s">
        <v>63</v>
      </c>
      <c r="O71" t="s">
        <v>20</v>
      </c>
    </row>
    <row r="72" spans="2:15" x14ac:dyDescent="0.25">
      <c r="B72" t="s">
        <v>46</v>
      </c>
      <c r="C72">
        <v>18</v>
      </c>
      <c r="D72" t="s">
        <v>158</v>
      </c>
      <c r="E72">
        <v>19.05</v>
      </c>
      <c r="F72">
        <v>0.06</v>
      </c>
      <c r="G72" t="s">
        <v>18</v>
      </c>
      <c r="H72" t="s">
        <v>18</v>
      </c>
      <c r="I72" t="s">
        <v>19</v>
      </c>
      <c r="J72" t="s">
        <v>18</v>
      </c>
      <c r="K72" t="s">
        <v>20</v>
      </c>
      <c r="L72" t="s">
        <v>21</v>
      </c>
      <c r="M72">
        <v>9</v>
      </c>
      <c r="N72" t="s">
        <v>47</v>
      </c>
      <c r="O72" t="s">
        <v>20</v>
      </c>
    </row>
    <row r="73" spans="2:15" x14ac:dyDescent="0.25">
      <c r="B73" t="s">
        <v>48</v>
      </c>
      <c r="C73">
        <v>19</v>
      </c>
      <c r="D73" t="s">
        <v>158</v>
      </c>
      <c r="E73">
        <v>19.309999999999999</v>
      </c>
      <c r="F73">
        <v>0.08</v>
      </c>
      <c r="G73" t="s">
        <v>18</v>
      </c>
      <c r="H73" t="s">
        <v>18</v>
      </c>
      <c r="I73" t="s">
        <v>19</v>
      </c>
      <c r="J73" t="s">
        <v>18</v>
      </c>
      <c r="K73" t="s">
        <v>20</v>
      </c>
      <c r="L73" t="s">
        <v>21</v>
      </c>
      <c r="M73">
        <v>15</v>
      </c>
      <c r="N73" t="s">
        <v>49</v>
      </c>
      <c r="O73" t="s">
        <v>20</v>
      </c>
    </row>
    <row r="74" spans="2:15" x14ac:dyDescent="0.25">
      <c r="B74" t="s">
        <v>56</v>
      </c>
      <c r="C74">
        <v>20</v>
      </c>
      <c r="D74" t="s">
        <v>158</v>
      </c>
      <c r="E74">
        <v>19.22</v>
      </c>
      <c r="F74">
        <v>0.06</v>
      </c>
      <c r="G74" t="s">
        <v>18</v>
      </c>
      <c r="H74" t="s">
        <v>18</v>
      </c>
      <c r="I74" t="s">
        <v>19</v>
      </c>
      <c r="J74" t="s">
        <v>18</v>
      </c>
      <c r="K74" t="s">
        <v>20</v>
      </c>
      <c r="L74" t="s">
        <v>21</v>
      </c>
      <c r="M74">
        <v>21</v>
      </c>
      <c r="N74" t="s">
        <v>57</v>
      </c>
      <c r="O74" t="s">
        <v>20</v>
      </c>
    </row>
    <row r="75" spans="2:15" x14ac:dyDescent="0.25">
      <c r="B75" t="s">
        <v>58</v>
      </c>
      <c r="C75">
        <v>21</v>
      </c>
      <c r="D75" t="s">
        <v>158</v>
      </c>
      <c r="E75">
        <v>19.440000000000001</v>
      </c>
      <c r="F75">
        <v>0</v>
      </c>
      <c r="G75" t="s">
        <v>18</v>
      </c>
      <c r="H75" t="s">
        <v>18</v>
      </c>
      <c r="I75" t="s">
        <v>19</v>
      </c>
      <c r="J75" t="s">
        <v>18</v>
      </c>
      <c r="K75" t="s">
        <v>20</v>
      </c>
      <c r="L75" t="s">
        <v>21</v>
      </c>
      <c r="M75">
        <v>27</v>
      </c>
      <c r="N75" t="s">
        <v>59</v>
      </c>
      <c r="O75" t="s">
        <v>20</v>
      </c>
    </row>
    <row r="76" spans="2:15" x14ac:dyDescent="0.25">
      <c r="B76" t="s">
        <v>60</v>
      </c>
      <c r="C76">
        <v>22</v>
      </c>
      <c r="D76" t="s">
        <v>158</v>
      </c>
      <c r="E76">
        <v>19.3</v>
      </c>
      <c r="F76">
        <v>0</v>
      </c>
      <c r="G76" t="s">
        <v>18</v>
      </c>
      <c r="H76" t="s">
        <v>18</v>
      </c>
      <c r="I76" t="s">
        <v>19</v>
      </c>
      <c r="J76" t="s">
        <v>18</v>
      </c>
      <c r="K76" t="s">
        <v>126</v>
      </c>
      <c r="L76" t="s">
        <v>21</v>
      </c>
      <c r="M76">
        <v>33</v>
      </c>
      <c r="N76" t="s">
        <v>129</v>
      </c>
      <c r="O76" t="s">
        <v>20</v>
      </c>
    </row>
    <row r="77" spans="2:15" x14ac:dyDescent="0.25">
      <c r="B77" t="s">
        <v>64</v>
      </c>
      <c r="C77">
        <v>23</v>
      </c>
      <c r="D77" t="s">
        <v>158</v>
      </c>
      <c r="E77">
        <v>19.309999999999999</v>
      </c>
      <c r="F77">
        <v>0</v>
      </c>
      <c r="G77" t="s">
        <v>18</v>
      </c>
      <c r="H77" t="s">
        <v>18</v>
      </c>
      <c r="I77" t="s">
        <v>19</v>
      </c>
      <c r="J77" t="s">
        <v>18</v>
      </c>
      <c r="K77" t="s">
        <v>20</v>
      </c>
      <c r="L77" t="s">
        <v>21</v>
      </c>
      <c r="M77">
        <v>39</v>
      </c>
      <c r="N77" t="s">
        <v>65</v>
      </c>
      <c r="O77" t="s">
        <v>20</v>
      </c>
    </row>
    <row r="78" spans="2:15" x14ac:dyDescent="0.25">
      <c r="B78" t="s">
        <v>66</v>
      </c>
      <c r="C78">
        <v>24</v>
      </c>
      <c r="D78" t="s">
        <v>158</v>
      </c>
      <c r="E78">
        <v>18.98</v>
      </c>
      <c r="F78">
        <v>0.06</v>
      </c>
      <c r="G78" t="s">
        <v>18</v>
      </c>
      <c r="H78" t="s">
        <v>18</v>
      </c>
      <c r="I78" t="s">
        <v>19</v>
      </c>
      <c r="J78" t="s">
        <v>18</v>
      </c>
      <c r="K78" t="s">
        <v>20</v>
      </c>
      <c r="L78" t="s">
        <v>21</v>
      </c>
      <c r="M78">
        <v>45</v>
      </c>
      <c r="N78" t="s">
        <v>67</v>
      </c>
      <c r="O78" t="s">
        <v>20</v>
      </c>
    </row>
    <row r="79" spans="2:15" x14ac:dyDescent="0.25">
      <c r="B79" t="s">
        <v>68</v>
      </c>
      <c r="C79">
        <v>25</v>
      </c>
      <c r="D79" t="s">
        <v>158</v>
      </c>
      <c r="E79">
        <v>18.510000000000002</v>
      </c>
      <c r="F79">
        <v>0.06</v>
      </c>
      <c r="G79" t="s">
        <v>18</v>
      </c>
      <c r="H79" t="s">
        <v>18</v>
      </c>
      <c r="I79" t="s">
        <v>19</v>
      </c>
      <c r="J79" t="s">
        <v>18</v>
      </c>
      <c r="K79" t="s">
        <v>20</v>
      </c>
      <c r="L79" t="s">
        <v>21</v>
      </c>
      <c r="M79">
        <v>4</v>
      </c>
      <c r="N79" t="s">
        <v>69</v>
      </c>
      <c r="O79" t="s">
        <v>20</v>
      </c>
    </row>
    <row r="80" spans="2:15" x14ac:dyDescent="0.25">
      <c r="B80" t="s">
        <v>70</v>
      </c>
      <c r="C80">
        <v>26</v>
      </c>
      <c r="D80" t="s">
        <v>158</v>
      </c>
      <c r="E80">
        <v>18.55</v>
      </c>
      <c r="F80">
        <v>0.06</v>
      </c>
      <c r="G80" t="s">
        <v>18</v>
      </c>
      <c r="H80" t="s">
        <v>18</v>
      </c>
      <c r="I80" t="s">
        <v>19</v>
      </c>
      <c r="J80" t="s">
        <v>18</v>
      </c>
      <c r="K80" t="s">
        <v>20</v>
      </c>
      <c r="L80" t="s">
        <v>21</v>
      </c>
      <c r="M80">
        <v>10</v>
      </c>
      <c r="N80" t="s">
        <v>71</v>
      </c>
      <c r="O80" t="s">
        <v>20</v>
      </c>
    </row>
    <row r="81" spans="2:15" x14ac:dyDescent="0.25">
      <c r="B81" t="s">
        <v>72</v>
      </c>
      <c r="C81">
        <v>27</v>
      </c>
      <c r="D81" t="s">
        <v>158</v>
      </c>
      <c r="E81">
        <v>18.87</v>
      </c>
      <c r="F81">
        <v>0.04</v>
      </c>
      <c r="G81" t="s">
        <v>18</v>
      </c>
      <c r="H81" t="s">
        <v>18</v>
      </c>
      <c r="I81" t="s">
        <v>19</v>
      </c>
      <c r="J81" t="s">
        <v>18</v>
      </c>
      <c r="K81" t="s">
        <v>20</v>
      </c>
      <c r="L81" t="s">
        <v>21</v>
      </c>
      <c r="M81">
        <v>16</v>
      </c>
      <c r="N81" t="s">
        <v>73</v>
      </c>
      <c r="O81" t="s">
        <v>20</v>
      </c>
    </row>
    <row r="82" spans="2:15" x14ac:dyDescent="0.25">
      <c r="B82" t="s">
        <v>75</v>
      </c>
      <c r="C82">
        <v>28</v>
      </c>
      <c r="D82" t="s">
        <v>158</v>
      </c>
      <c r="E82">
        <v>19.3</v>
      </c>
      <c r="F82">
        <v>0.01</v>
      </c>
      <c r="G82" t="s">
        <v>18</v>
      </c>
      <c r="H82" t="s">
        <v>18</v>
      </c>
      <c r="I82" t="s">
        <v>19</v>
      </c>
      <c r="J82" t="s">
        <v>18</v>
      </c>
      <c r="K82" t="s">
        <v>20</v>
      </c>
      <c r="L82" t="s">
        <v>21</v>
      </c>
      <c r="M82">
        <v>22</v>
      </c>
      <c r="N82" t="s">
        <v>76</v>
      </c>
      <c r="O82" t="s">
        <v>20</v>
      </c>
    </row>
    <row r="83" spans="2:15" x14ac:dyDescent="0.25">
      <c r="B83" t="s">
        <v>77</v>
      </c>
      <c r="C83">
        <v>29</v>
      </c>
      <c r="D83" t="s">
        <v>158</v>
      </c>
      <c r="E83">
        <v>19.25</v>
      </c>
      <c r="F83">
        <v>0.02</v>
      </c>
      <c r="G83" t="s">
        <v>18</v>
      </c>
      <c r="H83" t="s">
        <v>18</v>
      </c>
      <c r="I83" t="s">
        <v>19</v>
      </c>
      <c r="J83" t="s">
        <v>18</v>
      </c>
      <c r="K83" t="s">
        <v>20</v>
      </c>
      <c r="L83" t="s">
        <v>21</v>
      </c>
      <c r="M83">
        <v>28</v>
      </c>
      <c r="N83" t="s">
        <v>78</v>
      </c>
      <c r="O83" t="s">
        <v>20</v>
      </c>
    </row>
    <row r="84" spans="2:15" x14ac:dyDescent="0.25">
      <c r="B84" t="s">
        <v>79</v>
      </c>
      <c r="C84">
        <v>30</v>
      </c>
      <c r="D84" t="s">
        <v>158</v>
      </c>
      <c r="E84">
        <v>19.02</v>
      </c>
      <c r="F84">
        <v>0.01</v>
      </c>
      <c r="G84" t="s">
        <v>18</v>
      </c>
      <c r="H84" t="s">
        <v>18</v>
      </c>
      <c r="I84" t="s">
        <v>19</v>
      </c>
      <c r="J84" t="s">
        <v>18</v>
      </c>
      <c r="K84" t="s">
        <v>20</v>
      </c>
      <c r="L84" t="s">
        <v>21</v>
      </c>
      <c r="M84">
        <v>34</v>
      </c>
      <c r="N84" t="s">
        <v>80</v>
      </c>
      <c r="O84" t="s">
        <v>20</v>
      </c>
    </row>
    <row r="85" spans="2:15" x14ac:dyDescent="0.25">
      <c r="B85" t="s">
        <v>81</v>
      </c>
      <c r="C85">
        <v>31</v>
      </c>
      <c r="D85" t="s">
        <v>158</v>
      </c>
      <c r="E85">
        <v>19.190000000000001</v>
      </c>
      <c r="F85">
        <v>0.03</v>
      </c>
      <c r="G85" t="s">
        <v>18</v>
      </c>
      <c r="H85" t="s">
        <v>18</v>
      </c>
      <c r="I85" t="s">
        <v>19</v>
      </c>
      <c r="J85" t="s">
        <v>18</v>
      </c>
      <c r="K85" t="s">
        <v>20</v>
      </c>
      <c r="L85" t="s">
        <v>21</v>
      </c>
      <c r="M85">
        <v>40</v>
      </c>
      <c r="N85" t="s">
        <v>82</v>
      </c>
      <c r="O85" t="s">
        <v>20</v>
      </c>
    </row>
    <row r="86" spans="2:15" x14ac:dyDescent="0.25">
      <c r="B86" t="s">
        <v>83</v>
      </c>
      <c r="C86">
        <v>32</v>
      </c>
      <c r="D86" t="s">
        <v>158</v>
      </c>
      <c r="E86">
        <v>17.78</v>
      </c>
      <c r="F86">
        <v>0.01</v>
      </c>
      <c r="G86" t="s">
        <v>18</v>
      </c>
      <c r="H86" t="s">
        <v>18</v>
      </c>
      <c r="I86" t="s">
        <v>19</v>
      </c>
      <c r="J86" t="s">
        <v>18</v>
      </c>
      <c r="K86" t="s">
        <v>20</v>
      </c>
      <c r="L86" t="s">
        <v>21</v>
      </c>
      <c r="M86">
        <v>46</v>
      </c>
      <c r="N86" t="s">
        <v>84</v>
      </c>
      <c r="O86" t="s">
        <v>20</v>
      </c>
    </row>
    <row r="87" spans="2:15" x14ac:dyDescent="0.25">
      <c r="B87" t="s">
        <v>85</v>
      </c>
      <c r="C87">
        <v>33</v>
      </c>
      <c r="D87" t="s">
        <v>158</v>
      </c>
      <c r="E87">
        <v>18.600000000000001</v>
      </c>
      <c r="F87">
        <v>0.08</v>
      </c>
      <c r="G87" t="s">
        <v>18</v>
      </c>
      <c r="H87" t="s">
        <v>18</v>
      </c>
      <c r="I87" t="s">
        <v>19</v>
      </c>
      <c r="J87" t="s">
        <v>18</v>
      </c>
      <c r="K87" t="s">
        <v>20</v>
      </c>
      <c r="L87" t="s">
        <v>21</v>
      </c>
      <c r="M87">
        <v>5</v>
      </c>
      <c r="N87" t="s">
        <v>86</v>
      </c>
      <c r="O87" t="s">
        <v>20</v>
      </c>
    </row>
    <row r="88" spans="2:15" x14ac:dyDescent="0.25">
      <c r="B88" t="s">
        <v>87</v>
      </c>
      <c r="C88">
        <v>34</v>
      </c>
      <c r="D88" t="s">
        <v>158</v>
      </c>
      <c r="E88">
        <v>18.41</v>
      </c>
      <c r="F88">
        <v>0.14000000000000001</v>
      </c>
      <c r="G88" t="s">
        <v>18</v>
      </c>
      <c r="H88" t="s">
        <v>18</v>
      </c>
      <c r="I88" t="s">
        <v>19</v>
      </c>
      <c r="J88" t="s">
        <v>18</v>
      </c>
      <c r="K88" t="s">
        <v>20</v>
      </c>
      <c r="L88" t="s">
        <v>21</v>
      </c>
      <c r="M88">
        <v>11</v>
      </c>
      <c r="N88" t="s">
        <v>88</v>
      </c>
      <c r="O88" t="s">
        <v>20</v>
      </c>
    </row>
    <row r="89" spans="2:15" x14ac:dyDescent="0.25">
      <c r="B89" t="s">
        <v>89</v>
      </c>
      <c r="C89">
        <v>35</v>
      </c>
      <c r="D89" t="s">
        <v>158</v>
      </c>
      <c r="E89">
        <v>18.41</v>
      </c>
      <c r="F89">
        <v>7.0000000000000007E-2</v>
      </c>
      <c r="G89" t="s">
        <v>18</v>
      </c>
      <c r="H89" t="s">
        <v>18</v>
      </c>
      <c r="I89" t="s">
        <v>19</v>
      </c>
      <c r="J89" t="s">
        <v>18</v>
      </c>
      <c r="K89" t="s">
        <v>20</v>
      </c>
      <c r="L89" t="s">
        <v>21</v>
      </c>
      <c r="M89">
        <v>17</v>
      </c>
      <c r="N89" t="s">
        <v>90</v>
      </c>
      <c r="O89" t="s">
        <v>20</v>
      </c>
    </row>
    <row r="90" spans="2:15" x14ac:dyDescent="0.25">
      <c r="B90" t="s">
        <v>91</v>
      </c>
      <c r="C90">
        <v>36</v>
      </c>
      <c r="D90" t="s">
        <v>158</v>
      </c>
      <c r="E90">
        <v>19.260000000000002</v>
      </c>
      <c r="F90">
        <v>0.14000000000000001</v>
      </c>
      <c r="G90" t="s">
        <v>18</v>
      </c>
      <c r="H90" t="s">
        <v>18</v>
      </c>
      <c r="I90" t="s">
        <v>19</v>
      </c>
      <c r="J90" t="s">
        <v>18</v>
      </c>
      <c r="K90" t="s">
        <v>20</v>
      </c>
      <c r="L90" t="s">
        <v>21</v>
      </c>
      <c r="M90">
        <v>23</v>
      </c>
      <c r="N90" t="s">
        <v>92</v>
      </c>
      <c r="O90" t="s">
        <v>20</v>
      </c>
    </row>
    <row r="91" spans="2:15" x14ac:dyDescent="0.25">
      <c r="B91" t="s">
        <v>93</v>
      </c>
      <c r="C91">
        <v>37</v>
      </c>
      <c r="D91" t="s">
        <v>158</v>
      </c>
      <c r="E91">
        <v>18.78</v>
      </c>
      <c r="F91">
        <v>0.11</v>
      </c>
      <c r="G91" t="s">
        <v>18</v>
      </c>
      <c r="H91" t="s">
        <v>18</v>
      </c>
      <c r="I91" t="s">
        <v>19</v>
      </c>
      <c r="J91" t="s">
        <v>18</v>
      </c>
      <c r="K91" t="s">
        <v>20</v>
      </c>
      <c r="L91" t="s">
        <v>21</v>
      </c>
      <c r="M91">
        <v>29</v>
      </c>
      <c r="N91" t="s">
        <v>94</v>
      </c>
      <c r="O91" t="s">
        <v>20</v>
      </c>
    </row>
    <row r="92" spans="2:15" x14ac:dyDescent="0.25">
      <c r="B92" t="s">
        <v>95</v>
      </c>
      <c r="C92">
        <v>38</v>
      </c>
      <c r="D92" t="s">
        <v>158</v>
      </c>
      <c r="E92">
        <v>19.18</v>
      </c>
      <c r="F92">
        <v>0.01</v>
      </c>
      <c r="G92" t="s">
        <v>18</v>
      </c>
      <c r="H92" t="s">
        <v>18</v>
      </c>
      <c r="I92" t="s">
        <v>19</v>
      </c>
      <c r="J92" t="s">
        <v>18</v>
      </c>
      <c r="K92" t="s">
        <v>20</v>
      </c>
      <c r="L92" t="s">
        <v>21</v>
      </c>
      <c r="M92">
        <v>35</v>
      </c>
      <c r="N92" t="s">
        <v>96</v>
      </c>
      <c r="O92" t="s">
        <v>20</v>
      </c>
    </row>
    <row r="93" spans="2:15" x14ac:dyDescent="0.25">
      <c r="B93" t="s">
        <v>97</v>
      </c>
      <c r="C93">
        <v>39</v>
      </c>
      <c r="D93" t="s">
        <v>158</v>
      </c>
      <c r="E93">
        <v>19.11</v>
      </c>
      <c r="F93">
        <v>0.11</v>
      </c>
      <c r="G93" t="s">
        <v>18</v>
      </c>
      <c r="H93" t="s">
        <v>18</v>
      </c>
      <c r="I93" t="s">
        <v>19</v>
      </c>
      <c r="J93" t="s">
        <v>18</v>
      </c>
      <c r="K93" t="s">
        <v>20</v>
      </c>
      <c r="L93" t="s">
        <v>21</v>
      </c>
      <c r="M93">
        <v>41</v>
      </c>
      <c r="N93" t="s">
        <v>130</v>
      </c>
      <c r="O93" t="s">
        <v>20</v>
      </c>
    </row>
    <row r="94" spans="2:15" x14ac:dyDescent="0.25">
      <c r="B94" t="s">
        <v>131</v>
      </c>
      <c r="C94">
        <v>40</v>
      </c>
      <c r="D94" t="s">
        <v>158</v>
      </c>
      <c r="E94">
        <v>19.29</v>
      </c>
      <c r="F94">
        <v>0.08</v>
      </c>
      <c r="G94" t="s">
        <v>18</v>
      </c>
      <c r="H94" t="s">
        <v>18</v>
      </c>
      <c r="I94" t="s">
        <v>19</v>
      </c>
      <c r="J94" t="s">
        <v>18</v>
      </c>
      <c r="K94" t="s">
        <v>20</v>
      </c>
      <c r="L94" t="s">
        <v>21</v>
      </c>
      <c r="M94">
        <v>47</v>
      </c>
      <c r="N94" t="s">
        <v>132</v>
      </c>
      <c r="O94" t="s">
        <v>20</v>
      </c>
    </row>
    <row r="95" spans="2:15" x14ac:dyDescent="0.25">
      <c r="B95" t="s">
        <v>133</v>
      </c>
      <c r="C95">
        <v>41</v>
      </c>
      <c r="D95" t="s">
        <v>158</v>
      </c>
      <c r="E95">
        <v>18.91</v>
      </c>
      <c r="F95">
        <v>0.12</v>
      </c>
      <c r="G95" t="s">
        <v>18</v>
      </c>
      <c r="H95" t="s">
        <v>18</v>
      </c>
      <c r="I95" t="s">
        <v>19</v>
      </c>
      <c r="J95" t="s">
        <v>18</v>
      </c>
      <c r="K95" t="s">
        <v>20</v>
      </c>
      <c r="L95" t="s">
        <v>21</v>
      </c>
      <c r="M95">
        <v>6</v>
      </c>
      <c r="N95" t="s">
        <v>134</v>
      </c>
      <c r="O95" t="s">
        <v>20</v>
      </c>
    </row>
    <row r="96" spans="2:15" x14ac:dyDescent="0.25">
      <c r="B96" t="s">
        <v>135</v>
      </c>
      <c r="C96">
        <v>42</v>
      </c>
      <c r="D96" t="s">
        <v>158</v>
      </c>
      <c r="E96">
        <v>19.079999999999998</v>
      </c>
      <c r="F96">
        <v>0.04</v>
      </c>
      <c r="G96" t="s">
        <v>18</v>
      </c>
      <c r="H96" t="s">
        <v>18</v>
      </c>
      <c r="I96" t="s">
        <v>19</v>
      </c>
      <c r="J96" t="s">
        <v>18</v>
      </c>
      <c r="K96" t="s">
        <v>20</v>
      </c>
      <c r="L96" t="s">
        <v>21</v>
      </c>
      <c r="M96">
        <v>12</v>
      </c>
      <c r="N96" t="s">
        <v>136</v>
      </c>
      <c r="O96" t="s">
        <v>20</v>
      </c>
    </row>
    <row r="97" spans="2:15" x14ac:dyDescent="0.25">
      <c r="B97" t="s">
        <v>137</v>
      </c>
      <c r="C97">
        <v>43</v>
      </c>
      <c r="D97" t="s">
        <v>158</v>
      </c>
      <c r="E97">
        <v>19.14</v>
      </c>
      <c r="F97">
        <v>0</v>
      </c>
      <c r="G97" t="s">
        <v>18</v>
      </c>
      <c r="H97" t="s">
        <v>18</v>
      </c>
      <c r="I97" t="s">
        <v>19</v>
      </c>
      <c r="J97" t="s">
        <v>18</v>
      </c>
      <c r="K97" t="s">
        <v>20</v>
      </c>
      <c r="L97" t="s">
        <v>21</v>
      </c>
      <c r="M97">
        <v>18</v>
      </c>
      <c r="N97" t="s">
        <v>138</v>
      </c>
      <c r="O97" t="s">
        <v>20</v>
      </c>
    </row>
    <row r="98" spans="2:15" x14ac:dyDescent="0.25">
      <c r="B98" t="s">
        <v>139</v>
      </c>
      <c r="C98">
        <v>44</v>
      </c>
      <c r="D98" t="s">
        <v>158</v>
      </c>
      <c r="E98">
        <v>19.52</v>
      </c>
      <c r="F98">
        <v>0.13</v>
      </c>
      <c r="G98" t="s">
        <v>18</v>
      </c>
      <c r="H98" t="s">
        <v>18</v>
      </c>
      <c r="I98" t="s">
        <v>19</v>
      </c>
      <c r="J98" t="s">
        <v>18</v>
      </c>
      <c r="K98" t="s">
        <v>20</v>
      </c>
      <c r="L98" t="s">
        <v>21</v>
      </c>
      <c r="M98">
        <v>24</v>
      </c>
      <c r="N98" t="s">
        <v>140</v>
      </c>
      <c r="O98" t="s">
        <v>20</v>
      </c>
    </row>
    <row r="99" spans="2:15" x14ac:dyDescent="0.25">
      <c r="B99" t="s">
        <v>141</v>
      </c>
      <c r="C99">
        <v>45</v>
      </c>
      <c r="D99" t="s">
        <v>158</v>
      </c>
      <c r="E99">
        <v>19.420000000000002</v>
      </c>
      <c r="F99">
        <v>0.04</v>
      </c>
      <c r="G99" t="s">
        <v>18</v>
      </c>
      <c r="H99" t="s">
        <v>18</v>
      </c>
      <c r="I99" t="s">
        <v>19</v>
      </c>
      <c r="J99" t="s">
        <v>18</v>
      </c>
      <c r="K99" t="s">
        <v>20</v>
      </c>
      <c r="L99" t="s">
        <v>21</v>
      </c>
      <c r="M99">
        <v>30</v>
      </c>
      <c r="N99" t="s">
        <v>142</v>
      </c>
      <c r="O99" t="s">
        <v>20</v>
      </c>
    </row>
    <row r="100" spans="2:15" x14ac:dyDescent="0.25">
      <c r="B100" t="s">
        <v>143</v>
      </c>
      <c r="C100">
        <v>46</v>
      </c>
      <c r="D100" t="s">
        <v>158</v>
      </c>
      <c r="E100">
        <v>19.12</v>
      </c>
      <c r="F100">
        <v>0.01</v>
      </c>
      <c r="G100" t="s">
        <v>18</v>
      </c>
      <c r="H100" t="s">
        <v>18</v>
      </c>
      <c r="I100" t="s">
        <v>19</v>
      </c>
      <c r="J100" t="s">
        <v>18</v>
      </c>
      <c r="K100" t="s">
        <v>20</v>
      </c>
      <c r="L100" t="s">
        <v>21</v>
      </c>
      <c r="M100">
        <v>36</v>
      </c>
      <c r="N100" t="s">
        <v>144</v>
      </c>
      <c r="O100" t="s">
        <v>20</v>
      </c>
    </row>
    <row r="101" spans="2:15" x14ac:dyDescent="0.25">
      <c r="B101" t="s">
        <v>145</v>
      </c>
      <c r="C101">
        <v>47</v>
      </c>
      <c r="D101" t="s">
        <v>158</v>
      </c>
      <c r="E101">
        <v>18.89</v>
      </c>
      <c r="F101">
        <v>0</v>
      </c>
      <c r="G101" t="s">
        <v>18</v>
      </c>
      <c r="H101" t="s">
        <v>18</v>
      </c>
      <c r="I101" t="s">
        <v>19</v>
      </c>
      <c r="J101" t="s">
        <v>18</v>
      </c>
      <c r="K101" t="s">
        <v>126</v>
      </c>
      <c r="L101" t="s">
        <v>21</v>
      </c>
      <c r="M101">
        <v>42</v>
      </c>
      <c r="N101" t="s">
        <v>146</v>
      </c>
      <c r="O101" t="s">
        <v>20</v>
      </c>
    </row>
    <row r="102" spans="2:15" x14ac:dyDescent="0.25">
      <c r="B102" t="s">
        <v>147</v>
      </c>
      <c r="C102">
        <v>48</v>
      </c>
      <c r="D102" t="s">
        <v>158</v>
      </c>
      <c r="E102">
        <v>18.89</v>
      </c>
      <c r="F102">
        <v>0.13</v>
      </c>
      <c r="G102" t="s">
        <v>18</v>
      </c>
      <c r="H102" t="s">
        <v>18</v>
      </c>
      <c r="I102" t="s">
        <v>19</v>
      </c>
      <c r="J102" t="s">
        <v>18</v>
      </c>
      <c r="K102" t="s">
        <v>20</v>
      </c>
      <c r="L102" t="s">
        <v>21</v>
      </c>
      <c r="M102">
        <v>48</v>
      </c>
      <c r="N102" t="s">
        <v>148</v>
      </c>
      <c r="O102" t="s">
        <v>20</v>
      </c>
    </row>
    <row r="103" spans="2:15" x14ac:dyDescent="0.25">
      <c r="F103" s="10">
        <f>AVERAGE(F55:F102,F55:F102)</f>
        <v>4.9999999999999996E-2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800F-AB4A-4D15-9E97-5C9F948DEF1A}">
  <dimension ref="A1:AA103"/>
  <sheetViews>
    <sheetView topLeftCell="A39" zoomScale="59" zoomScaleNormal="59" workbookViewId="0">
      <selection activeCell="D55" sqref="D55:D102"/>
    </sheetView>
  </sheetViews>
  <sheetFormatPr defaultRowHeight="15" x14ac:dyDescent="0.25"/>
  <cols>
    <col min="14" max="15" width="11.85546875" bestFit="1" customWidth="1"/>
    <col min="16" max="16" width="11" bestFit="1" customWidth="1"/>
    <col min="17" max="17" width="10.85546875" bestFit="1" customWidth="1"/>
    <col min="18" max="18" width="11.5703125" bestFit="1" customWidth="1"/>
    <col min="19" max="19" width="11.85546875" bestFit="1" customWidth="1"/>
    <col min="20" max="20" width="11.5703125" bestFit="1" customWidth="1"/>
    <col min="21" max="21" width="15.85546875" bestFit="1" customWidth="1"/>
    <col min="22" max="24" width="11.85546875" bestFit="1" customWidth="1"/>
  </cols>
  <sheetData>
    <row r="1" spans="1:27" ht="16.5" thickBot="1" x14ac:dyDescent="0.3">
      <c r="A1" s="2" t="s">
        <v>99</v>
      </c>
      <c r="B1" s="3" t="s">
        <v>123</v>
      </c>
      <c r="C1" s="4" t="s">
        <v>0</v>
      </c>
      <c r="D1" s="9" t="s">
        <v>1</v>
      </c>
      <c r="E1" s="3" t="s">
        <v>102</v>
      </c>
      <c r="F1" s="3" t="s">
        <v>101</v>
      </c>
      <c r="G1" s="3" t="s">
        <v>116</v>
      </c>
      <c r="H1" s="3" t="s">
        <v>117</v>
      </c>
      <c r="I1" s="3" t="s">
        <v>118</v>
      </c>
      <c r="J1" s="3" t="s">
        <v>103</v>
      </c>
      <c r="K1" s="3" t="s">
        <v>2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98</v>
      </c>
      <c r="W1" s="3" t="s">
        <v>114</v>
      </c>
      <c r="X1" s="3" t="s">
        <v>115</v>
      </c>
      <c r="Y1" s="6"/>
      <c r="Z1" s="6"/>
      <c r="AA1" s="6"/>
    </row>
    <row r="2" spans="1:27" ht="15.75" x14ac:dyDescent="0.25">
      <c r="A2" t="s">
        <v>100</v>
      </c>
      <c r="B2" s="13" t="s">
        <v>124</v>
      </c>
      <c r="C2" t="s">
        <v>32</v>
      </c>
      <c r="D2" s="13">
        <v>29</v>
      </c>
      <c r="E2" t="s">
        <v>159</v>
      </c>
      <c r="F2">
        <v>18.13</v>
      </c>
      <c r="G2" s="19">
        <v>23.73</v>
      </c>
      <c r="H2" s="19">
        <v>25.79</v>
      </c>
      <c r="I2" s="13">
        <v>20.58</v>
      </c>
      <c r="J2">
        <v>2</v>
      </c>
      <c r="K2" s="5">
        <v>2</v>
      </c>
      <c r="L2" s="5">
        <v>2</v>
      </c>
      <c r="M2" s="5">
        <v>2</v>
      </c>
      <c r="N2">
        <f>J2^-F2</f>
        <v>3.4859903344322266E-6</v>
      </c>
      <c r="O2">
        <f t="shared" ref="O2" si="0">K2^-G2</f>
        <v>7.1871747236893257E-8</v>
      </c>
      <c r="P2" s="12">
        <f t="shared" ref="P2" si="1">N2/O2</f>
        <v>48.502930128332757</v>
      </c>
      <c r="Q2">
        <f t="shared" ref="Q2" si="2">L2^-H2</f>
        <v>1.7235997079391603E-8</v>
      </c>
      <c r="R2" s="12">
        <f t="shared" ref="R2" si="3">N2/Q2</f>
        <v>202.25057583702463</v>
      </c>
      <c r="S2">
        <f t="shared" ref="S2" si="4">M2^-I2</f>
        <v>6.3797357310586697E-7</v>
      </c>
      <c r="T2" s="12">
        <f t="shared" ref="T2" si="5">N2/S2</f>
        <v>5.4641610270175756</v>
      </c>
      <c r="U2">
        <f t="shared" ref="U2" si="6">(P2*R2*T2)^(1/3)</f>
        <v>37.704548443010239</v>
      </c>
      <c r="V2" s="5"/>
      <c r="W2" s="5"/>
      <c r="X2" s="5"/>
      <c r="Y2" s="6"/>
      <c r="Z2" s="6"/>
      <c r="AA2" s="6"/>
    </row>
    <row r="3" spans="1:27" ht="15.75" x14ac:dyDescent="0.25">
      <c r="A3" t="s">
        <v>100</v>
      </c>
      <c r="B3" s="13" t="s">
        <v>124</v>
      </c>
      <c r="C3" t="s">
        <v>32</v>
      </c>
      <c r="D3" s="13">
        <v>30</v>
      </c>
      <c r="E3" t="s">
        <v>159</v>
      </c>
      <c r="F3">
        <v>18.010000000000002</v>
      </c>
      <c r="G3" s="19">
        <v>23.84</v>
      </c>
      <c r="H3" s="19">
        <v>25.67</v>
      </c>
      <c r="I3" s="13">
        <v>20.49</v>
      </c>
      <c r="J3">
        <v>2</v>
      </c>
      <c r="K3" s="5">
        <v>2</v>
      </c>
      <c r="L3" s="5">
        <v>2</v>
      </c>
      <c r="M3" s="5">
        <v>2</v>
      </c>
      <c r="N3">
        <f t="shared" ref="N3:N49" si="7">J3^-F3</f>
        <v>3.7883472268563649E-6</v>
      </c>
      <c r="O3">
        <f t="shared" ref="O3:O49" si="8">K3^-G3</f>
        <v>6.6595502976907639E-8</v>
      </c>
      <c r="P3" s="12">
        <f t="shared" ref="P3:P49" si="9">N3/O3</f>
        <v>56.885931594660306</v>
      </c>
      <c r="Q3">
        <f t="shared" ref="Q3:Q49" si="10">L3^-H3</f>
        <v>1.8730958916572166E-8</v>
      </c>
      <c r="R3" s="12">
        <f t="shared" ref="R3:R49" si="11">N3/Q3</f>
        <v>202.25057583702429</v>
      </c>
      <c r="S3">
        <f t="shared" ref="S3:S49" si="12">M3^-I3</f>
        <v>6.7904004840711335E-7</v>
      </c>
      <c r="T3" s="12">
        <f t="shared" ref="T3:T49" si="13">N3/S3</f>
        <v>5.5789746654016055</v>
      </c>
      <c r="U3">
        <f t="shared" ref="U3:U49" si="14">(P3*R3*T3)^(1/3)</f>
        <v>40.038980463799881</v>
      </c>
    </row>
    <row r="4" spans="1:27" ht="15.75" x14ac:dyDescent="0.25">
      <c r="A4" t="s">
        <v>100</v>
      </c>
      <c r="B4" s="13" t="s">
        <v>124</v>
      </c>
      <c r="C4" t="s">
        <v>32</v>
      </c>
      <c r="D4" s="13">
        <v>31</v>
      </c>
      <c r="E4" t="s">
        <v>159</v>
      </c>
      <c r="F4">
        <v>18.399999999999999</v>
      </c>
      <c r="G4" s="19">
        <v>24.11</v>
      </c>
      <c r="H4" s="19">
        <v>25.86</v>
      </c>
      <c r="I4" s="13">
        <v>20.69</v>
      </c>
      <c r="J4">
        <v>2</v>
      </c>
      <c r="K4" s="5">
        <v>2</v>
      </c>
      <c r="L4" s="5">
        <v>2</v>
      </c>
      <c r="M4" s="5">
        <v>2</v>
      </c>
      <c r="N4">
        <f t="shared" si="7"/>
        <v>2.8909999208648698E-6</v>
      </c>
      <c r="O4">
        <f t="shared" si="8"/>
        <v>5.5228952282093182E-8</v>
      </c>
      <c r="P4" s="12">
        <f t="shared" si="9"/>
        <v>52.345731747698125</v>
      </c>
      <c r="Q4">
        <f t="shared" si="10"/>
        <v>1.6419665752002752E-8</v>
      </c>
      <c r="R4" s="12">
        <f t="shared" si="11"/>
        <v>176.06935272188755</v>
      </c>
      <c r="S4">
        <f t="shared" si="12"/>
        <v>5.9113869664143891E-7</v>
      </c>
      <c r="T4" s="12">
        <f t="shared" si="13"/>
        <v>4.8905611107682816</v>
      </c>
      <c r="U4">
        <f t="shared" si="14"/>
        <v>35.588354746619984</v>
      </c>
    </row>
    <row r="5" spans="1:27" ht="16.5" thickBot="1" x14ac:dyDescent="0.3">
      <c r="A5" s="15" t="s">
        <v>100</v>
      </c>
      <c r="B5" s="14" t="s">
        <v>124</v>
      </c>
      <c r="C5" s="15" t="s">
        <v>32</v>
      </c>
      <c r="D5" s="14">
        <v>32</v>
      </c>
      <c r="E5" s="15" t="s">
        <v>159</v>
      </c>
      <c r="F5" s="15">
        <v>16.73</v>
      </c>
      <c r="G5" s="20">
        <v>22.74</v>
      </c>
      <c r="H5" s="20">
        <v>24.37</v>
      </c>
      <c r="I5" s="14">
        <v>19.420000000000002</v>
      </c>
      <c r="J5" s="15">
        <v>2</v>
      </c>
      <c r="K5" s="3">
        <v>2</v>
      </c>
      <c r="L5" s="3">
        <v>2</v>
      </c>
      <c r="M5" s="3">
        <v>2</v>
      </c>
      <c r="N5" s="15">
        <f t="shared" si="7"/>
        <v>9.199583646322325E-6</v>
      </c>
      <c r="O5" s="15">
        <f t="shared" si="8"/>
        <v>1.4275058562981252E-7</v>
      </c>
      <c r="P5" s="17">
        <f t="shared" si="9"/>
        <v>64.445155203629881</v>
      </c>
      <c r="Q5" s="15">
        <f t="shared" si="10"/>
        <v>4.6121030853461983E-8</v>
      </c>
      <c r="R5" s="17">
        <f t="shared" si="11"/>
        <v>199.46613239308758</v>
      </c>
      <c r="S5" s="15">
        <f t="shared" si="12"/>
        <v>1.4255993353223206E-6</v>
      </c>
      <c r="T5" s="17">
        <f t="shared" si="13"/>
        <v>6.4531340737770106</v>
      </c>
      <c r="U5" s="15">
        <f t="shared" si="14"/>
        <v>43.612405663514387</v>
      </c>
      <c r="V5" s="15">
        <f>AVERAGE(U2:U5)</f>
        <v>39.236072329236123</v>
      </c>
      <c r="W5" s="15">
        <f>_xlfn.STDEV.P(U2:U5)</f>
        <v>2.9769264309800771</v>
      </c>
      <c r="X5" s="15">
        <f>W5/SQRT(4)</f>
        <v>1.4884632154900386</v>
      </c>
    </row>
    <row r="6" spans="1:27" ht="15.75" x14ac:dyDescent="0.25">
      <c r="A6" t="s">
        <v>100</v>
      </c>
      <c r="B6" s="13" t="s">
        <v>124</v>
      </c>
      <c r="C6" s="1" t="s">
        <v>120</v>
      </c>
      <c r="D6" s="16">
        <v>25</v>
      </c>
      <c r="E6" t="s">
        <v>159</v>
      </c>
      <c r="F6">
        <v>17.34</v>
      </c>
      <c r="G6" s="19">
        <v>23.58</v>
      </c>
      <c r="H6" s="19">
        <v>25.56</v>
      </c>
      <c r="I6" s="13">
        <v>20.239999999999998</v>
      </c>
      <c r="J6">
        <v>2</v>
      </c>
      <c r="K6" s="5">
        <v>2</v>
      </c>
      <c r="L6" s="5">
        <v>2</v>
      </c>
      <c r="M6" s="5">
        <v>2</v>
      </c>
      <c r="N6">
        <f t="shared" si="7"/>
        <v>6.0275368641920251E-6</v>
      </c>
      <c r="O6">
        <f t="shared" si="8"/>
        <v>7.9746696638233213E-8</v>
      </c>
      <c r="P6" s="12">
        <f t="shared" si="9"/>
        <v>75.583530331489925</v>
      </c>
      <c r="Q6">
        <f t="shared" si="10"/>
        <v>2.0214979759569095E-8</v>
      </c>
      <c r="R6" s="12">
        <f t="shared" si="11"/>
        <v>298.17179813592395</v>
      </c>
      <c r="S6">
        <f t="shared" si="12"/>
        <v>8.0751925693753023E-7</v>
      </c>
      <c r="T6" s="12">
        <f t="shared" si="13"/>
        <v>7.464263932294454</v>
      </c>
      <c r="U6">
        <f t="shared" si="14"/>
        <v>55.202690047500127</v>
      </c>
    </row>
    <row r="7" spans="1:27" ht="15.75" x14ac:dyDescent="0.25">
      <c r="A7" t="s">
        <v>100</v>
      </c>
      <c r="B7" s="13" t="s">
        <v>124</v>
      </c>
      <c r="C7" t="s">
        <v>120</v>
      </c>
      <c r="D7" s="13">
        <v>26</v>
      </c>
      <c r="E7" t="s">
        <v>159</v>
      </c>
      <c r="F7">
        <v>17.32</v>
      </c>
      <c r="G7" s="19">
        <v>23.57</v>
      </c>
      <c r="H7" s="19">
        <v>25.54</v>
      </c>
      <c r="I7" s="13">
        <v>20.2</v>
      </c>
      <c r="J7">
        <v>2</v>
      </c>
      <c r="K7" s="5">
        <v>2</v>
      </c>
      <c r="L7" s="5">
        <v>2</v>
      </c>
      <c r="M7" s="5">
        <v>2</v>
      </c>
      <c r="N7">
        <f t="shared" si="7"/>
        <v>6.1116781432313733E-6</v>
      </c>
      <c r="O7">
        <f t="shared" si="8"/>
        <v>8.0301378778558493E-8</v>
      </c>
      <c r="P7" s="12">
        <f t="shared" si="9"/>
        <v>76.109255360174089</v>
      </c>
      <c r="Q7">
        <f t="shared" si="10"/>
        <v>2.0497170360978624E-8</v>
      </c>
      <c r="R7" s="12">
        <f t="shared" si="11"/>
        <v>298.17179813592452</v>
      </c>
      <c r="S7">
        <f t="shared" si="12"/>
        <v>8.3022171334850863E-7</v>
      </c>
      <c r="T7" s="12">
        <f t="shared" si="13"/>
        <v>7.3615012049989907</v>
      </c>
      <c r="U7">
        <f t="shared" si="14"/>
        <v>55.075291983637065</v>
      </c>
    </row>
    <row r="8" spans="1:27" ht="15.75" x14ac:dyDescent="0.25">
      <c r="A8" t="s">
        <v>100</v>
      </c>
      <c r="B8" s="13" t="s">
        <v>124</v>
      </c>
      <c r="C8" t="s">
        <v>120</v>
      </c>
      <c r="D8" s="13">
        <v>27</v>
      </c>
      <c r="E8" t="s">
        <v>159</v>
      </c>
      <c r="F8">
        <v>17.989999999999998</v>
      </c>
      <c r="G8" s="19">
        <v>23.87</v>
      </c>
      <c r="H8" s="19">
        <v>25.9</v>
      </c>
      <c r="I8" s="13">
        <v>20.399999999999999</v>
      </c>
      <c r="J8">
        <v>2</v>
      </c>
      <c r="K8" s="5">
        <v>2</v>
      </c>
      <c r="L8" s="5">
        <v>2</v>
      </c>
      <c r="M8" s="5">
        <v>2</v>
      </c>
      <c r="N8">
        <f t="shared" si="7"/>
        <v>3.8412305834072884E-6</v>
      </c>
      <c r="O8">
        <f t="shared" si="8"/>
        <v>6.5224987343593723E-8</v>
      </c>
      <c r="P8" s="12">
        <f t="shared" si="9"/>
        <v>58.892009639992168</v>
      </c>
      <c r="Q8">
        <f t="shared" si="10"/>
        <v>1.5970669128541582E-8</v>
      </c>
      <c r="R8" s="12">
        <f t="shared" si="11"/>
        <v>240.51782379878682</v>
      </c>
      <c r="S8">
        <f t="shared" si="12"/>
        <v>7.2274998021621735E-7</v>
      </c>
      <c r="T8" s="12">
        <f t="shared" si="13"/>
        <v>5.3147432563860448</v>
      </c>
      <c r="U8">
        <f t="shared" si="14"/>
        <v>42.224253144732636</v>
      </c>
    </row>
    <row r="9" spans="1:27" ht="16.5" thickBot="1" x14ac:dyDescent="0.3">
      <c r="A9" s="15" t="s">
        <v>100</v>
      </c>
      <c r="B9" s="14" t="s">
        <v>124</v>
      </c>
      <c r="C9" s="15" t="s">
        <v>120</v>
      </c>
      <c r="D9" s="14">
        <v>28</v>
      </c>
      <c r="E9" s="15" t="s">
        <v>159</v>
      </c>
      <c r="F9" s="15">
        <v>18.34</v>
      </c>
      <c r="G9" s="20">
        <v>23.86</v>
      </c>
      <c r="H9" s="20">
        <v>25.8</v>
      </c>
      <c r="I9" s="14">
        <v>20.64</v>
      </c>
      <c r="J9" s="15">
        <v>2</v>
      </c>
      <c r="K9" s="3">
        <v>2</v>
      </c>
      <c r="L9" s="3">
        <v>2</v>
      </c>
      <c r="M9" s="3">
        <v>2</v>
      </c>
      <c r="N9" s="15">
        <f t="shared" si="7"/>
        <v>3.0137684320960126E-6</v>
      </c>
      <c r="O9" s="15">
        <f t="shared" si="8"/>
        <v>6.567866300801101E-8</v>
      </c>
      <c r="P9" s="17">
        <f t="shared" si="9"/>
        <v>45.886567936506488</v>
      </c>
      <c r="Q9" s="15">
        <f t="shared" si="10"/>
        <v>1.7116939350918448E-8</v>
      </c>
      <c r="R9" s="17">
        <f t="shared" si="11"/>
        <v>176.06935272188727</v>
      </c>
      <c r="S9" s="15">
        <f t="shared" si="12"/>
        <v>6.119851577581907E-7</v>
      </c>
      <c r="T9" s="17">
        <f t="shared" si="13"/>
        <v>4.9245776533796608</v>
      </c>
      <c r="U9" s="15">
        <f t="shared" si="14"/>
        <v>34.138631774251444</v>
      </c>
      <c r="V9" s="15">
        <f>AVERAGE(U6:U9)</f>
        <v>46.66021673753032</v>
      </c>
      <c r="W9" s="15">
        <f>_xlfn.STDEV.P(U6:U9)</f>
        <v>8.9478377924281602</v>
      </c>
      <c r="X9" s="15">
        <f>W9/SQRT(4)</f>
        <v>4.4739188962140801</v>
      </c>
    </row>
    <row r="10" spans="1:27" ht="15.75" x14ac:dyDescent="0.25">
      <c r="A10" t="s">
        <v>100</v>
      </c>
      <c r="B10" s="16" t="s">
        <v>124</v>
      </c>
      <c r="C10" s="1" t="s">
        <v>28</v>
      </c>
      <c r="D10" s="16">
        <v>45</v>
      </c>
      <c r="E10" t="s">
        <v>159</v>
      </c>
      <c r="F10">
        <v>18.27</v>
      </c>
      <c r="G10" s="19">
        <v>23.57</v>
      </c>
      <c r="H10" s="19">
        <v>25.59</v>
      </c>
      <c r="I10" s="13">
        <v>20.27</v>
      </c>
      <c r="J10">
        <v>2</v>
      </c>
      <c r="K10" s="5">
        <v>2</v>
      </c>
      <c r="L10" s="5">
        <v>2</v>
      </c>
      <c r="M10" s="5">
        <v>2</v>
      </c>
      <c r="N10">
        <f t="shared" si="7"/>
        <v>3.1636030037477205E-6</v>
      </c>
      <c r="O10">
        <f t="shared" si="8"/>
        <v>8.0301378778558493E-8</v>
      </c>
      <c r="P10" s="12">
        <f t="shared" si="9"/>
        <v>39.396621227037308</v>
      </c>
      <c r="Q10">
        <f t="shared" si="10"/>
        <v>1.9798961491830867E-8</v>
      </c>
      <c r="R10" s="12">
        <f t="shared" si="11"/>
        <v>159.78631025940609</v>
      </c>
      <c r="S10">
        <f t="shared" si="12"/>
        <v>7.9090075093693003E-7</v>
      </c>
      <c r="T10" s="12">
        <f t="shared" si="13"/>
        <v>4.0000000000000009</v>
      </c>
      <c r="U10">
        <f t="shared" si="14"/>
        <v>29.310249288647942</v>
      </c>
    </row>
    <row r="11" spans="1:27" ht="15.75" x14ac:dyDescent="0.25">
      <c r="A11" t="s">
        <v>100</v>
      </c>
      <c r="B11" s="13" t="s">
        <v>124</v>
      </c>
      <c r="C11" t="s">
        <v>28</v>
      </c>
      <c r="D11" s="13">
        <v>46</v>
      </c>
      <c r="E11" t="s">
        <v>159</v>
      </c>
      <c r="F11">
        <v>17.91</v>
      </c>
      <c r="G11" s="19">
        <v>23.74</v>
      </c>
      <c r="H11" s="19">
        <v>25.39</v>
      </c>
      <c r="I11" s="13">
        <v>20.13</v>
      </c>
      <c r="J11">
        <v>2</v>
      </c>
      <c r="K11" s="7">
        <v>2</v>
      </c>
      <c r="L11" s="7">
        <v>2</v>
      </c>
      <c r="M11" s="7">
        <v>2</v>
      </c>
      <c r="N11">
        <f t="shared" si="7"/>
        <v>4.060250024617614E-6</v>
      </c>
      <c r="O11">
        <f t="shared" si="8"/>
        <v>7.137529281490638E-8</v>
      </c>
      <c r="P11" s="12">
        <f t="shared" si="9"/>
        <v>56.885931594660313</v>
      </c>
      <c r="Q11">
        <f t="shared" si="10"/>
        <v>2.2743034496315718E-8</v>
      </c>
      <c r="R11" s="12">
        <f t="shared" si="11"/>
        <v>178.52718929285177</v>
      </c>
      <c r="S11">
        <f t="shared" si="12"/>
        <v>8.7149758360805643E-7</v>
      </c>
      <c r="T11" s="12">
        <f t="shared" si="13"/>
        <v>4.6589343458738188</v>
      </c>
      <c r="U11">
        <f t="shared" si="14"/>
        <v>36.168620456740932</v>
      </c>
    </row>
    <row r="12" spans="1:27" ht="15.75" x14ac:dyDescent="0.25">
      <c r="A12" t="s">
        <v>100</v>
      </c>
      <c r="B12" s="13" t="s">
        <v>124</v>
      </c>
      <c r="C12" t="s">
        <v>28</v>
      </c>
      <c r="D12" s="13">
        <v>47</v>
      </c>
      <c r="E12" t="s">
        <v>159</v>
      </c>
      <c r="F12">
        <v>17.54</v>
      </c>
      <c r="G12" s="19">
        <v>23.56</v>
      </c>
      <c r="H12" s="19">
        <v>25.21</v>
      </c>
      <c r="I12" s="13">
        <v>19.91</v>
      </c>
      <c r="J12">
        <v>2</v>
      </c>
      <c r="K12" s="7">
        <v>2</v>
      </c>
      <c r="L12" s="7">
        <v>2</v>
      </c>
      <c r="M12" s="7">
        <v>2</v>
      </c>
      <c r="N12">
        <f t="shared" si="7"/>
        <v>5.2472756124105304E-6</v>
      </c>
      <c r="O12">
        <f t="shared" si="8"/>
        <v>8.0859919038276395E-8</v>
      </c>
      <c r="P12" s="12">
        <f t="shared" si="9"/>
        <v>64.893406706561805</v>
      </c>
      <c r="Q12">
        <f t="shared" si="10"/>
        <v>2.5765217283602518E-8</v>
      </c>
      <c r="R12" s="12">
        <f t="shared" si="11"/>
        <v>203.65733984125947</v>
      </c>
      <c r="S12">
        <f t="shared" si="12"/>
        <v>1.0150625061544033E-6</v>
      </c>
      <c r="T12" s="12">
        <f t="shared" si="13"/>
        <v>5.1694113225499789</v>
      </c>
      <c r="U12">
        <f t="shared" si="14"/>
        <v>40.880284554493244</v>
      </c>
    </row>
    <row r="13" spans="1:27" ht="16.5" thickBot="1" x14ac:dyDescent="0.3">
      <c r="A13" s="15" t="s">
        <v>100</v>
      </c>
      <c r="B13" s="14" t="s">
        <v>124</v>
      </c>
      <c r="C13" s="15" t="s">
        <v>28</v>
      </c>
      <c r="D13" s="14">
        <v>48</v>
      </c>
      <c r="E13" s="15" t="s">
        <v>159</v>
      </c>
      <c r="F13" s="15">
        <v>17.649999999999999</v>
      </c>
      <c r="G13" s="20">
        <v>23.66</v>
      </c>
      <c r="H13" s="14">
        <v>25.28</v>
      </c>
      <c r="I13" s="14">
        <v>20.09</v>
      </c>
      <c r="J13" s="15">
        <v>2</v>
      </c>
      <c r="K13" s="18">
        <v>2</v>
      </c>
      <c r="L13" s="18">
        <v>2</v>
      </c>
      <c r="M13" s="18">
        <v>2</v>
      </c>
      <c r="N13" s="15">
        <f t="shared" si="7"/>
        <v>4.8620629399080811E-6</v>
      </c>
      <c r="O13" s="15">
        <f t="shared" si="8"/>
        <v>7.5444972155706999E-8</v>
      </c>
      <c r="P13" s="17">
        <f t="shared" si="9"/>
        <v>64.445155203629994</v>
      </c>
      <c r="Q13" s="15">
        <f t="shared" si="10"/>
        <v>2.4544925012218131E-8</v>
      </c>
      <c r="R13" s="17">
        <f t="shared" si="11"/>
        <v>198.08831917342636</v>
      </c>
      <c r="S13" s="15">
        <f t="shared" si="12"/>
        <v>8.9599871560479357E-7</v>
      </c>
      <c r="T13" s="17">
        <f t="shared" si="13"/>
        <v>5.4264173097906943</v>
      </c>
      <c r="U13" s="15">
        <f t="shared" si="14"/>
        <v>41.069628722012986</v>
      </c>
      <c r="V13" s="15">
        <f>AVERAGE(U10:U13)</f>
        <v>36.857195755473775</v>
      </c>
      <c r="W13" s="15">
        <f>_xlfn.STDEV.P(U10:U13)</f>
        <v>4.7791309852718484</v>
      </c>
      <c r="X13" s="15">
        <f>W13/SQRT(4)</f>
        <v>2.3895654926359242</v>
      </c>
    </row>
    <row r="14" spans="1:27" ht="15.75" x14ac:dyDescent="0.25">
      <c r="A14" t="s">
        <v>100</v>
      </c>
      <c r="B14" s="16" t="s">
        <v>124</v>
      </c>
      <c r="C14" s="1" t="s">
        <v>121</v>
      </c>
      <c r="D14" s="16">
        <v>41</v>
      </c>
      <c r="E14" t="s">
        <v>159</v>
      </c>
      <c r="F14">
        <v>17.57</v>
      </c>
      <c r="G14" s="19">
        <v>23.68</v>
      </c>
      <c r="H14" s="19">
        <v>25.6</v>
      </c>
      <c r="I14" s="13">
        <v>20.149999999999999</v>
      </c>
      <c r="J14">
        <v>2</v>
      </c>
      <c r="K14" s="5">
        <v>2</v>
      </c>
      <c r="L14" s="5">
        <v>2</v>
      </c>
      <c r="M14" s="5">
        <v>2</v>
      </c>
      <c r="N14">
        <f t="shared" si="7"/>
        <v>5.1392882418277376E-6</v>
      </c>
      <c r="O14">
        <f t="shared" si="8"/>
        <v>7.4406298929548932E-8</v>
      </c>
      <c r="P14" s="12">
        <f t="shared" si="9"/>
        <v>69.070607136283385</v>
      </c>
      <c r="Q14">
        <f t="shared" si="10"/>
        <v>1.9662200074984073E-8</v>
      </c>
      <c r="R14" s="12">
        <f t="shared" si="11"/>
        <v>261.37910418104116</v>
      </c>
      <c r="S14">
        <f t="shared" si="12"/>
        <v>8.5949941884120197E-7</v>
      </c>
      <c r="T14" s="12">
        <f t="shared" si="13"/>
        <v>5.9793969945397416</v>
      </c>
      <c r="U14">
        <f t="shared" si="14"/>
        <v>47.614640445005854</v>
      </c>
    </row>
    <row r="15" spans="1:27" ht="15.75" x14ac:dyDescent="0.25">
      <c r="A15" t="s">
        <v>100</v>
      </c>
      <c r="B15" s="13" t="s">
        <v>124</v>
      </c>
      <c r="C15" t="s">
        <v>121</v>
      </c>
      <c r="D15" s="13">
        <v>42</v>
      </c>
      <c r="E15" t="s">
        <v>159</v>
      </c>
      <c r="F15">
        <v>17.75</v>
      </c>
      <c r="G15" s="19">
        <v>23.73</v>
      </c>
      <c r="H15" s="19">
        <v>25.58</v>
      </c>
      <c r="I15" s="13">
        <v>20.36</v>
      </c>
      <c r="J15">
        <v>2</v>
      </c>
      <c r="K15" s="5">
        <v>2</v>
      </c>
      <c r="L15" s="5">
        <v>2</v>
      </c>
      <c r="M15" s="5">
        <v>2</v>
      </c>
      <c r="N15">
        <f t="shared" si="7"/>
        <v>4.5364651298626782E-6</v>
      </c>
      <c r="O15">
        <f t="shared" si="8"/>
        <v>7.1871747236893257E-8</v>
      </c>
      <c r="P15" s="12">
        <f t="shared" si="9"/>
        <v>63.118893087574982</v>
      </c>
      <c r="Q15">
        <f t="shared" si="10"/>
        <v>1.99366741595583E-8</v>
      </c>
      <c r="R15" s="12">
        <f t="shared" si="11"/>
        <v>227.54372637864211</v>
      </c>
      <c r="S15">
        <f t="shared" si="12"/>
        <v>7.4306924787569111E-7</v>
      </c>
      <c r="T15" s="12">
        <f t="shared" si="13"/>
        <v>6.1050368358422347</v>
      </c>
      <c r="U15">
        <f t="shared" si="14"/>
        <v>44.426030415353317</v>
      </c>
    </row>
    <row r="16" spans="1:27" ht="15.75" x14ac:dyDescent="0.25">
      <c r="A16" t="s">
        <v>100</v>
      </c>
      <c r="B16" s="13" t="s">
        <v>124</v>
      </c>
      <c r="C16" t="s">
        <v>121</v>
      </c>
      <c r="D16" s="13">
        <v>43</v>
      </c>
      <c r="E16" t="s">
        <v>159</v>
      </c>
      <c r="F16">
        <v>18.05</v>
      </c>
      <c r="G16" s="19">
        <v>23.98</v>
      </c>
      <c r="H16" s="19">
        <v>25.78</v>
      </c>
      <c r="I16" s="13">
        <v>20.32</v>
      </c>
      <c r="J16">
        <v>2</v>
      </c>
      <c r="K16" s="5">
        <v>2</v>
      </c>
      <c r="L16" s="5">
        <v>2</v>
      </c>
      <c r="M16" s="5">
        <v>2</v>
      </c>
      <c r="N16">
        <f t="shared" si="7"/>
        <v>3.6847546727174578E-6</v>
      </c>
      <c r="O16">
        <f t="shared" si="8"/>
        <v>6.0436694609524567E-8</v>
      </c>
      <c r="P16" s="12">
        <f t="shared" si="9"/>
        <v>60.968831874811961</v>
      </c>
      <c r="Q16">
        <f t="shared" si="10"/>
        <v>1.7355882919854728E-8</v>
      </c>
      <c r="R16" s="12">
        <f t="shared" si="11"/>
        <v>212.30580372849738</v>
      </c>
      <c r="S16">
        <f t="shared" si="12"/>
        <v>7.6395976790392145E-7</v>
      </c>
      <c r="T16" s="12">
        <f t="shared" si="13"/>
        <v>4.8232313107630382</v>
      </c>
      <c r="U16">
        <f t="shared" si="14"/>
        <v>39.670646398047566</v>
      </c>
    </row>
    <row r="17" spans="1:24" ht="16.5" thickBot="1" x14ac:dyDescent="0.3">
      <c r="A17" s="15" t="s">
        <v>100</v>
      </c>
      <c r="B17" s="14" t="s">
        <v>124</v>
      </c>
      <c r="C17" s="15" t="s">
        <v>121</v>
      </c>
      <c r="D17" s="14">
        <v>44</v>
      </c>
      <c r="E17" s="15" t="s">
        <v>159</v>
      </c>
      <c r="F17" s="15">
        <v>17.75</v>
      </c>
      <c r="G17" s="20">
        <v>23.99</v>
      </c>
      <c r="H17" s="20">
        <v>25.44</v>
      </c>
      <c r="I17" s="14">
        <v>20.239999999999998</v>
      </c>
      <c r="J17" s="15">
        <v>2</v>
      </c>
      <c r="K17" s="3">
        <v>2</v>
      </c>
      <c r="L17" s="3">
        <v>2</v>
      </c>
      <c r="M17" s="3">
        <v>2</v>
      </c>
      <c r="N17" s="15">
        <f t="shared" si="7"/>
        <v>4.5364651298626782E-6</v>
      </c>
      <c r="O17" s="15">
        <f t="shared" si="8"/>
        <v>6.0019227865738948E-8</v>
      </c>
      <c r="P17" s="17">
        <f t="shared" si="9"/>
        <v>75.583530331489811</v>
      </c>
      <c r="Q17" s="15">
        <f t="shared" si="10"/>
        <v>2.1968323249982282E-8</v>
      </c>
      <c r="R17" s="17">
        <f t="shared" si="11"/>
        <v>206.5002903608648</v>
      </c>
      <c r="S17" s="15">
        <f t="shared" si="12"/>
        <v>8.0751925693753023E-7</v>
      </c>
      <c r="T17" s="17">
        <f t="shared" si="13"/>
        <v>5.617779502951989</v>
      </c>
      <c r="U17" s="15">
        <f t="shared" si="14"/>
        <v>44.426030415353317</v>
      </c>
      <c r="V17" s="15">
        <f>AVERAGE(U14:U17)</f>
        <v>44.034336918440012</v>
      </c>
      <c r="W17" s="15">
        <f>_xlfn.STDEV.P(U14:U17)</f>
        <v>2.8358074639840698</v>
      </c>
      <c r="X17" s="15">
        <f>W17/SQRT(4)</f>
        <v>1.4179037319920349</v>
      </c>
    </row>
    <row r="18" spans="1:24" ht="15.75" x14ac:dyDescent="0.25">
      <c r="A18" t="s">
        <v>100</v>
      </c>
      <c r="B18" s="13" t="s">
        <v>124</v>
      </c>
      <c r="C18" s="1" t="s">
        <v>56</v>
      </c>
      <c r="D18" s="16">
        <v>9</v>
      </c>
      <c r="E18" t="s">
        <v>159</v>
      </c>
      <c r="F18">
        <v>17.54</v>
      </c>
      <c r="G18" s="19">
        <v>23.54</v>
      </c>
      <c r="H18" s="19">
        <v>25.5</v>
      </c>
      <c r="I18" s="13">
        <v>20.170000000000002</v>
      </c>
      <c r="J18">
        <v>2</v>
      </c>
      <c r="K18" s="5">
        <v>2</v>
      </c>
      <c r="L18" s="5">
        <v>2</v>
      </c>
      <c r="M18" s="5">
        <v>2</v>
      </c>
      <c r="N18">
        <f t="shared" si="7"/>
        <v>5.2472756124105304E-6</v>
      </c>
      <c r="O18">
        <f t="shared" si="8"/>
        <v>8.1988681443914511E-8</v>
      </c>
      <c r="P18" s="12">
        <f t="shared" si="9"/>
        <v>64.000000000000014</v>
      </c>
      <c r="Q18">
        <f t="shared" si="10"/>
        <v>2.107342425544706E-8</v>
      </c>
      <c r="R18" s="12">
        <f t="shared" si="11"/>
        <v>248.99966653754498</v>
      </c>
      <c r="S18">
        <f t="shared" si="12"/>
        <v>8.4766643635422723E-7</v>
      </c>
      <c r="T18" s="12">
        <f t="shared" si="13"/>
        <v>6.1902599741695701</v>
      </c>
      <c r="U18">
        <f t="shared" si="14"/>
        <v>46.205734256719893</v>
      </c>
    </row>
    <row r="19" spans="1:24" ht="15.75" x14ac:dyDescent="0.25">
      <c r="A19" t="s">
        <v>100</v>
      </c>
      <c r="B19" s="13" t="s">
        <v>124</v>
      </c>
      <c r="C19" t="s">
        <v>56</v>
      </c>
      <c r="D19" s="13">
        <v>10</v>
      </c>
      <c r="E19" t="s">
        <v>159</v>
      </c>
      <c r="F19">
        <v>17.989999999999998</v>
      </c>
      <c r="G19" s="19">
        <v>23.54</v>
      </c>
      <c r="H19" s="19">
        <v>25.51</v>
      </c>
      <c r="I19" s="13">
        <v>20.350000000000001</v>
      </c>
      <c r="J19">
        <v>2</v>
      </c>
      <c r="K19" s="5">
        <v>2</v>
      </c>
      <c r="L19" s="5">
        <v>2</v>
      </c>
      <c r="M19" s="5">
        <v>2</v>
      </c>
      <c r="N19">
        <f t="shared" si="7"/>
        <v>3.8412305834072884E-6</v>
      </c>
      <c r="O19">
        <f t="shared" si="8"/>
        <v>8.1988681443914511E-8</v>
      </c>
      <c r="P19" s="12">
        <f t="shared" si="9"/>
        <v>46.850742270260014</v>
      </c>
      <c r="Q19">
        <f t="shared" si="10"/>
        <v>2.0927859481245258E-8</v>
      </c>
      <c r="R19" s="12">
        <f t="shared" si="11"/>
        <v>183.54627174602598</v>
      </c>
      <c r="S19">
        <f t="shared" si="12"/>
        <v>7.4823770322489716E-7</v>
      </c>
      <c r="T19" s="12">
        <f t="shared" si="13"/>
        <v>5.1337035902516304</v>
      </c>
      <c r="U19">
        <f t="shared" si="14"/>
        <v>35.342528023819277</v>
      </c>
    </row>
    <row r="20" spans="1:24" ht="15.75" x14ac:dyDescent="0.25">
      <c r="A20" t="s">
        <v>100</v>
      </c>
      <c r="B20" s="13" t="s">
        <v>124</v>
      </c>
      <c r="C20" t="s">
        <v>56</v>
      </c>
      <c r="D20" s="13">
        <v>11</v>
      </c>
      <c r="E20" t="s">
        <v>159</v>
      </c>
      <c r="F20">
        <v>17.760000000000002</v>
      </c>
      <c r="G20" s="19">
        <v>23.77</v>
      </c>
      <c r="H20" s="19">
        <v>25.41</v>
      </c>
      <c r="I20" s="13">
        <v>20.309999999999999</v>
      </c>
      <c r="J20">
        <v>2</v>
      </c>
      <c r="K20" s="5">
        <v>2</v>
      </c>
      <c r="L20" s="5">
        <v>2</v>
      </c>
      <c r="M20" s="5">
        <v>2</v>
      </c>
      <c r="N20">
        <f t="shared" si="7"/>
        <v>4.5051294762784189E-6</v>
      </c>
      <c r="O20">
        <f t="shared" si="8"/>
        <v>6.9906410529129408E-8</v>
      </c>
      <c r="P20" s="12">
        <f t="shared" si="9"/>
        <v>64.445155203629994</v>
      </c>
      <c r="Q20">
        <f t="shared" si="10"/>
        <v>2.2429924419687245E-8</v>
      </c>
      <c r="R20" s="12">
        <f t="shared" si="11"/>
        <v>200.85352906156768</v>
      </c>
      <c r="S20">
        <f t="shared" si="12"/>
        <v>7.692735283108974E-7</v>
      </c>
      <c r="T20" s="12">
        <f t="shared" si="13"/>
        <v>5.8563427837824902</v>
      </c>
      <c r="U20">
        <f t="shared" si="14"/>
        <v>42.321924675921196</v>
      </c>
      <c r="X20" s="1"/>
    </row>
    <row r="21" spans="1:24" ht="16.5" thickBot="1" x14ac:dyDescent="0.3">
      <c r="A21" s="15" t="s">
        <v>100</v>
      </c>
      <c r="B21" s="14" t="s">
        <v>124</v>
      </c>
      <c r="C21" s="15" t="s">
        <v>56</v>
      </c>
      <c r="D21" s="14">
        <v>12</v>
      </c>
      <c r="E21" s="15" t="s">
        <v>159</v>
      </c>
      <c r="F21" s="15">
        <v>17.7</v>
      </c>
      <c r="G21" s="20">
        <v>23.89</v>
      </c>
      <c r="H21" s="20">
        <v>25.09</v>
      </c>
      <c r="I21" s="14">
        <v>20.22</v>
      </c>
      <c r="J21" s="15">
        <v>2</v>
      </c>
      <c r="K21" s="3">
        <v>2</v>
      </c>
      <c r="L21" s="3">
        <v>2</v>
      </c>
      <c r="M21" s="3">
        <v>2</v>
      </c>
      <c r="N21" s="15">
        <f t="shared" si="7"/>
        <v>4.6964432271763521E-6</v>
      </c>
      <c r="O21" s="15">
        <f t="shared" si="8"/>
        <v>6.4327015668417646E-8</v>
      </c>
      <c r="P21" s="17">
        <f t="shared" si="9"/>
        <v>73.008877815579197</v>
      </c>
      <c r="Q21" s="15">
        <f t="shared" si="10"/>
        <v>2.7999959862649789E-8</v>
      </c>
      <c r="R21" s="17">
        <f t="shared" si="11"/>
        <v>167.73035569387071</v>
      </c>
      <c r="S21" s="15">
        <f t="shared" si="12"/>
        <v>8.1879180568480943E-7</v>
      </c>
      <c r="T21" s="17">
        <f t="shared" si="13"/>
        <v>5.7358209920633092</v>
      </c>
      <c r="U21" s="15">
        <f t="shared" si="14"/>
        <v>41.259849870066567</v>
      </c>
      <c r="V21" s="15">
        <f>AVERAGE(U18:U21)</f>
        <v>41.282509206631737</v>
      </c>
      <c r="W21" s="15">
        <f>_xlfn.STDEV.P(U18:U21)</f>
        <v>3.8923777857921702</v>
      </c>
      <c r="X21" s="15">
        <f>W21/SQRT(4)</f>
        <v>1.9461888928960851</v>
      </c>
    </row>
    <row r="22" spans="1:24" ht="15.75" x14ac:dyDescent="0.25">
      <c r="A22" t="s">
        <v>100</v>
      </c>
      <c r="B22" s="13" t="s">
        <v>124</v>
      </c>
      <c r="C22" s="1" t="s">
        <v>122</v>
      </c>
      <c r="D22" s="16">
        <v>13</v>
      </c>
      <c r="E22" t="s">
        <v>159</v>
      </c>
      <c r="F22">
        <v>17.64</v>
      </c>
      <c r="G22" s="19">
        <v>23.87</v>
      </c>
      <c r="H22" s="19">
        <v>25.54</v>
      </c>
      <c r="I22" s="13">
        <v>20.46</v>
      </c>
      <c r="J22">
        <v>2</v>
      </c>
      <c r="K22" s="5">
        <v>2</v>
      </c>
      <c r="L22" s="5">
        <v>2</v>
      </c>
      <c r="M22" s="5">
        <v>2</v>
      </c>
      <c r="N22">
        <f t="shared" si="7"/>
        <v>4.8958812620655172E-6</v>
      </c>
      <c r="O22">
        <f t="shared" si="8"/>
        <v>6.5224987343593723E-8</v>
      </c>
      <c r="P22" s="12">
        <f t="shared" si="9"/>
        <v>75.061436750840272</v>
      </c>
      <c r="Q22">
        <f t="shared" si="10"/>
        <v>2.0497170360978624E-8</v>
      </c>
      <c r="R22" s="12">
        <f t="shared" si="11"/>
        <v>238.85644583342216</v>
      </c>
      <c r="S22">
        <f t="shared" si="12"/>
        <v>6.9330812326446097E-7</v>
      </c>
      <c r="T22" s="12">
        <f t="shared" si="13"/>
        <v>7.0616239703252308</v>
      </c>
      <c r="U22">
        <f t="shared" si="14"/>
        <v>50.213382265392006</v>
      </c>
      <c r="X22" s="1"/>
    </row>
    <row r="23" spans="1:24" ht="15.75" x14ac:dyDescent="0.25">
      <c r="A23" t="s">
        <v>100</v>
      </c>
      <c r="B23" s="13" t="s">
        <v>124</v>
      </c>
      <c r="C23" t="s">
        <v>122</v>
      </c>
      <c r="D23" s="13">
        <v>14</v>
      </c>
      <c r="E23" t="s">
        <v>159</v>
      </c>
      <c r="F23">
        <v>17.91</v>
      </c>
      <c r="G23" s="19">
        <v>23.65</v>
      </c>
      <c r="H23" s="19">
        <v>25.33</v>
      </c>
      <c r="I23" s="13">
        <v>20.3</v>
      </c>
      <c r="J23">
        <v>2</v>
      </c>
      <c r="K23" s="7">
        <v>2</v>
      </c>
      <c r="L23" s="7">
        <v>2</v>
      </c>
      <c r="M23" s="7">
        <v>2</v>
      </c>
      <c r="N23">
        <f t="shared" si="7"/>
        <v>4.060250024617614E-6</v>
      </c>
      <c r="O23">
        <f t="shared" si="8"/>
        <v>7.5969733436063873E-8</v>
      </c>
      <c r="P23" s="12">
        <f t="shared" si="9"/>
        <v>53.445626843415482</v>
      </c>
      <c r="Q23">
        <f t="shared" si="10"/>
        <v>2.3708834760037632E-8</v>
      </c>
      <c r="R23" s="12">
        <f t="shared" si="11"/>
        <v>171.25472701262225</v>
      </c>
      <c r="S23">
        <f t="shared" si="12"/>
        <v>7.7462424884437066E-7</v>
      </c>
      <c r="T23" s="12">
        <f t="shared" si="13"/>
        <v>5.2415736154334569</v>
      </c>
      <c r="U23">
        <f t="shared" si="14"/>
        <v>36.336141730268032</v>
      </c>
      <c r="X23" s="1"/>
    </row>
    <row r="24" spans="1:24" ht="15.75" x14ac:dyDescent="0.25">
      <c r="A24" t="s">
        <v>100</v>
      </c>
      <c r="B24" s="13" t="s">
        <v>124</v>
      </c>
      <c r="C24" t="s">
        <v>122</v>
      </c>
      <c r="D24" s="13">
        <v>15</v>
      </c>
      <c r="E24" t="s">
        <v>159</v>
      </c>
      <c r="F24">
        <v>17.7</v>
      </c>
      <c r="G24" s="19">
        <v>23.92</v>
      </c>
      <c r="H24" s="19">
        <v>25.31</v>
      </c>
      <c r="I24" s="13">
        <v>20.27</v>
      </c>
      <c r="J24">
        <v>2</v>
      </c>
      <c r="K24" s="8">
        <v>2</v>
      </c>
      <c r="L24" s="8">
        <v>2</v>
      </c>
      <c r="M24" s="8">
        <v>2</v>
      </c>
      <c r="N24">
        <f t="shared" si="7"/>
        <v>4.6964432271763521E-6</v>
      </c>
      <c r="O24">
        <f t="shared" si="8"/>
        <v>6.3003184828840523E-8</v>
      </c>
      <c r="P24" s="12">
        <f t="shared" si="9"/>
        <v>74.542949533981243</v>
      </c>
      <c r="Q24">
        <f t="shared" si="10"/>
        <v>2.4039797759715574E-8</v>
      </c>
      <c r="R24" s="12">
        <f t="shared" si="11"/>
        <v>195.36117874695123</v>
      </c>
      <c r="S24">
        <f t="shared" si="12"/>
        <v>7.9090075093693003E-7</v>
      </c>
      <c r="T24" s="12">
        <f t="shared" si="13"/>
        <v>5.9380942825161984</v>
      </c>
      <c r="U24">
        <f t="shared" si="14"/>
        <v>44.221212158968832</v>
      </c>
      <c r="X24" s="1"/>
    </row>
    <row r="25" spans="1:24" ht="16.5" thickBot="1" x14ac:dyDescent="0.3">
      <c r="A25" s="15" t="s">
        <v>100</v>
      </c>
      <c r="B25" s="14" t="s">
        <v>124</v>
      </c>
      <c r="C25" s="15" t="s">
        <v>122</v>
      </c>
      <c r="D25" s="14">
        <v>16</v>
      </c>
      <c r="E25" s="15" t="s">
        <v>159</v>
      </c>
      <c r="F25" s="15">
        <v>18.16</v>
      </c>
      <c r="G25" s="20">
        <v>24.03</v>
      </c>
      <c r="H25" s="20">
        <v>25.53</v>
      </c>
      <c r="I25" s="14">
        <v>20.59</v>
      </c>
      <c r="J25" s="15">
        <v>2</v>
      </c>
      <c r="K25" s="18">
        <v>2</v>
      </c>
      <c r="L25" s="18">
        <v>2</v>
      </c>
      <c r="M25" s="18">
        <v>2</v>
      </c>
      <c r="N25" s="15">
        <f t="shared" si="7"/>
        <v>3.4142496907347565E-6</v>
      </c>
      <c r="O25" s="15">
        <f t="shared" si="8"/>
        <v>5.8377998923476236E-8</v>
      </c>
      <c r="P25" s="17">
        <f t="shared" si="9"/>
        <v>58.485212814681525</v>
      </c>
      <c r="Q25" s="15">
        <f t="shared" si="10"/>
        <v>2.0639739455445451E-8</v>
      </c>
      <c r="R25" s="17">
        <f t="shared" si="11"/>
        <v>165.42116232159916</v>
      </c>
      <c r="S25" s="15">
        <f t="shared" si="12"/>
        <v>6.335667677385869E-7</v>
      </c>
      <c r="T25" s="17">
        <f t="shared" si="13"/>
        <v>5.3889343074627529</v>
      </c>
      <c r="U25" s="15">
        <f t="shared" si="14"/>
        <v>37.357689720223057</v>
      </c>
      <c r="V25" s="15">
        <f>AVERAGE(U22:U25)</f>
        <v>42.032106468712982</v>
      </c>
      <c r="W25" s="15">
        <f>_xlfn.STDEV.P(U22:U25)</f>
        <v>5.6129235614029129</v>
      </c>
      <c r="X25" s="15">
        <f>W25/SQRT(4)</f>
        <v>2.8064617807014565</v>
      </c>
    </row>
    <row r="26" spans="1:24" ht="15.75" x14ac:dyDescent="0.25">
      <c r="A26" t="s">
        <v>100</v>
      </c>
      <c r="B26" s="16" t="s">
        <v>125</v>
      </c>
      <c r="C26" s="1" t="s">
        <v>32</v>
      </c>
      <c r="D26" s="16">
        <v>1</v>
      </c>
      <c r="E26" t="s">
        <v>159</v>
      </c>
      <c r="F26">
        <v>18.2</v>
      </c>
      <c r="G26" s="19">
        <v>23.99</v>
      </c>
      <c r="H26" s="19">
        <v>25.78</v>
      </c>
      <c r="I26" s="13">
        <v>20.32</v>
      </c>
      <c r="J26">
        <v>2</v>
      </c>
      <c r="K26" s="5">
        <v>2</v>
      </c>
      <c r="L26" s="5">
        <v>2</v>
      </c>
      <c r="M26" s="5">
        <v>2</v>
      </c>
      <c r="N26">
        <f t="shared" si="7"/>
        <v>3.3208868533940286E-6</v>
      </c>
      <c r="O26">
        <f t="shared" si="8"/>
        <v>6.0019227865738948E-8</v>
      </c>
      <c r="P26" s="12">
        <f t="shared" si="9"/>
        <v>55.330382803703237</v>
      </c>
      <c r="Q26">
        <f t="shared" si="10"/>
        <v>1.7355882919854728E-8</v>
      </c>
      <c r="R26" s="12">
        <f t="shared" si="11"/>
        <v>191.34070382527247</v>
      </c>
      <c r="S26">
        <f t="shared" si="12"/>
        <v>7.6395976790392145E-7</v>
      </c>
      <c r="T26" s="12">
        <f t="shared" si="13"/>
        <v>4.3469394501042311</v>
      </c>
      <c r="U26">
        <f t="shared" si="14"/>
        <v>35.835891329496278</v>
      </c>
      <c r="X26" s="1"/>
    </row>
    <row r="27" spans="1:24" ht="15.75" x14ac:dyDescent="0.25">
      <c r="A27" t="s">
        <v>100</v>
      </c>
      <c r="B27" s="13" t="s">
        <v>125</v>
      </c>
      <c r="C27" t="s">
        <v>32</v>
      </c>
      <c r="D27" s="13">
        <v>2</v>
      </c>
      <c r="E27" t="s">
        <v>159</v>
      </c>
      <c r="F27">
        <v>18.260000000000002</v>
      </c>
      <c r="G27" s="19">
        <v>23.86</v>
      </c>
      <c r="H27" s="19">
        <v>25.64</v>
      </c>
      <c r="I27" s="13">
        <v>20.52</v>
      </c>
      <c r="J27">
        <v>2</v>
      </c>
      <c r="K27" s="5">
        <v>2</v>
      </c>
      <c r="L27" s="5">
        <v>2</v>
      </c>
      <c r="M27" s="5">
        <v>2</v>
      </c>
      <c r="N27">
        <f t="shared" si="7"/>
        <v>3.1856076027998662E-6</v>
      </c>
      <c r="O27">
        <f t="shared" si="8"/>
        <v>6.567866300801101E-8</v>
      </c>
      <c r="P27" s="12">
        <f t="shared" si="9"/>
        <v>48.502930128332679</v>
      </c>
      <c r="Q27">
        <f t="shared" si="10"/>
        <v>1.912453617994345E-8</v>
      </c>
      <c r="R27" s="12">
        <f t="shared" si="11"/>
        <v>166.57175749656722</v>
      </c>
      <c r="S27">
        <f t="shared" si="12"/>
        <v>6.6506560628433515E-7</v>
      </c>
      <c r="T27" s="12">
        <f t="shared" si="13"/>
        <v>4.7899148184757054</v>
      </c>
      <c r="U27">
        <f t="shared" si="14"/>
        <v>33.824577297964112</v>
      </c>
      <c r="X27" s="1"/>
    </row>
    <row r="28" spans="1:24" ht="15.75" x14ac:dyDescent="0.25">
      <c r="A28" t="s">
        <v>100</v>
      </c>
      <c r="B28" s="13" t="s">
        <v>125</v>
      </c>
      <c r="C28" t="s">
        <v>32</v>
      </c>
      <c r="D28" s="13">
        <v>3</v>
      </c>
      <c r="E28" t="s">
        <v>159</v>
      </c>
      <c r="F28">
        <v>18.88</v>
      </c>
      <c r="G28" s="19">
        <v>24.43</v>
      </c>
      <c r="H28" s="19">
        <v>25.81</v>
      </c>
      <c r="I28" s="13">
        <v>20.73</v>
      </c>
      <c r="J28">
        <v>2</v>
      </c>
      <c r="K28" s="5">
        <v>2</v>
      </c>
      <c r="L28" s="5">
        <v>2</v>
      </c>
      <c r="M28" s="5">
        <v>2</v>
      </c>
      <c r="N28">
        <f t="shared" si="7"/>
        <v>2.0727822542687603E-6</v>
      </c>
      <c r="O28">
        <f t="shared" si="8"/>
        <v>4.4242250044019561E-8</v>
      </c>
      <c r="P28" s="12">
        <f t="shared" si="9"/>
        <v>46.850742270260014</v>
      </c>
      <c r="Q28">
        <f t="shared" si="10"/>
        <v>1.6998704014248041E-8</v>
      </c>
      <c r="R28" s="12">
        <f t="shared" si="11"/>
        <v>121.93766374962394</v>
      </c>
      <c r="S28">
        <f t="shared" si="12"/>
        <v>5.7497397789514616E-7</v>
      </c>
      <c r="T28" s="12">
        <f t="shared" si="13"/>
        <v>3.605001850443323</v>
      </c>
      <c r="U28">
        <f t="shared" si="14"/>
        <v>27.410688607054603</v>
      </c>
      <c r="X28" s="1"/>
    </row>
    <row r="29" spans="1:24" ht="16.5" thickBot="1" x14ac:dyDescent="0.3">
      <c r="A29" s="15" t="s">
        <v>100</v>
      </c>
      <c r="B29" s="14" t="s">
        <v>125</v>
      </c>
      <c r="C29" s="15" t="s">
        <v>32</v>
      </c>
      <c r="D29" s="14">
        <v>4</v>
      </c>
      <c r="E29" s="15" t="s">
        <v>159</v>
      </c>
      <c r="F29" s="15">
        <v>18.16</v>
      </c>
      <c r="G29" s="20">
        <v>24.56</v>
      </c>
      <c r="H29" s="20">
        <v>25.89</v>
      </c>
      <c r="I29" s="14">
        <v>20.87</v>
      </c>
      <c r="J29" s="15">
        <v>2</v>
      </c>
      <c r="K29" s="3">
        <v>2</v>
      </c>
      <c r="L29" s="3">
        <v>2</v>
      </c>
      <c r="M29" s="3">
        <v>2</v>
      </c>
      <c r="N29" s="15">
        <f t="shared" si="7"/>
        <v>3.4142496907347565E-6</v>
      </c>
      <c r="O29" s="15">
        <f t="shared" si="8"/>
        <v>4.0429959519138118E-8</v>
      </c>
      <c r="P29" s="17">
        <f t="shared" si="9"/>
        <v>84.448506289465143</v>
      </c>
      <c r="Q29" s="15">
        <f t="shared" si="10"/>
        <v>1.6081753917104408E-8</v>
      </c>
      <c r="R29" s="17">
        <f t="shared" si="11"/>
        <v>212.30580372849701</v>
      </c>
      <c r="S29" s="15">
        <f t="shared" si="12"/>
        <v>5.2179989874874989E-7</v>
      </c>
      <c r="T29" s="17">
        <f t="shared" si="13"/>
        <v>6.5432164684622531</v>
      </c>
      <c r="U29" s="15">
        <f t="shared" si="14"/>
        <v>48.953270192767711</v>
      </c>
      <c r="V29" s="15">
        <f>AVERAGE(U26:U29)</f>
        <v>36.506106856820679</v>
      </c>
      <c r="W29" s="15">
        <f>_xlfn.STDEV.P(U26:U29)</f>
        <v>7.8310008600115921</v>
      </c>
      <c r="X29" s="15">
        <f>W29/SQRT(4)</f>
        <v>3.9155004300057961</v>
      </c>
    </row>
    <row r="30" spans="1:24" ht="15.75" x14ac:dyDescent="0.25">
      <c r="A30" t="s">
        <v>100</v>
      </c>
      <c r="B30" s="16" t="s">
        <v>125</v>
      </c>
      <c r="C30" s="1" t="s">
        <v>120</v>
      </c>
      <c r="D30" s="16">
        <v>5</v>
      </c>
      <c r="E30" t="s">
        <v>159</v>
      </c>
      <c r="F30">
        <v>18.41</v>
      </c>
      <c r="G30" s="19">
        <v>24.88</v>
      </c>
      <c r="H30" s="19">
        <v>25.9</v>
      </c>
      <c r="I30" s="13">
        <v>20.57</v>
      </c>
      <c r="J30">
        <v>2</v>
      </c>
      <c r="K30" s="5">
        <v>2</v>
      </c>
      <c r="L30" s="5">
        <v>2</v>
      </c>
      <c r="M30" s="5">
        <v>2</v>
      </c>
      <c r="N30">
        <f t="shared" si="7"/>
        <v>2.8710303257199639E-6</v>
      </c>
      <c r="O30">
        <f t="shared" si="8"/>
        <v>3.2387222722949419E-8</v>
      </c>
      <c r="P30" s="12">
        <f t="shared" si="9"/>
        <v>88.647005959099005</v>
      </c>
      <c r="Q30">
        <f t="shared" si="10"/>
        <v>1.5970669128541582E-8</v>
      </c>
      <c r="R30" s="12">
        <f t="shared" si="11"/>
        <v>179.76894409446339</v>
      </c>
      <c r="S30">
        <f t="shared" si="12"/>
        <v>6.4241103022846699E-7</v>
      </c>
      <c r="T30" s="12">
        <f t="shared" si="13"/>
        <v>4.4691485522888845</v>
      </c>
      <c r="U30">
        <f t="shared" si="14"/>
        <v>41.450952060542264</v>
      </c>
      <c r="X30" s="1"/>
    </row>
    <row r="31" spans="1:24" ht="15.75" x14ac:dyDescent="0.25">
      <c r="A31" t="s">
        <v>100</v>
      </c>
      <c r="B31" s="13" t="s">
        <v>125</v>
      </c>
      <c r="C31" t="s">
        <v>120</v>
      </c>
      <c r="D31" s="13">
        <v>6</v>
      </c>
      <c r="E31" t="s">
        <v>159</v>
      </c>
      <c r="F31">
        <v>17.899999999999999</v>
      </c>
      <c r="G31" s="19">
        <v>23.69</v>
      </c>
      <c r="H31" s="19">
        <v>25.37</v>
      </c>
      <c r="I31" s="13">
        <v>20.18</v>
      </c>
      <c r="J31">
        <v>2</v>
      </c>
      <c r="K31" s="5">
        <v>2</v>
      </c>
      <c r="L31" s="5">
        <v>2</v>
      </c>
      <c r="M31" s="5">
        <v>2</v>
      </c>
      <c r="N31">
        <f t="shared" si="7"/>
        <v>4.08849129690664E-6</v>
      </c>
      <c r="O31">
        <f t="shared" si="8"/>
        <v>7.3892337080179704E-8</v>
      </c>
      <c r="P31" s="12">
        <f t="shared" si="9"/>
        <v>55.330382803703536</v>
      </c>
      <c r="Q31">
        <f t="shared" si="10"/>
        <v>2.3060515426730945E-8</v>
      </c>
      <c r="R31" s="12">
        <f t="shared" si="11"/>
        <v>177.29401191819866</v>
      </c>
      <c r="S31">
        <f t="shared" si="12"/>
        <v>8.4181117657723932E-7</v>
      </c>
      <c r="T31" s="12">
        <f t="shared" si="13"/>
        <v>4.8567795375801897</v>
      </c>
      <c r="U31">
        <f t="shared" si="14"/>
        <v>36.252284329465617</v>
      </c>
      <c r="X31" s="1"/>
    </row>
    <row r="32" spans="1:24" ht="15.75" x14ac:dyDescent="0.25">
      <c r="A32" t="s">
        <v>100</v>
      </c>
      <c r="B32" s="13" t="s">
        <v>125</v>
      </c>
      <c r="C32" t="s">
        <v>120</v>
      </c>
      <c r="D32" s="13">
        <v>7</v>
      </c>
      <c r="E32" t="s">
        <v>159</v>
      </c>
      <c r="F32">
        <v>18.14</v>
      </c>
      <c r="G32" s="19">
        <v>23.77</v>
      </c>
      <c r="H32" s="19">
        <v>25.46</v>
      </c>
      <c r="I32" s="13">
        <v>20.38</v>
      </c>
      <c r="J32">
        <v>2</v>
      </c>
      <c r="K32" s="6">
        <v>2</v>
      </c>
      <c r="L32" s="6">
        <v>2</v>
      </c>
      <c r="M32" s="6">
        <v>2</v>
      </c>
      <c r="N32">
        <f t="shared" si="7"/>
        <v>3.4619108402906833E-6</v>
      </c>
      <c r="O32">
        <f t="shared" si="8"/>
        <v>6.9906410529129408E-8</v>
      </c>
      <c r="P32" s="12">
        <f t="shared" si="9"/>
        <v>49.522079793356497</v>
      </c>
      <c r="Q32">
        <f t="shared" si="10"/>
        <v>2.1665878852014395E-8</v>
      </c>
      <c r="R32" s="12">
        <f t="shared" si="11"/>
        <v>159.78631025940638</v>
      </c>
      <c r="S32">
        <f t="shared" si="12"/>
        <v>7.3283919395828869E-7</v>
      </c>
      <c r="T32" s="12">
        <f t="shared" si="13"/>
        <v>4.7239706457181194</v>
      </c>
      <c r="U32">
        <f t="shared" si="14"/>
        <v>33.436068891547869</v>
      </c>
      <c r="X32" s="1"/>
    </row>
    <row r="33" spans="1:24" ht="16.5" thickBot="1" x14ac:dyDescent="0.3">
      <c r="A33" s="15" t="s">
        <v>100</v>
      </c>
      <c r="B33" s="14" t="s">
        <v>125</v>
      </c>
      <c r="C33" s="15" t="s">
        <v>120</v>
      </c>
      <c r="D33" s="14">
        <v>8</v>
      </c>
      <c r="E33" s="15" t="s">
        <v>159</v>
      </c>
      <c r="F33" s="15">
        <v>18.739999999999998</v>
      </c>
      <c r="G33" s="20">
        <v>23.71</v>
      </c>
      <c r="H33" s="20">
        <v>25.12</v>
      </c>
      <c r="I33" s="14">
        <v>20.2</v>
      </c>
      <c r="J33" s="15">
        <v>2</v>
      </c>
      <c r="K33" s="18">
        <v>2</v>
      </c>
      <c r="L33" s="18">
        <v>2</v>
      </c>
      <c r="M33" s="18">
        <v>2</v>
      </c>
      <c r="N33" s="15">
        <f t="shared" si="7"/>
        <v>2.2840093700770012E-6</v>
      </c>
      <c r="O33" s="15">
        <f t="shared" si="8"/>
        <v>7.2875039439920648E-8</v>
      </c>
      <c r="P33" s="17">
        <f t="shared" si="9"/>
        <v>31.341449522781737</v>
      </c>
      <c r="Q33" s="15">
        <f t="shared" si="10"/>
        <v>2.7423729021098463E-8</v>
      </c>
      <c r="R33" s="17">
        <f t="shared" si="11"/>
        <v>83.285878748283906</v>
      </c>
      <c r="S33" s="15">
        <f t="shared" si="12"/>
        <v>8.3022171334850863E-7</v>
      </c>
      <c r="T33" s="17">
        <f t="shared" si="13"/>
        <v>2.7510836362794873</v>
      </c>
      <c r="U33" s="15">
        <f t="shared" si="14"/>
        <v>19.292925243052192</v>
      </c>
      <c r="V33" s="15">
        <f>AVERAGE(U30:U33)</f>
        <v>32.608057631151986</v>
      </c>
      <c r="W33" s="15">
        <f>_xlfn.STDEV.P(U30:U33)</f>
        <v>8.207550232529945</v>
      </c>
      <c r="X33" s="15">
        <f>W33/SQRT(4)</f>
        <v>4.1037751162649725</v>
      </c>
    </row>
    <row r="34" spans="1:24" ht="15.75" x14ac:dyDescent="0.25">
      <c r="A34" t="s">
        <v>100</v>
      </c>
      <c r="B34" s="13" t="s">
        <v>125</v>
      </c>
      <c r="C34" s="1" t="s">
        <v>28</v>
      </c>
      <c r="D34" s="16">
        <v>17</v>
      </c>
      <c r="E34" t="s">
        <v>159</v>
      </c>
      <c r="F34">
        <v>18.239999999999998</v>
      </c>
      <c r="G34" s="19">
        <v>23.78</v>
      </c>
      <c r="H34" s="19">
        <v>25.59</v>
      </c>
      <c r="I34" s="13">
        <v>20.41</v>
      </c>
      <c r="J34">
        <v>2</v>
      </c>
      <c r="K34" s="7">
        <v>2</v>
      </c>
      <c r="L34" s="7">
        <v>2</v>
      </c>
      <c r="M34" s="7">
        <v>2</v>
      </c>
      <c r="N34">
        <f t="shared" si="7"/>
        <v>3.2300770277501218E-6</v>
      </c>
      <c r="O34">
        <f t="shared" si="8"/>
        <v>6.9423531679418924E-8</v>
      </c>
      <c r="P34" s="12">
        <f t="shared" si="9"/>
        <v>46.527120554250054</v>
      </c>
      <c r="Q34">
        <f t="shared" si="10"/>
        <v>1.9798961491830867E-8</v>
      </c>
      <c r="R34" s="12">
        <f t="shared" si="11"/>
        <v>163.14376029686531</v>
      </c>
      <c r="S34">
        <f t="shared" si="12"/>
        <v>7.1775758142999088E-7</v>
      </c>
      <c r="T34" s="12">
        <f t="shared" si="13"/>
        <v>4.5002339387552386</v>
      </c>
      <c r="U34">
        <f t="shared" si="14"/>
        <v>32.446703353280938</v>
      </c>
      <c r="X34" s="1"/>
    </row>
    <row r="35" spans="1:24" ht="15.75" x14ac:dyDescent="0.25">
      <c r="A35" t="s">
        <v>100</v>
      </c>
      <c r="B35" s="13" t="s">
        <v>125</v>
      </c>
      <c r="C35" t="s">
        <v>28</v>
      </c>
      <c r="D35" s="13">
        <v>18</v>
      </c>
      <c r="E35" t="s">
        <v>159</v>
      </c>
      <c r="F35">
        <v>18.260000000000002</v>
      </c>
      <c r="G35" s="19">
        <v>23.81</v>
      </c>
      <c r="H35" s="19">
        <v>25.61</v>
      </c>
      <c r="I35" s="13">
        <v>20.25</v>
      </c>
      <c r="J35">
        <v>2</v>
      </c>
      <c r="K35" s="7">
        <v>2</v>
      </c>
      <c r="L35" s="7">
        <v>2</v>
      </c>
      <c r="M35" s="7">
        <v>2</v>
      </c>
      <c r="N35">
        <f t="shared" si="7"/>
        <v>3.1856076027998662E-6</v>
      </c>
      <c r="O35">
        <f t="shared" si="8"/>
        <v>6.7994816056992164E-8</v>
      </c>
      <c r="P35" s="12">
        <f t="shared" si="9"/>
        <v>46.850742270259857</v>
      </c>
      <c r="Q35">
        <f t="shared" si="10"/>
        <v>1.9526383338248187E-8</v>
      </c>
      <c r="R35" s="12">
        <f t="shared" si="11"/>
        <v>163.14376029686528</v>
      </c>
      <c r="S35">
        <f t="shared" si="12"/>
        <v>8.0194131398555348E-7</v>
      </c>
      <c r="T35" s="12">
        <f t="shared" si="13"/>
        <v>3.9723699817481322</v>
      </c>
      <c r="U35">
        <f t="shared" si="14"/>
        <v>31.196955383111607</v>
      </c>
      <c r="X35" s="1"/>
    </row>
    <row r="36" spans="1:24" ht="15.75" x14ac:dyDescent="0.25">
      <c r="A36" t="s">
        <v>100</v>
      </c>
      <c r="B36" s="13" t="s">
        <v>125</v>
      </c>
      <c r="C36" t="s">
        <v>28</v>
      </c>
      <c r="D36" s="13">
        <v>19</v>
      </c>
      <c r="E36" t="s">
        <v>159</v>
      </c>
      <c r="F36">
        <v>18.47</v>
      </c>
      <c r="G36" s="19">
        <v>24.27</v>
      </c>
      <c r="H36" s="19">
        <v>25.84</v>
      </c>
      <c r="I36" s="13">
        <v>20.29</v>
      </c>
      <c r="J36">
        <v>2</v>
      </c>
      <c r="K36" s="7">
        <v>2</v>
      </c>
      <c r="L36" s="7">
        <v>2</v>
      </c>
      <c r="M36" s="7">
        <v>2</v>
      </c>
      <c r="N36">
        <f t="shared" si="7"/>
        <v>2.7540763769578883E-6</v>
      </c>
      <c r="O36">
        <f t="shared" si="8"/>
        <v>4.9431296933558199E-8</v>
      </c>
      <c r="P36" s="12">
        <f t="shared" si="9"/>
        <v>55.715236050951866</v>
      </c>
      <c r="Q36">
        <f t="shared" si="10"/>
        <v>1.6648875744226906E-8</v>
      </c>
      <c r="R36" s="12">
        <f t="shared" si="11"/>
        <v>165.42116232159881</v>
      </c>
      <c r="S36">
        <f t="shared" si="12"/>
        <v>7.8001218658235675E-7</v>
      </c>
      <c r="T36" s="12">
        <f t="shared" si="13"/>
        <v>3.5308119851626216</v>
      </c>
      <c r="U36">
        <f t="shared" si="14"/>
        <v>31.926149648864726</v>
      </c>
      <c r="X36" s="1"/>
    </row>
    <row r="37" spans="1:24" ht="16.5" thickBot="1" x14ac:dyDescent="0.3">
      <c r="A37" s="15" t="s">
        <v>100</v>
      </c>
      <c r="B37" s="14" t="s">
        <v>125</v>
      </c>
      <c r="C37" s="15" t="s">
        <v>28</v>
      </c>
      <c r="D37" s="14">
        <v>20</v>
      </c>
      <c r="E37" s="15" t="s">
        <v>159</v>
      </c>
      <c r="F37" s="15">
        <v>18.649999999999999</v>
      </c>
      <c r="G37" s="20">
        <v>24.41</v>
      </c>
      <c r="H37" s="20">
        <v>25.89</v>
      </c>
      <c r="I37" s="14">
        <v>20.46</v>
      </c>
      <c r="J37" s="15">
        <v>2</v>
      </c>
      <c r="K37" s="18">
        <v>2</v>
      </c>
      <c r="L37" s="18">
        <v>2</v>
      </c>
      <c r="M37" s="18">
        <v>2</v>
      </c>
      <c r="N37" s="15">
        <f t="shared" si="7"/>
        <v>2.4310314699540405E-6</v>
      </c>
      <c r="O37" s="15">
        <f t="shared" si="8"/>
        <v>4.485984883937441E-8</v>
      </c>
      <c r="P37" s="17">
        <f t="shared" si="9"/>
        <v>54.191699991201808</v>
      </c>
      <c r="Q37" s="15">
        <f t="shared" si="10"/>
        <v>1.6081753917104408E-8</v>
      </c>
      <c r="R37" s="17">
        <f t="shared" si="11"/>
        <v>151.16706066298013</v>
      </c>
      <c r="S37" s="15">
        <f t="shared" si="12"/>
        <v>6.9330812326446097E-7</v>
      </c>
      <c r="T37" s="17">
        <f t="shared" si="13"/>
        <v>3.5064228852641448</v>
      </c>
      <c r="U37" s="15">
        <f t="shared" si="14"/>
        <v>30.625609826364879</v>
      </c>
      <c r="V37" s="15">
        <f>AVERAGE(U34:U37)</f>
        <v>31.548854552905539</v>
      </c>
      <c r="W37" s="15">
        <f>_xlfn.STDEV.P(U34:U37)</f>
        <v>0.69366741104026053</v>
      </c>
      <c r="X37" s="15">
        <f>W37/SQRT(4)</f>
        <v>0.34683370552013026</v>
      </c>
    </row>
    <row r="38" spans="1:24" ht="15.75" x14ac:dyDescent="0.25">
      <c r="A38" s="1" t="s">
        <v>100</v>
      </c>
      <c r="B38" s="13" t="s">
        <v>125</v>
      </c>
      <c r="C38" s="1" t="s">
        <v>121</v>
      </c>
      <c r="D38" s="16">
        <v>21</v>
      </c>
      <c r="E38" t="s">
        <v>159</v>
      </c>
      <c r="F38">
        <v>18.420000000000002</v>
      </c>
      <c r="G38" s="19">
        <v>24.31</v>
      </c>
      <c r="H38" s="19">
        <v>25.86</v>
      </c>
      <c r="I38" s="13">
        <v>20.47</v>
      </c>
      <c r="J38" s="1">
        <v>2</v>
      </c>
      <c r="K38" s="7">
        <v>2</v>
      </c>
      <c r="L38" s="7">
        <v>2</v>
      </c>
      <c r="M38" s="7">
        <v>2</v>
      </c>
      <c r="N38">
        <f t="shared" si="7"/>
        <v>2.8511986706446416E-6</v>
      </c>
      <c r="O38">
        <f t="shared" si="8"/>
        <v>4.8079595519431068E-8</v>
      </c>
      <c r="P38" s="12">
        <f t="shared" si="9"/>
        <v>59.301635960983646</v>
      </c>
      <c r="Q38">
        <f t="shared" si="10"/>
        <v>1.6419665752002752E-8</v>
      </c>
      <c r="R38" s="12">
        <f t="shared" si="11"/>
        <v>173.64535391330199</v>
      </c>
      <c r="S38">
        <f t="shared" si="12"/>
        <v>6.8851909423947196E-7</v>
      </c>
      <c r="T38" s="12">
        <f t="shared" si="13"/>
        <v>4.1410596953655059</v>
      </c>
      <c r="U38">
        <f t="shared" si="14"/>
        <v>34.93658446626042</v>
      </c>
    </row>
    <row r="39" spans="1:24" ht="15.75" x14ac:dyDescent="0.25">
      <c r="A39" s="1" t="s">
        <v>100</v>
      </c>
      <c r="B39" s="13" t="s">
        <v>125</v>
      </c>
      <c r="C39" t="s">
        <v>121</v>
      </c>
      <c r="D39" s="13">
        <v>22</v>
      </c>
      <c r="E39" t="s">
        <v>159</v>
      </c>
      <c r="F39">
        <v>18.329999999999998</v>
      </c>
      <c r="G39" s="19">
        <v>23.89</v>
      </c>
      <c r="H39" s="19">
        <v>25.66</v>
      </c>
      <c r="I39" s="13">
        <v>20.32</v>
      </c>
      <c r="J39" s="1">
        <v>2</v>
      </c>
      <c r="K39" s="7">
        <v>2</v>
      </c>
      <c r="L39" s="7">
        <v>2</v>
      </c>
      <c r="M39" s="7">
        <v>2</v>
      </c>
      <c r="N39">
        <f t="shared" si="7"/>
        <v>3.034730849284819E-6</v>
      </c>
      <c r="O39">
        <f t="shared" si="8"/>
        <v>6.4327015668417646E-8</v>
      </c>
      <c r="P39" s="12">
        <f t="shared" si="9"/>
        <v>47.176614953315294</v>
      </c>
      <c r="Q39">
        <f t="shared" si="10"/>
        <v>1.8861243038926746E-8</v>
      </c>
      <c r="R39" s="12">
        <f t="shared" si="11"/>
        <v>160.89771193879398</v>
      </c>
      <c r="S39">
        <f t="shared" si="12"/>
        <v>7.6395976790392145E-7</v>
      </c>
      <c r="T39" s="12">
        <f t="shared" si="13"/>
        <v>3.9723699817481468</v>
      </c>
      <c r="U39">
        <f t="shared" si="14"/>
        <v>31.124958317193144</v>
      </c>
    </row>
    <row r="40" spans="1:24" ht="15.75" x14ac:dyDescent="0.25">
      <c r="A40" s="1" t="s">
        <v>100</v>
      </c>
      <c r="B40" s="13" t="s">
        <v>125</v>
      </c>
      <c r="C40" t="s">
        <v>121</v>
      </c>
      <c r="D40" s="13">
        <v>23</v>
      </c>
      <c r="E40" t="s">
        <v>159</v>
      </c>
      <c r="F40">
        <v>18.690000000000001</v>
      </c>
      <c r="G40" s="19">
        <v>23.84</v>
      </c>
      <c r="H40" s="19">
        <v>25.43</v>
      </c>
      <c r="I40" s="13">
        <v>20.03</v>
      </c>
      <c r="J40" s="1">
        <v>2</v>
      </c>
      <c r="K40" s="7">
        <v>2</v>
      </c>
      <c r="L40" s="7">
        <v>2</v>
      </c>
      <c r="M40" s="7">
        <v>2</v>
      </c>
      <c r="N40">
        <f t="shared" si="7"/>
        <v>2.364554786565756E-6</v>
      </c>
      <c r="O40">
        <f t="shared" si="8"/>
        <v>6.6595502976907639E-8</v>
      </c>
      <c r="P40" s="12">
        <f t="shared" si="9"/>
        <v>35.506223106170978</v>
      </c>
      <c r="Q40">
        <f t="shared" si="10"/>
        <v>2.2121125022009741E-8</v>
      </c>
      <c r="R40" s="12">
        <f t="shared" si="11"/>
        <v>106.89125368683135</v>
      </c>
      <c r="S40">
        <f t="shared" si="12"/>
        <v>9.340479827756185E-7</v>
      </c>
      <c r="T40" s="12">
        <f t="shared" si="13"/>
        <v>2.5315131879405608</v>
      </c>
      <c r="U40">
        <f t="shared" si="14"/>
        <v>21.258973025544179</v>
      </c>
    </row>
    <row r="41" spans="1:24" ht="16.5" thickBot="1" x14ac:dyDescent="0.3">
      <c r="A41" s="15" t="s">
        <v>100</v>
      </c>
      <c r="B41" s="14" t="s">
        <v>125</v>
      </c>
      <c r="C41" s="15" t="s">
        <v>121</v>
      </c>
      <c r="D41" s="14">
        <v>24</v>
      </c>
      <c r="E41" s="15" t="s">
        <v>159</v>
      </c>
      <c r="F41" s="15">
        <v>17.989999999999998</v>
      </c>
      <c r="G41" s="20">
        <v>23.71</v>
      </c>
      <c r="H41" s="20">
        <v>24.97</v>
      </c>
      <c r="I41" s="14">
        <v>20.04</v>
      </c>
      <c r="J41" s="15">
        <v>2</v>
      </c>
      <c r="K41" s="18">
        <v>2</v>
      </c>
      <c r="L41" s="18">
        <v>2</v>
      </c>
      <c r="M41" s="18">
        <v>2</v>
      </c>
      <c r="N41" s="15">
        <f t="shared" si="7"/>
        <v>3.8412305834072884E-6</v>
      </c>
      <c r="O41" s="15">
        <f t="shared" si="8"/>
        <v>7.2875039439920648E-8</v>
      </c>
      <c r="P41" s="17">
        <f t="shared" si="9"/>
        <v>52.709825105124786</v>
      </c>
      <c r="Q41" s="15">
        <f t="shared" si="10"/>
        <v>3.0428532532071962E-8</v>
      </c>
      <c r="R41" s="17">
        <f t="shared" si="11"/>
        <v>126.23778617514975</v>
      </c>
      <c r="S41" s="15">
        <f t="shared" si="12"/>
        <v>9.2759604207256919E-7</v>
      </c>
      <c r="T41" s="17">
        <f t="shared" si="13"/>
        <v>4.1410596953655121</v>
      </c>
      <c r="U41" s="15">
        <f t="shared" si="14"/>
        <v>30.2039780058142</v>
      </c>
      <c r="V41" s="15">
        <f>AVERAGE(U38:U41)</f>
        <v>29.381123453702983</v>
      </c>
      <c r="W41" s="15">
        <f>_xlfn.STDEV.P(U38:U41)</f>
        <v>5.0137442167690587</v>
      </c>
      <c r="X41" s="15">
        <f>W41/SQRT(4)</f>
        <v>2.5068721083845293</v>
      </c>
    </row>
    <row r="42" spans="1:24" ht="15.75" x14ac:dyDescent="0.25">
      <c r="A42" s="1" t="s">
        <v>100</v>
      </c>
      <c r="B42" s="16" t="s">
        <v>125</v>
      </c>
      <c r="C42" s="1" t="s">
        <v>56</v>
      </c>
      <c r="D42" s="16">
        <v>33</v>
      </c>
      <c r="E42" t="s">
        <v>159</v>
      </c>
      <c r="F42">
        <v>18.2</v>
      </c>
      <c r="G42" s="19">
        <v>23.53</v>
      </c>
      <c r="H42" s="19">
        <v>25.36</v>
      </c>
      <c r="I42" s="13">
        <v>19.850000000000001</v>
      </c>
      <c r="J42" s="1">
        <v>2</v>
      </c>
      <c r="K42" s="7">
        <v>2</v>
      </c>
      <c r="L42" s="7">
        <v>2</v>
      </c>
      <c r="M42" s="7">
        <v>2</v>
      </c>
      <c r="N42">
        <f t="shared" si="7"/>
        <v>3.3208868533940286E-6</v>
      </c>
      <c r="O42">
        <f t="shared" si="8"/>
        <v>8.2558957821781818E-8</v>
      </c>
      <c r="P42" s="12">
        <f t="shared" si="9"/>
        <v>40.224427984698558</v>
      </c>
      <c r="Q42">
        <f t="shared" si="10"/>
        <v>2.3220913996115337E-8</v>
      </c>
      <c r="R42" s="12">
        <f t="shared" si="11"/>
        <v>143.01275367324408</v>
      </c>
      <c r="S42">
        <f t="shared" si="12"/>
        <v>1.0581679077795454E-6</v>
      </c>
      <c r="T42" s="12">
        <f t="shared" si="13"/>
        <v>3.1383363915870044</v>
      </c>
      <c r="U42">
        <f t="shared" si="14"/>
        <v>26.233407948488704</v>
      </c>
    </row>
    <row r="43" spans="1:24" ht="15.75" x14ac:dyDescent="0.25">
      <c r="A43" s="1" t="s">
        <v>100</v>
      </c>
      <c r="B43" s="13" t="s">
        <v>125</v>
      </c>
      <c r="C43" t="s">
        <v>56</v>
      </c>
      <c r="D43" s="13">
        <v>34</v>
      </c>
      <c r="E43" t="s">
        <v>159</v>
      </c>
      <c r="F43">
        <v>17.27</v>
      </c>
      <c r="G43" s="19">
        <v>23.38</v>
      </c>
      <c r="H43" s="19">
        <v>25.02</v>
      </c>
      <c r="I43" s="13">
        <v>19.59</v>
      </c>
      <c r="J43" s="1">
        <v>2</v>
      </c>
      <c r="K43" s="7">
        <v>2</v>
      </c>
      <c r="L43" s="7">
        <v>2</v>
      </c>
      <c r="M43" s="7">
        <v>2</v>
      </c>
      <c r="N43">
        <f t="shared" si="7"/>
        <v>6.3272060074954419E-6</v>
      </c>
      <c r="O43">
        <f t="shared" si="8"/>
        <v>9.1604899244786231E-8</v>
      </c>
      <c r="P43" s="12">
        <f t="shared" si="9"/>
        <v>69.070607136283272</v>
      </c>
      <c r="Q43">
        <f t="shared" si="10"/>
        <v>2.9392025008599761E-8</v>
      </c>
      <c r="R43" s="12">
        <f t="shared" si="11"/>
        <v>215.26948230495094</v>
      </c>
      <c r="S43">
        <f t="shared" si="12"/>
        <v>1.267133535477174E-6</v>
      </c>
      <c r="T43" s="12">
        <f t="shared" si="13"/>
        <v>4.9933221956064466</v>
      </c>
      <c r="U43">
        <f t="shared" si="14"/>
        <v>42.029585788108889</v>
      </c>
    </row>
    <row r="44" spans="1:24" ht="15.75" x14ac:dyDescent="0.25">
      <c r="A44" s="1" t="s">
        <v>100</v>
      </c>
      <c r="B44" s="13" t="s">
        <v>125</v>
      </c>
      <c r="C44" t="s">
        <v>56</v>
      </c>
      <c r="D44" s="13">
        <v>35</v>
      </c>
      <c r="E44" t="s">
        <v>159</v>
      </c>
      <c r="F44">
        <v>17.52</v>
      </c>
      <c r="G44" s="19">
        <v>23.47</v>
      </c>
      <c r="H44" s="19">
        <v>25.03</v>
      </c>
      <c r="I44" s="13">
        <v>19.600000000000001</v>
      </c>
      <c r="J44" s="1">
        <v>2</v>
      </c>
      <c r="K44" s="7">
        <v>2</v>
      </c>
      <c r="L44" s="7">
        <v>2</v>
      </c>
      <c r="M44" s="7">
        <v>2</v>
      </c>
      <c r="N44">
        <f t="shared" si="7"/>
        <v>5.3205248502746821E-6</v>
      </c>
      <c r="O44">
        <f t="shared" si="8"/>
        <v>8.6064886779934141E-8</v>
      </c>
      <c r="P44" s="12">
        <f t="shared" si="9"/>
        <v>61.819925051190005</v>
      </c>
      <c r="Q44">
        <f t="shared" si="10"/>
        <v>2.9188999461738068E-8</v>
      </c>
      <c r="R44" s="12">
        <f t="shared" si="11"/>
        <v>182.27842503642535</v>
      </c>
      <c r="S44">
        <f t="shared" si="12"/>
        <v>1.2583808047989792E-6</v>
      </c>
      <c r="T44" s="12">
        <f t="shared" si="13"/>
        <v>4.2280721622455237</v>
      </c>
      <c r="U44">
        <f t="shared" si="14"/>
        <v>36.252284329465553</v>
      </c>
    </row>
    <row r="45" spans="1:24" ht="16.5" thickBot="1" x14ac:dyDescent="0.3">
      <c r="A45" s="15" t="s">
        <v>100</v>
      </c>
      <c r="B45" s="14" t="s">
        <v>125</v>
      </c>
      <c r="C45" s="15" t="s">
        <v>56</v>
      </c>
      <c r="D45" s="14">
        <v>36</v>
      </c>
      <c r="E45" s="15" t="s">
        <v>159</v>
      </c>
      <c r="F45" s="15">
        <v>18.260000000000002</v>
      </c>
      <c r="G45" s="20">
        <v>23.82</v>
      </c>
      <c r="H45" s="20">
        <v>25.24</v>
      </c>
      <c r="I45" s="14">
        <v>19.89</v>
      </c>
      <c r="J45" s="15">
        <v>2</v>
      </c>
      <c r="K45" s="18">
        <v>2</v>
      </c>
      <c r="L45" s="18">
        <v>2</v>
      </c>
      <c r="M45" s="18">
        <v>2</v>
      </c>
      <c r="N45" s="15">
        <f t="shared" si="7"/>
        <v>3.1856076027998662E-6</v>
      </c>
      <c r="O45" s="15">
        <f t="shared" si="8"/>
        <v>6.7525141554820516E-8</v>
      </c>
      <c r="P45" s="17">
        <f t="shared" si="9"/>
        <v>47.176614953315124</v>
      </c>
      <c r="Q45" s="15">
        <f t="shared" si="10"/>
        <v>2.523497677929781E-8</v>
      </c>
      <c r="R45" s="17">
        <f t="shared" si="11"/>
        <v>126.23778617514976</v>
      </c>
      <c r="S45" s="15">
        <f t="shared" si="12"/>
        <v>1.0292322506946826E-6</v>
      </c>
      <c r="T45" s="17">
        <f t="shared" si="13"/>
        <v>3.0951299870847744</v>
      </c>
      <c r="U45" s="15">
        <f t="shared" si="14"/>
        <v>26.415875730632678</v>
      </c>
      <c r="V45" s="15">
        <f>AVERAGE(U42:U45)</f>
        <v>32.732788449173952</v>
      </c>
      <c r="W45" s="15">
        <f>_xlfn.STDEV.P(U42:U45)</f>
        <v>6.726117475910117</v>
      </c>
      <c r="X45" s="15">
        <f>W45/SQRT(4)</f>
        <v>3.3630587379550585</v>
      </c>
    </row>
    <row r="46" spans="1:24" ht="15.75" x14ac:dyDescent="0.25">
      <c r="A46" s="1" t="s">
        <v>100</v>
      </c>
      <c r="B46" s="16" t="s">
        <v>125</v>
      </c>
      <c r="C46" t="s">
        <v>122</v>
      </c>
      <c r="D46" s="13">
        <v>37</v>
      </c>
      <c r="E46" t="s">
        <v>159</v>
      </c>
      <c r="F46">
        <v>17.57</v>
      </c>
      <c r="G46" s="19">
        <v>24.01</v>
      </c>
      <c r="H46" s="19">
        <v>25.77</v>
      </c>
      <c r="I46" s="13">
        <v>20.22</v>
      </c>
      <c r="J46" s="1">
        <v>2</v>
      </c>
      <c r="K46" s="7">
        <v>2</v>
      </c>
      <c r="L46" s="7">
        <v>2</v>
      </c>
      <c r="M46" s="7">
        <v>2</v>
      </c>
      <c r="N46">
        <f t="shared" si="7"/>
        <v>5.1392882418277376E-6</v>
      </c>
      <c r="O46">
        <f t="shared" si="8"/>
        <v>5.9192925419630781E-8</v>
      </c>
      <c r="P46" s="12">
        <f t="shared" si="9"/>
        <v>86.82267695665098</v>
      </c>
      <c r="Q46">
        <f t="shared" si="10"/>
        <v>1.7476602632282349E-8</v>
      </c>
      <c r="R46" s="12">
        <f t="shared" si="11"/>
        <v>294.06677887924116</v>
      </c>
      <c r="S46">
        <f t="shared" si="12"/>
        <v>8.1879180568480943E-7</v>
      </c>
      <c r="T46" s="12">
        <f t="shared" si="13"/>
        <v>6.2766727831739999</v>
      </c>
      <c r="U46">
        <f t="shared" si="14"/>
        <v>54.317054163783844</v>
      </c>
    </row>
    <row r="47" spans="1:24" ht="15.75" x14ac:dyDescent="0.25">
      <c r="A47" s="1" t="s">
        <v>100</v>
      </c>
      <c r="B47" s="13" t="s">
        <v>125</v>
      </c>
      <c r="C47" t="s">
        <v>122</v>
      </c>
      <c r="D47" s="13">
        <v>38</v>
      </c>
      <c r="E47" t="s">
        <v>159</v>
      </c>
      <c r="F47">
        <v>17.93</v>
      </c>
      <c r="G47" s="19">
        <v>24.02</v>
      </c>
      <c r="H47" s="19">
        <v>25.63</v>
      </c>
      <c r="I47" s="13">
        <v>20.41</v>
      </c>
      <c r="J47" s="1">
        <v>2</v>
      </c>
      <c r="K47" s="7">
        <v>2</v>
      </c>
      <c r="L47" s="7">
        <v>2</v>
      </c>
      <c r="M47" s="7">
        <v>2</v>
      </c>
      <c r="N47">
        <f t="shared" si="7"/>
        <v>4.0043513626978625E-6</v>
      </c>
      <c r="O47">
        <f t="shared" si="8"/>
        <v>5.8784050017199416E-8</v>
      </c>
      <c r="P47" s="12">
        <f t="shared" si="9"/>
        <v>68.119691677015169</v>
      </c>
      <c r="Q47">
        <f t="shared" si="10"/>
        <v>1.9257557848654599E-8</v>
      </c>
      <c r="R47" s="12">
        <f t="shared" si="11"/>
        <v>207.93661346719625</v>
      </c>
      <c r="S47">
        <f t="shared" si="12"/>
        <v>7.1775758142999088E-7</v>
      </c>
      <c r="T47" s="12">
        <f t="shared" si="13"/>
        <v>5.5789746654016241</v>
      </c>
      <c r="U47">
        <f t="shared" si="14"/>
        <v>42.912716728109949</v>
      </c>
    </row>
    <row r="48" spans="1:24" ht="15.75" x14ac:dyDescent="0.25">
      <c r="A48" s="1" t="s">
        <v>100</v>
      </c>
      <c r="B48" s="13" t="s">
        <v>125</v>
      </c>
      <c r="C48" t="s">
        <v>122</v>
      </c>
      <c r="D48" s="13">
        <v>39</v>
      </c>
      <c r="E48" t="s">
        <v>159</v>
      </c>
      <c r="F48">
        <v>18.399999999999999</v>
      </c>
      <c r="G48" s="19">
        <v>23.95</v>
      </c>
      <c r="H48" s="19">
        <v>25.44</v>
      </c>
      <c r="I48" s="13">
        <v>20.34</v>
      </c>
      <c r="J48" s="1">
        <v>2</v>
      </c>
      <c r="K48" s="7">
        <v>2</v>
      </c>
      <c r="L48" s="7">
        <v>2</v>
      </c>
      <c r="M48" s="7">
        <v>2</v>
      </c>
      <c r="N48">
        <f t="shared" si="7"/>
        <v>2.8909999208648698E-6</v>
      </c>
      <c r="O48">
        <f t="shared" si="8"/>
        <v>6.170659803398714E-8</v>
      </c>
      <c r="P48" s="12">
        <f t="shared" si="9"/>
        <v>46.850742270260099</v>
      </c>
      <c r="Q48">
        <f t="shared" si="10"/>
        <v>2.1968323249982282E-8</v>
      </c>
      <c r="R48" s="12">
        <f t="shared" si="11"/>
        <v>131.59856981197697</v>
      </c>
      <c r="S48">
        <f t="shared" si="12"/>
        <v>7.5344210802400303E-7</v>
      </c>
      <c r="T48" s="12">
        <f t="shared" si="13"/>
        <v>3.8370564773010654</v>
      </c>
      <c r="U48">
        <f t="shared" si="14"/>
        <v>28.707053080634655</v>
      </c>
    </row>
    <row r="49" spans="1:24" ht="16.5" thickBot="1" x14ac:dyDescent="0.3">
      <c r="A49" s="15" t="s">
        <v>100</v>
      </c>
      <c r="B49" s="14" t="s">
        <v>125</v>
      </c>
      <c r="C49" s="15" t="s">
        <v>122</v>
      </c>
      <c r="D49" s="14">
        <v>40</v>
      </c>
      <c r="E49" s="15" t="s">
        <v>159</v>
      </c>
      <c r="F49" s="15">
        <v>18.329999999999998</v>
      </c>
      <c r="G49" s="20">
        <v>24.06</v>
      </c>
      <c r="H49" s="20">
        <v>25.23</v>
      </c>
      <c r="I49" s="14">
        <v>20.34</v>
      </c>
      <c r="J49" s="15">
        <v>2</v>
      </c>
      <c r="K49" s="18">
        <v>2</v>
      </c>
      <c r="L49" s="18">
        <v>2</v>
      </c>
      <c r="M49" s="18">
        <v>2</v>
      </c>
      <c r="N49" s="15">
        <f t="shared" si="7"/>
        <v>3.034730849284819E-6</v>
      </c>
      <c r="O49" s="15">
        <f t="shared" si="8"/>
        <v>5.7176597078160406E-8</v>
      </c>
      <c r="P49" s="17">
        <f t="shared" si="9"/>
        <v>53.076450932124239</v>
      </c>
      <c r="Q49" s="15">
        <f t="shared" si="10"/>
        <v>2.5410499923466385E-8</v>
      </c>
      <c r="R49" s="17">
        <f t="shared" si="11"/>
        <v>119.42822291671131</v>
      </c>
      <c r="S49" s="15">
        <f t="shared" si="12"/>
        <v>7.5344210802400303E-7</v>
      </c>
      <c r="T49" s="17">
        <f t="shared" si="13"/>
        <v>4.0278222002268809</v>
      </c>
      <c r="U49" s="15">
        <f t="shared" si="14"/>
        <v>29.446004819995999</v>
      </c>
      <c r="V49" s="15">
        <f>AVERAGE(U46:U49)</f>
        <v>38.845707198131109</v>
      </c>
      <c r="W49" s="15">
        <f>_xlfn.STDEV.P(U46:U49)</f>
        <v>10.571776761267461</v>
      </c>
      <c r="X49" s="15">
        <f>W49/SQRT(4)</f>
        <v>5.2858883806337307</v>
      </c>
    </row>
    <row r="54" spans="1:24" x14ac:dyDescent="0.25">
      <c r="A54" t="s">
        <v>74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</row>
    <row r="55" spans="1:24" x14ac:dyDescent="0.25">
      <c r="B55" t="s">
        <v>25</v>
      </c>
      <c r="C55">
        <v>1</v>
      </c>
      <c r="D55" t="s">
        <v>159</v>
      </c>
      <c r="E55">
        <v>18.2</v>
      </c>
      <c r="F55">
        <v>0.05</v>
      </c>
      <c r="G55" t="s">
        <v>18</v>
      </c>
      <c r="H55" t="s">
        <v>18</v>
      </c>
      <c r="I55" t="s">
        <v>19</v>
      </c>
      <c r="J55" t="s">
        <v>18</v>
      </c>
      <c r="K55" t="s">
        <v>20</v>
      </c>
      <c r="L55" t="s">
        <v>21</v>
      </c>
      <c r="M55">
        <v>1</v>
      </c>
      <c r="N55" t="s">
        <v>119</v>
      </c>
      <c r="O55" t="s">
        <v>20</v>
      </c>
    </row>
    <row r="56" spans="1:24" x14ac:dyDescent="0.25">
      <c r="B56" t="s">
        <v>26</v>
      </c>
      <c r="C56">
        <v>2</v>
      </c>
      <c r="D56" t="s">
        <v>159</v>
      </c>
      <c r="E56">
        <v>18.260000000000002</v>
      </c>
      <c r="F56">
        <v>0.01</v>
      </c>
      <c r="G56" t="s">
        <v>18</v>
      </c>
      <c r="H56" t="s">
        <v>18</v>
      </c>
      <c r="I56" t="s">
        <v>19</v>
      </c>
      <c r="J56" t="s">
        <v>18</v>
      </c>
      <c r="K56" t="s">
        <v>20</v>
      </c>
      <c r="L56" t="s">
        <v>21</v>
      </c>
      <c r="M56">
        <v>7</v>
      </c>
      <c r="N56" t="s">
        <v>27</v>
      </c>
      <c r="O56" t="s">
        <v>20</v>
      </c>
    </row>
    <row r="57" spans="1:24" x14ac:dyDescent="0.25">
      <c r="B57" t="s">
        <v>30</v>
      </c>
      <c r="C57">
        <v>3</v>
      </c>
      <c r="D57" t="s">
        <v>159</v>
      </c>
      <c r="E57">
        <v>18.88</v>
      </c>
      <c r="F57">
        <v>0.01</v>
      </c>
      <c r="G57" t="s">
        <v>18</v>
      </c>
      <c r="H57" t="s">
        <v>18</v>
      </c>
      <c r="I57" t="s">
        <v>19</v>
      </c>
      <c r="J57" t="s">
        <v>18</v>
      </c>
      <c r="K57" t="s">
        <v>20</v>
      </c>
      <c r="L57" t="s">
        <v>21</v>
      </c>
      <c r="M57">
        <v>13</v>
      </c>
      <c r="N57" t="s">
        <v>31</v>
      </c>
      <c r="O57" t="s">
        <v>20</v>
      </c>
    </row>
    <row r="58" spans="1:24" x14ac:dyDescent="0.25">
      <c r="B58" t="s">
        <v>32</v>
      </c>
      <c r="C58">
        <v>4</v>
      </c>
      <c r="D58" t="s">
        <v>159</v>
      </c>
      <c r="E58">
        <v>18.16</v>
      </c>
      <c r="F58">
        <v>0.01</v>
      </c>
      <c r="G58" t="s">
        <v>18</v>
      </c>
      <c r="H58" t="s">
        <v>18</v>
      </c>
      <c r="I58" t="s">
        <v>19</v>
      </c>
      <c r="J58" t="s">
        <v>18</v>
      </c>
      <c r="K58" t="s">
        <v>20</v>
      </c>
      <c r="L58" t="s">
        <v>21</v>
      </c>
      <c r="M58">
        <v>19</v>
      </c>
      <c r="N58" t="s">
        <v>33</v>
      </c>
      <c r="O58" t="s">
        <v>20</v>
      </c>
    </row>
    <row r="59" spans="1:24" x14ac:dyDescent="0.25">
      <c r="B59" t="s">
        <v>34</v>
      </c>
      <c r="C59">
        <v>5</v>
      </c>
      <c r="D59" t="s">
        <v>159</v>
      </c>
      <c r="E59">
        <v>18.41</v>
      </c>
      <c r="F59">
        <v>0.04</v>
      </c>
      <c r="G59" t="s">
        <v>18</v>
      </c>
      <c r="H59" t="s">
        <v>18</v>
      </c>
      <c r="I59" t="s">
        <v>19</v>
      </c>
      <c r="J59" t="s">
        <v>18</v>
      </c>
      <c r="K59" t="s">
        <v>20</v>
      </c>
      <c r="L59" t="s">
        <v>21</v>
      </c>
      <c r="M59">
        <v>25</v>
      </c>
      <c r="N59" t="s">
        <v>35</v>
      </c>
      <c r="O59" t="s">
        <v>20</v>
      </c>
    </row>
    <row r="60" spans="1:24" x14ac:dyDescent="0.25">
      <c r="B60" t="s">
        <v>36</v>
      </c>
      <c r="C60">
        <v>6</v>
      </c>
      <c r="D60" t="s">
        <v>159</v>
      </c>
      <c r="E60">
        <v>17.899999999999999</v>
      </c>
      <c r="F60">
        <v>0</v>
      </c>
      <c r="G60" t="s">
        <v>18</v>
      </c>
      <c r="H60" t="s">
        <v>18</v>
      </c>
      <c r="I60" t="s">
        <v>19</v>
      </c>
      <c r="J60" t="s">
        <v>18</v>
      </c>
      <c r="K60" t="s">
        <v>126</v>
      </c>
      <c r="L60" t="s">
        <v>21</v>
      </c>
      <c r="M60">
        <v>31</v>
      </c>
      <c r="N60" t="s">
        <v>149</v>
      </c>
      <c r="O60" t="s">
        <v>20</v>
      </c>
    </row>
    <row r="61" spans="1:24" x14ac:dyDescent="0.25">
      <c r="B61" t="s">
        <v>38</v>
      </c>
      <c r="C61">
        <v>7</v>
      </c>
      <c r="D61" t="s">
        <v>159</v>
      </c>
      <c r="E61">
        <v>18.14</v>
      </c>
      <c r="F61">
        <v>0.04</v>
      </c>
      <c r="G61" t="s">
        <v>18</v>
      </c>
      <c r="H61" t="s">
        <v>18</v>
      </c>
      <c r="I61" t="s">
        <v>19</v>
      </c>
      <c r="J61" t="s">
        <v>18</v>
      </c>
      <c r="K61" t="s">
        <v>20</v>
      </c>
      <c r="L61" t="s">
        <v>21</v>
      </c>
      <c r="M61">
        <v>37</v>
      </c>
      <c r="N61" t="s">
        <v>39</v>
      </c>
      <c r="O61" t="s">
        <v>20</v>
      </c>
    </row>
    <row r="62" spans="1:24" x14ac:dyDescent="0.25">
      <c r="B62" t="s">
        <v>42</v>
      </c>
      <c r="C62">
        <v>8</v>
      </c>
      <c r="D62" t="s">
        <v>159</v>
      </c>
      <c r="E62">
        <v>18.739999999999998</v>
      </c>
      <c r="F62">
        <v>0.01</v>
      </c>
      <c r="G62" t="s">
        <v>18</v>
      </c>
      <c r="H62" t="s">
        <v>18</v>
      </c>
      <c r="I62" t="s">
        <v>19</v>
      </c>
      <c r="J62" t="s">
        <v>18</v>
      </c>
      <c r="K62" t="s">
        <v>20</v>
      </c>
      <c r="L62" t="s">
        <v>21</v>
      </c>
      <c r="M62">
        <v>43</v>
      </c>
      <c r="N62" t="s">
        <v>43</v>
      </c>
      <c r="O62" t="s">
        <v>20</v>
      </c>
    </row>
    <row r="63" spans="1:24" x14ac:dyDescent="0.25">
      <c r="B63" t="s">
        <v>44</v>
      </c>
      <c r="C63">
        <v>9</v>
      </c>
      <c r="D63" t="s">
        <v>159</v>
      </c>
      <c r="E63">
        <v>17.54</v>
      </c>
      <c r="F63">
        <v>0.02</v>
      </c>
      <c r="G63" t="s">
        <v>18</v>
      </c>
      <c r="H63" t="s">
        <v>18</v>
      </c>
      <c r="I63" t="s">
        <v>19</v>
      </c>
      <c r="J63" t="s">
        <v>18</v>
      </c>
      <c r="K63" t="s">
        <v>20</v>
      </c>
      <c r="L63" t="s">
        <v>21</v>
      </c>
      <c r="M63">
        <v>2</v>
      </c>
      <c r="N63" t="s">
        <v>45</v>
      </c>
      <c r="O63" t="s">
        <v>20</v>
      </c>
    </row>
    <row r="64" spans="1:24" x14ac:dyDescent="0.25">
      <c r="B64" t="s">
        <v>17</v>
      </c>
      <c r="C64">
        <v>10</v>
      </c>
      <c r="D64" t="s">
        <v>159</v>
      </c>
      <c r="E64">
        <v>17.989999999999998</v>
      </c>
      <c r="F64">
        <v>0</v>
      </c>
      <c r="G64" t="s">
        <v>18</v>
      </c>
      <c r="H64" t="s">
        <v>18</v>
      </c>
      <c r="I64" t="s">
        <v>19</v>
      </c>
      <c r="J64" t="s">
        <v>18</v>
      </c>
      <c r="K64" t="s">
        <v>126</v>
      </c>
      <c r="L64" t="s">
        <v>21</v>
      </c>
      <c r="M64">
        <v>8</v>
      </c>
      <c r="N64" t="s">
        <v>150</v>
      </c>
      <c r="O64" t="s">
        <v>20</v>
      </c>
    </row>
    <row r="65" spans="2:15" x14ac:dyDescent="0.25">
      <c r="B65" t="s">
        <v>23</v>
      </c>
      <c r="C65">
        <v>11</v>
      </c>
      <c r="D65" t="s">
        <v>159</v>
      </c>
      <c r="E65">
        <v>17.760000000000002</v>
      </c>
      <c r="F65">
        <v>0.01</v>
      </c>
      <c r="G65" t="s">
        <v>18</v>
      </c>
      <c r="H65" t="s">
        <v>18</v>
      </c>
      <c r="I65" t="s">
        <v>19</v>
      </c>
      <c r="J65" t="s">
        <v>18</v>
      </c>
      <c r="K65" t="s">
        <v>20</v>
      </c>
      <c r="L65" t="s">
        <v>21</v>
      </c>
      <c r="M65">
        <v>14</v>
      </c>
      <c r="N65" t="s">
        <v>24</v>
      </c>
      <c r="O65" t="s">
        <v>20</v>
      </c>
    </row>
    <row r="66" spans="2:15" x14ac:dyDescent="0.25">
      <c r="B66" t="s">
        <v>28</v>
      </c>
      <c r="C66">
        <v>12</v>
      </c>
      <c r="D66" t="s">
        <v>159</v>
      </c>
      <c r="E66">
        <v>17.7</v>
      </c>
      <c r="F66">
        <v>0.01</v>
      </c>
      <c r="G66" t="s">
        <v>18</v>
      </c>
      <c r="H66" t="s">
        <v>18</v>
      </c>
      <c r="I66" t="s">
        <v>19</v>
      </c>
      <c r="J66" t="s">
        <v>18</v>
      </c>
      <c r="K66" t="s">
        <v>20</v>
      </c>
      <c r="L66" t="s">
        <v>21</v>
      </c>
      <c r="M66">
        <v>20</v>
      </c>
      <c r="N66" t="s">
        <v>29</v>
      </c>
      <c r="O66" t="s">
        <v>20</v>
      </c>
    </row>
    <row r="67" spans="2:15" x14ac:dyDescent="0.25">
      <c r="B67" t="s">
        <v>40</v>
      </c>
      <c r="C67">
        <v>13</v>
      </c>
      <c r="D67" t="s">
        <v>159</v>
      </c>
      <c r="E67">
        <v>17.64</v>
      </c>
      <c r="F67">
        <v>0.03</v>
      </c>
      <c r="G67" t="s">
        <v>18</v>
      </c>
      <c r="H67" t="s">
        <v>18</v>
      </c>
      <c r="I67" t="s">
        <v>19</v>
      </c>
      <c r="J67" t="s">
        <v>18</v>
      </c>
      <c r="K67" t="s">
        <v>20</v>
      </c>
      <c r="L67" t="s">
        <v>21</v>
      </c>
      <c r="M67">
        <v>26</v>
      </c>
      <c r="N67" t="s">
        <v>41</v>
      </c>
      <c r="O67" t="s">
        <v>20</v>
      </c>
    </row>
    <row r="68" spans="2:15" x14ac:dyDescent="0.25">
      <c r="B68" t="s">
        <v>50</v>
      </c>
      <c r="C68">
        <v>14</v>
      </c>
      <c r="D68" t="s">
        <v>159</v>
      </c>
      <c r="E68">
        <v>17.91</v>
      </c>
      <c r="F68">
        <v>0.05</v>
      </c>
      <c r="G68" t="s">
        <v>18</v>
      </c>
      <c r="H68" t="s">
        <v>18</v>
      </c>
      <c r="I68" t="s">
        <v>19</v>
      </c>
      <c r="J68" t="s">
        <v>18</v>
      </c>
      <c r="K68" t="s">
        <v>20</v>
      </c>
      <c r="L68" t="s">
        <v>21</v>
      </c>
      <c r="M68">
        <v>32</v>
      </c>
      <c r="N68" t="s">
        <v>51</v>
      </c>
      <c r="O68" t="s">
        <v>20</v>
      </c>
    </row>
    <row r="69" spans="2:15" x14ac:dyDescent="0.25">
      <c r="B69" t="s">
        <v>52</v>
      </c>
      <c r="C69">
        <v>15</v>
      </c>
      <c r="D69" t="s">
        <v>159</v>
      </c>
      <c r="E69">
        <v>17.7</v>
      </c>
      <c r="F69">
        <v>0.01</v>
      </c>
      <c r="G69" t="s">
        <v>18</v>
      </c>
      <c r="H69" t="s">
        <v>18</v>
      </c>
      <c r="I69" t="s">
        <v>19</v>
      </c>
      <c r="J69" t="s">
        <v>18</v>
      </c>
      <c r="K69" t="s">
        <v>20</v>
      </c>
      <c r="L69" t="s">
        <v>21</v>
      </c>
      <c r="M69">
        <v>38</v>
      </c>
      <c r="N69" t="s">
        <v>53</v>
      </c>
      <c r="O69" t="s">
        <v>20</v>
      </c>
    </row>
    <row r="70" spans="2:15" x14ac:dyDescent="0.25">
      <c r="B70" t="s">
        <v>54</v>
      </c>
      <c r="C70">
        <v>16</v>
      </c>
      <c r="D70" t="s">
        <v>159</v>
      </c>
      <c r="E70">
        <v>18.16</v>
      </c>
      <c r="F70">
        <v>0.01</v>
      </c>
      <c r="G70" t="s">
        <v>18</v>
      </c>
      <c r="H70" t="s">
        <v>18</v>
      </c>
      <c r="I70" t="s">
        <v>19</v>
      </c>
      <c r="J70" t="s">
        <v>18</v>
      </c>
      <c r="K70" t="s">
        <v>20</v>
      </c>
      <c r="L70" t="s">
        <v>21</v>
      </c>
      <c r="M70">
        <v>44</v>
      </c>
      <c r="N70" t="s">
        <v>55</v>
      </c>
      <c r="O70" t="s">
        <v>20</v>
      </c>
    </row>
    <row r="71" spans="2:15" x14ac:dyDescent="0.25">
      <c r="B71" t="s">
        <v>62</v>
      </c>
      <c r="C71">
        <v>17</v>
      </c>
      <c r="D71" t="s">
        <v>159</v>
      </c>
      <c r="E71">
        <v>18.239999999999998</v>
      </c>
      <c r="F71">
        <v>0</v>
      </c>
      <c r="G71" t="s">
        <v>18</v>
      </c>
      <c r="H71" t="s">
        <v>18</v>
      </c>
      <c r="I71" t="s">
        <v>19</v>
      </c>
      <c r="J71" t="s">
        <v>18</v>
      </c>
      <c r="K71" t="s">
        <v>20</v>
      </c>
      <c r="L71" t="s">
        <v>21</v>
      </c>
      <c r="M71">
        <v>3</v>
      </c>
      <c r="N71" t="s">
        <v>63</v>
      </c>
      <c r="O71" t="s">
        <v>20</v>
      </c>
    </row>
    <row r="72" spans="2:15" x14ac:dyDescent="0.25">
      <c r="B72" t="s">
        <v>46</v>
      </c>
      <c r="C72">
        <v>18</v>
      </c>
      <c r="D72" t="s">
        <v>159</v>
      </c>
      <c r="E72">
        <v>18.260000000000002</v>
      </c>
      <c r="F72">
        <v>0.01</v>
      </c>
      <c r="G72" t="s">
        <v>18</v>
      </c>
      <c r="H72" t="s">
        <v>18</v>
      </c>
      <c r="I72" t="s">
        <v>19</v>
      </c>
      <c r="J72" t="s">
        <v>18</v>
      </c>
      <c r="K72" t="s">
        <v>20</v>
      </c>
      <c r="L72" t="s">
        <v>21</v>
      </c>
      <c r="M72">
        <v>9</v>
      </c>
      <c r="N72" t="s">
        <v>47</v>
      </c>
      <c r="O72" t="s">
        <v>20</v>
      </c>
    </row>
    <row r="73" spans="2:15" x14ac:dyDescent="0.25">
      <c r="B73" t="s">
        <v>48</v>
      </c>
      <c r="C73">
        <v>19</v>
      </c>
      <c r="D73" t="s">
        <v>159</v>
      </c>
      <c r="E73">
        <v>18.47</v>
      </c>
      <c r="F73">
        <v>7.0000000000000007E-2</v>
      </c>
      <c r="G73" t="s">
        <v>18</v>
      </c>
      <c r="H73" t="s">
        <v>18</v>
      </c>
      <c r="I73" t="s">
        <v>19</v>
      </c>
      <c r="J73" t="s">
        <v>18</v>
      </c>
      <c r="K73" t="s">
        <v>20</v>
      </c>
      <c r="L73" t="s">
        <v>21</v>
      </c>
      <c r="M73">
        <v>15</v>
      </c>
      <c r="N73" t="s">
        <v>49</v>
      </c>
      <c r="O73" t="s">
        <v>20</v>
      </c>
    </row>
    <row r="74" spans="2:15" x14ac:dyDescent="0.25">
      <c r="B74" t="s">
        <v>56</v>
      </c>
      <c r="C74">
        <v>20</v>
      </c>
      <c r="D74" t="s">
        <v>159</v>
      </c>
      <c r="E74">
        <v>18.649999999999999</v>
      </c>
      <c r="F74">
        <v>0.02</v>
      </c>
      <c r="G74" t="s">
        <v>18</v>
      </c>
      <c r="H74" t="s">
        <v>18</v>
      </c>
      <c r="I74" t="s">
        <v>19</v>
      </c>
      <c r="J74" t="s">
        <v>18</v>
      </c>
      <c r="K74" t="s">
        <v>20</v>
      </c>
      <c r="L74" t="s">
        <v>21</v>
      </c>
      <c r="M74">
        <v>21</v>
      </c>
      <c r="N74" t="s">
        <v>57</v>
      </c>
      <c r="O74" t="s">
        <v>20</v>
      </c>
    </row>
    <row r="75" spans="2:15" x14ac:dyDescent="0.25">
      <c r="B75" t="s">
        <v>58</v>
      </c>
      <c r="C75">
        <v>21</v>
      </c>
      <c r="D75" t="s">
        <v>159</v>
      </c>
      <c r="E75">
        <v>18.420000000000002</v>
      </c>
      <c r="F75">
        <v>0</v>
      </c>
      <c r="G75" t="s">
        <v>18</v>
      </c>
      <c r="H75" t="s">
        <v>18</v>
      </c>
      <c r="I75" t="s">
        <v>19</v>
      </c>
      <c r="J75" t="s">
        <v>18</v>
      </c>
      <c r="K75" t="s">
        <v>126</v>
      </c>
      <c r="L75" t="s">
        <v>21</v>
      </c>
      <c r="M75">
        <v>27</v>
      </c>
      <c r="N75" t="s">
        <v>151</v>
      </c>
      <c r="O75" t="s">
        <v>20</v>
      </c>
    </row>
    <row r="76" spans="2:15" x14ac:dyDescent="0.25">
      <c r="B76" t="s">
        <v>60</v>
      </c>
      <c r="C76">
        <v>22</v>
      </c>
      <c r="D76" t="s">
        <v>159</v>
      </c>
      <c r="E76">
        <v>18.329999999999998</v>
      </c>
      <c r="F76">
        <v>0.04</v>
      </c>
      <c r="G76" t="s">
        <v>18</v>
      </c>
      <c r="H76" t="s">
        <v>18</v>
      </c>
      <c r="I76" t="s">
        <v>19</v>
      </c>
      <c r="J76" t="s">
        <v>18</v>
      </c>
      <c r="K76" t="s">
        <v>20</v>
      </c>
      <c r="L76" t="s">
        <v>21</v>
      </c>
      <c r="M76">
        <v>33</v>
      </c>
      <c r="N76" t="s">
        <v>61</v>
      </c>
      <c r="O76" t="s">
        <v>20</v>
      </c>
    </row>
    <row r="77" spans="2:15" x14ac:dyDescent="0.25">
      <c r="B77" t="s">
        <v>64</v>
      </c>
      <c r="C77">
        <v>23</v>
      </c>
      <c r="D77" t="s">
        <v>159</v>
      </c>
      <c r="E77">
        <v>18.690000000000001</v>
      </c>
      <c r="F77">
        <v>0.09</v>
      </c>
      <c r="G77" t="s">
        <v>18</v>
      </c>
      <c r="H77" t="s">
        <v>18</v>
      </c>
      <c r="I77" t="s">
        <v>19</v>
      </c>
      <c r="J77" t="s">
        <v>18</v>
      </c>
      <c r="K77" t="s">
        <v>20</v>
      </c>
      <c r="L77" t="s">
        <v>21</v>
      </c>
      <c r="M77">
        <v>39</v>
      </c>
      <c r="N77" t="s">
        <v>65</v>
      </c>
      <c r="O77" t="s">
        <v>20</v>
      </c>
    </row>
    <row r="78" spans="2:15" x14ac:dyDescent="0.25">
      <c r="B78" t="s">
        <v>66</v>
      </c>
      <c r="C78">
        <v>24</v>
      </c>
      <c r="D78" t="s">
        <v>159</v>
      </c>
      <c r="E78">
        <v>17.989999999999998</v>
      </c>
      <c r="F78">
        <v>0.01</v>
      </c>
      <c r="G78" t="s">
        <v>18</v>
      </c>
      <c r="H78" t="s">
        <v>18</v>
      </c>
      <c r="I78" t="s">
        <v>19</v>
      </c>
      <c r="J78" t="s">
        <v>18</v>
      </c>
      <c r="K78" t="s">
        <v>20</v>
      </c>
      <c r="L78" t="s">
        <v>21</v>
      </c>
      <c r="M78">
        <v>45</v>
      </c>
      <c r="N78" t="s">
        <v>67</v>
      </c>
      <c r="O78" t="s">
        <v>20</v>
      </c>
    </row>
    <row r="79" spans="2:15" x14ac:dyDescent="0.25">
      <c r="B79" t="s">
        <v>68</v>
      </c>
      <c r="C79">
        <v>25</v>
      </c>
      <c r="D79" t="s">
        <v>159</v>
      </c>
      <c r="E79">
        <v>17.34</v>
      </c>
      <c r="F79">
        <v>0.02</v>
      </c>
      <c r="G79" t="s">
        <v>18</v>
      </c>
      <c r="H79" t="s">
        <v>18</v>
      </c>
      <c r="I79" t="s">
        <v>19</v>
      </c>
      <c r="J79" t="s">
        <v>18</v>
      </c>
      <c r="K79" t="s">
        <v>20</v>
      </c>
      <c r="L79" t="s">
        <v>21</v>
      </c>
      <c r="M79">
        <v>4</v>
      </c>
      <c r="N79" t="s">
        <v>69</v>
      </c>
      <c r="O79" t="s">
        <v>20</v>
      </c>
    </row>
    <row r="80" spans="2:15" x14ac:dyDescent="0.25">
      <c r="B80" t="s">
        <v>70</v>
      </c>
      <c r="C80">
        <v>26</v>
      </c>
      <c r="D80" t="s">
        <v>159</v>
      </c>
      <c r="E80">
        <v>17.32</v>
      </c>
      <c r="F80">
        <v>0.01</v>
      </c>
      <c r="G80" t="s">
        <v>18</v>
      </c>
      <c r="H80" t="s">
        <v>18</v>
      </c>
      <c r="I80" t="s">
        <v>19</v>
      </c>
      <c r="J80" t="s">
        <v>18</v>
      </c>
      <c r="K80" t="s">
        <v>20</v>
      </c>
      <c r="L80" t="s">
        <v>21</v>
      </c>
      <c r="M80">
        <v>10</v>
      </c>
      <c r="N80" t="s">
        <v>71</v>
      </c>
      <c r="O80" t="s">
        <v>20</v>
      </c>
    </row>
    <row r="81" spans="2:15" x14ac:dyDescent="0.25">
      <c r="B81" t="s">
        <v>72</v>
      </c>
      <c r="C81">
        <v>27</v>
      </c>
      <c r="D81" t="s">
        <v>159</v>
      </c>
      <c r="E81">
        <v>17.989999999999998</v>
      </c>
      <c r="F81">
        <v>0.02</v>
      </c>
      <c r="G81" t="s">
        <v>18</v>
      </c>
      <c r="H81" t="s">
        <v>18</v>
      </c>
      <c r="I81" t="s">
        <v>19</v>
      </c>
      <c r="J81" t="s">
        <v>18</v>
      </c>
      <c r="K81" t="s">
        <v>20</v>
      </c>
      <c r="L81" t="s">
        <v>21</v>
      </c>
      <c r="M81">
        <v>16</v>
      </c>
      <c r="N81" t="s">
        <v>73</v>
      </c>
      <c r="O81" t="s">
        <v>20</v>
      </c>
    </row>
    <row r="82" spans="2:15" x14ac:dyDescent="0.25">
      <c r="B82" t="s">
        <v>75</v>
      </c>
      <c r="C82">
        <v>28</v>
      </c>
      <c r="D82" t="s">
        <v>159</v>
      </c>
      <c r="E82">
        <v>18.34</v>
      </c>
      <c r="F82">
        <v>0.01</v>
      </c>
      <c r="G82" t="s">
        <v>18</v>
      </c>
      <c r="H82" t="s">
        <v>18</v>
      </c>
      <c r="I82" t="s">
        <v>19</v>
      </c>
      <c r="J82" t="s">
        <v>18</v>
      </c>
      <c r="K82" t="s">
        <v>20</v>
      </c>
      <c r="L82" t="s">
        <v>21</v>
      </c>
      <c r="M82">
        <v>22</v>
      </c>
      <c r="N82" t="s">
        <v>76</v>
      </c>
      <c r="O82" t="s">
        <v>20</v>
      </c>
    </row>
    <row r="83" spans="2:15" x14ac:dyDescent="0.25">
      <c r="B83" t="s">
        <v>77</v>
      </c>
      <c r="C83">
        <v>29</v>
      </c>
      <c r="D83" t="s">
        <v>159</v>
      </c>
      <c r="E83">
        <v>18.13</v>
      </c>
      <c r="F83">
        <v>0.04</v>
      </c>
      <c r="G83" t="s">
        <v>18</v>
      </c>
      <c r="H83" t="s">
        <v>18</v>
      </c>
      <c r="I83" t="s">
        <v>19</v>
      </c>
      <c r="J83" t="s">
        <v>18</v>
      </c>
      <c r="K83" t="s">
        <v>20</v>
      </c>
      <c r="L83" t="s">
        <v>21</v>
      </c>
      <c r="M83">
        <v>28</v>
      </c>
      <c r="N83" t="s">
        <v>78</v>
      </c>
      <c r="O83" t="s">
        <v>20</v>
      </c>
    </row>
    <row r="84" spans="2:15" x14ac:dyDescent="0.25">
      <c r="B84" t="s">
        <v>79</v>
      </c>
      <c r="C84">
        <v>30</v>
      </c>
      <c r="D84" t="s">
        <v>159</v>
      </c>
      <c r="E84">
        <v>18.010000000000002</v>
      </c>
      <c r="F84">
        <v>0.08</v>
      </c>
      <c r="G84" t="s">
        <v>18</v>
      </c>
      <c r="H84" t="s">
        <v>18</v>
      </c>
      <c r="I84" t="s">
        <v>19</v>
      </c>
      <c r="J84" t="s">
        <v>18</v>
      </c>
      <c r="K84" t="s">
        <v>20</v>
      </c>
      <c r="L84" t="s">
        <v>21</v>
      </c>
      <c r="M84">
        <v>34</v>
      </c>
      <c r="N84" t="s">
        <v>80</v>
      </c>
      <c r="O84" t="s">
        <v>20</v>
      </c>
    </row>
    <row r="85" spans="2:15" x14ac:dyDescent="0.25">
      <c r="B85" t="s">
        <v>81</v>
      </c>
      <c r="C85">
        <v>31</v>
      </c>
      <c r="D85" t="s">
        <v>159</v>
      </c>
      <c r="E85">
        <v>18.399999999999999</v>
      </c>
      <c r="F85">
        <v>0.01</v>
      </c>
      <c r="G85" t="s">
        <v>18</v>
      </c>
      <c r="H85" t="s">
        <v>18</v>
      </c>
      <c r="I85" t="s">
        <v>19</v>
      </c>
      <c r="J85" t="s">
        <v>18</v>
      </c>
      <c r="K85" t="s">
        <v>20</v>
      </c>
      <c r="L85" t="s">
        <v>21</v>
      </c>
      <c r="M85">
        <v>40</v>
      </c>
      <c r="N85" t="s">
        <v>82</v>
      </c>
      <c r="O85" t="s">
        <v>20</v>
      </c>
    </row>
    <row r="86" spans="2:15" x14ac:dyDescent="0.25">
      <c r="B86" t="s">
        <v>83</v>
      </c>
      <c r="C86">
        <v>32</v>
      </c>
      <c r="D86" t="s">
        <v>159</v>
      </c>
      <c r="E86">
        <v>16.73</v>
      </c>
      <c r="F86">
        <v>0.04</v>
      </c>
      <c r="G86" t="s">
        <v>18</v>
      </c>
      <c r="H86" t="s">
        <v>18</v>
      </c>
      <c r="I86" t="s">
        <v>19</v>
      </c>
      <c r="J86" t="s">
        <v>18</v>
      </c>
      <c r="K86" t="s">
        <v>20</v>
      </c>
      <c r="L86" t="s">
        <v>21</v>
      </c>
      <c r="M86">
        <v>46</v>
      </c>
      <c r="N86" t="s">
        <v>84</v>
      </c>
      <c r="O86" t="s">
        <v>20</v>
      </c>
    </row>
    <row r="87" spans="2:15" x14ac:dyDescent="0.25">
      <c r="B87" t="s">
        <v>85</v>
      </c>
      <c r="C87">
        <v>33</v>
      </c>
      <c r="D87" t="s">
        <v>159</v>
      </c>
      <c r="E87">
        <v>18.2</v>
      </c>
      <c r="F87">
        <v>0.1</v>
      </c>
      <c r="G87" t="s">
        <v>18</v>
      </c>
      <c r="H87" t="s">
        <v>18</v>
      </c>
      <c r="I87" t="s">
        <v>19</v>
      </c>
      <c r="J87" t="s">
        <v>18</v>
      </c>
      <c r="K87" t="s">
        <v>20</v>
      </c>
      <c r="L87" t="s">
        <v>21</v>
      </c>
      <c r="M87">
        <v>5</v>
      </c>
      <c r="N87" t="s">
        <v>86</v>
      </c>
      <c r="O87" t="s">
        <v>20</v>
      </c>
    </row>
    <row r="88" spans="2:15" x14ac:dyDescent="0.25">
      <c r="B88" t="s">
        <v>87</v>
      </c>
      <c r="C88">
        <v>34</v>
      </c>
      <c r="D88" t="s">
        <v>159</v>
      </c>
      <c r="E88">
        <v>17.27</v>
      </c>
      <c r="F88">
        <v>0.18</v>
      </c>
      <c r="G88" t="s">
        <v>18</v>
      </c>
      <c r="H88" t="s">
        <v>18</v>
      </c>
      <c r="I88" t="s">
        <v>19</v>
      </c>
      <c r="J88" t="s">
        <v>18</v>
      </c>
      <c r="K88" t="s">
        <v>20</v>
      </c>
      <c r="L88" t="s">
        <v>21</v>
      </c>
      <c r="M88">
        <v>11</v>
      </c>
      <c r="N88" t="s">
        <v>88</v>
      </c>
      <c r="O88" t="s">
        <v>20</v>
      </c>
    </row>
    <row r="89" spans="2:15" x14ac:dyDescent="0.25">
      <c r="B89" t="s">
        <v>89</v>
      </c>
      <c r="C89">
        <v>35</v>
      </c>
      <c r="D89" t="s">
        <v>159</v>
      </c>
      <c r="E89">
        <v>17.52</v>
      </c>
      <c r="F89">
        <v>7.0000000000000007E-2</v>
      </c>
      <c r="G89" t="s">
        <v>18</v>
      </c>
      <c r="H89" t="s">
        <v>18</v>
      </c>
      <c r="I89" t="s">
        <v>19</v>
      </c>
      <c r="J89" t="s">
        <v>18</v>
      </c>
      <c r="K89" t="s">
        <v>20</v>
      </c>
      <c r="L89" t="s">
        <v>21</v>
      </c>
      <c r="M89">
        <v>17</v>
      </c>
      <c r="N89" t="s">
        <v>90</v>
      </c>
      <c r="O89" t="s">
        <v>20</v>
      </c>
    </row>
    <row r="90" spans="2:15" x14ac:dyDescent="0.25">
      <c r="B90" t="s">
        <v>91</v>
      </c>
      <c r="C90">
        <v>36</v>
      </c>
      <c r="D90" t="s">
        <v>159</v>
      </c>
      <c r="E90">
        <v>18.260000000000002</v>
      </c>
      <c r="F90">
        <v>0.04</v>
      </c>
      <c r="G90" t="s">
        <v>18</v>
      </c>
      <c r="H90" t="s">
        <v>18</v>
      </c>
      <c r="I90" t="s">
        <v>19</v>
      </c>
      <c r="J90" t="s">
        <v>18</v>
      </c>
      <c r="K90" t="s">
        <v>20</v>
      </c>
      <c r="L90" t="s">
        <v>21</v>
      </c>
      <c r="M90">
        <v>23</v>
      </c>
      <c r="N90" t="s">
        <v>92</v>
      </c>
      <c r="O90" t="s">
        <v>20</v>
      </c>
    </row>
    <row r="91" spans="2:15" x14ac:dyDescent="0.25">
      <c r="B91" t="s">
        <v>93</v>
      </c>
      <c r="C91">
        <v>37</v>
      </c>
      <c r="D91" t="s">
        <v>159</v>
      </c>
      <c r="E91">
        <v>17.57</v>
      </c>
      <c r="F91">
        <v>0.08</v>
      </c>
      <c r="G91" t="s">
        <v>18</v>
      </c>
      <c r="H91" t="s">
        <v>18</v>
      </c>
      <c r="I91" t="s">
        <v>19</v>
      </c>
      <c r="J91" t="s">
        <v>18</v>
      </c>
      <c r="K91" t="s">
        <v>20</v>
      </c>
      <c r="L91" t="s">
        <v>21</v>
      </c>
      <c r="M91">
        <v>29</v>
      </c>
      <c r="N91" t="s">
        <v>94</v>
      </c>
      <c r="O91" t="s">
        <v>20</v>
      </c>
    </row>
    <row r="92" spans="2:15" x14ac:dyDescent="0.25">
      <c r="B92" t="s">
        <v>95</v>
      </c>
      <c r="C92">
        <v>38</v>
      </c>
      <c r="D92" t="s">
        <v>159</v>
      </c>
      <c r="E92">
        <v>17.93</v>
      </c>
      <c r="F92">
        <v>0</v>
      </c>
      <c r="G92" t="s">
        <v>18</v>
      </c>
      <c r="H92" t="s">
        <v>18</v>
      </c>
      <c r="I92" t="s">
        <v>19</v>
      </c>
      <c r="J92" t="s">
        <v>18</v>
      </c>
      <c r="K92" t="s">
        <v>20</v>
      </c>
      <c r="L92" t="s">
        <v>21</v>
      </c>
      <c r="M92">
        <v>35</v>
      </c>
      <c r="N92" t="s">
        <v>96</v>
      </c>
      <c r="O92" t="s">
        <v>20</v>
      </c>
    </row>
    <row r="93" spans="2:15" x14ac:dyDescent="0.25">
      <c r="B93" t="s">
        <v>97</v>
      </c>
      <c r="C93">
        <v>39</v>
      </c>
      <c r="D93" t="s">
        <v>159</v>
      </c>
      <c r="E93">
        <v>18.399999999999999</v>
      </c>
      <c r="F93">
        <v>0.01</v>
      </c>
      <c r="G93" t="s">
        <v>18</v>
      </c>
      <c r="H93" t="s">
        <v>18</v>
      </c>
      <c r="I93" t="s">
        <v>19</v>
      </c>
      <c r="J93" t="s">
        <v>18</v>
      </c>
      <c r="K93" t="s">
        <v>20</v>
      </c>
      <c r="L93" t="s">
        <v>21</v>
      </c>
      <c r="M93">
        <v>41</v>
      </c>
      <c r="N93" t="s">
        <v>130</v>
      </c>
      <c r="O93" t="s">
        <v>20</v>
      </c>
    </row>
    <row r="94" spans="2:15" x14ac:dyDescent="0.25">
      <c r="B94" t="s">
        <v>131</v>
      </c>
      <c r="C94">
        <v>40</v>
      </c>
      <c r="D94" t="s">
        <v>159</v>
      </c>
      <c r="E94">
        <v>18.329999999999998</v>
      </c>
      <c r="F94">
        <v>0.02</v>
      </c>
      <c r="G94" t="s">
        <v>18</v>
      </c>
      <c r="H94" t="s">
        <v>18</v>
      </c>
      <c r="I94" t="s">
        <v>19</v>
      </c>
      <c r="J94" t="s">
        <v>18</v>
      </c>
      <c r="K94" t="s">
        <v>20</v>
      </c>
      <c r="L94" t="s">
        <v>21</v>
      </c>
      <c r="M94">
        <v>47</v>
      </c>
      <c r="N94" t="s">
        <v>132</v>
      </c>
      <c r="O94" t="s">
        <v>20</v>
      </c>
    </row>
    <row r="95" spans="2:15" x14ac:dyDescent="0.25">
      <c r="B95" t="s">
        <v>133</v>
      </c>
      <c r="C95">
        <v>41</v>
      </c>
      <c r="D95" t="s">
        <v>159</v>
      </c>
      <c r="E95">
        <v>17.57</v>
      </c>
      <c r="F95">
        <v>0.03</v>
      </c>
      <c r="G95" t="s">
        <v>18</v>
      </c>
      <c r="H95" t="s">
        <v>18</v>
      </c>
      <c r="I95" t="s">
        <v>19</v>
      </c>
      <c r="J95" t="s">
        <v>18</v>
      </c>
      <c r="K95" t="s">
        <v>20</v>
      </c>
      <c r="L95" t="s">
        <v>21</v>
      </c>
      <c r="M95">
        <v>6</v>
      </c>
      <c r="N95" t="s">
        <v>134</v>
      </c>
      <c r="O95" t="s">
        <v>20</v>
      </c>
    </row>
    <row r="96" spans="2:15" x14ac:dyDescent="0.25">
      <c r="B96" t="s">
        <v>135</v>
      </c>
      <c r="C96">
        <v>42</v>
      </c>
      <c r="D96" t="s">
        <v>159</v>
      </c>
      <c r="E96">
        <v>17.75</v>
      </c>
      <c r="F96">
        <v>0.08</v>
      </c>
      <c r="G96" t="s">
        <v>18</v>
      </c>
      <c r="H96" t="s">
        <v>18</v>
      </c>
      <c r="I96" t="s">
        <v>19</v>
      </c>
      <c r="J96" t="s">
        <v>18</v>
      </c>
      <c r="K96" t="s">
        <v>20</v>
      </c>
      <c r="L96" t="s">
        <v>21</v>
      </c>
      <c r="M96">
        <v>12</v>
      </c>
      <c r="N96" t="s">
        <v>136</v>
      </c>
      <c r="O96" t="s">
        <v>20</v>
      </c>
    </row>
    <row r="97" spans="2:15" x14ac:dyDescent="0.25">
      <c r="B97" t="s">
        <v>137</v>
      </c>
      <c r="C97">
        <v>43</v>
      </c>
      <c r="D97" t="s">
        <v>159</v>
      </c>
      <c r="E97">
        <v>18.05</v>
      </c>
      <c r="F97">
        <v>0.13</v>
      </c>
      <c r="G97" t="s">
        <v>18</v>
      </c>
      <c r="H97" t="s">
        <v>18</v>
      </c>
      <c r="I97" t="s">
        <v>19</v>
      </c>
      <c r="J97" t="s">
        <v>18</v>
      </c>
      <c r="K97" t="s">
        <v>20</v>
      </c>
      <c r="L97" t="s">
        <v>21</v>
      </c>
      <c r="M97">
        <v>18</v>
      </c>
      <c r="N97" t="s">
        <v>138</v>
      </c>
      <c r="O97" t="s">
        <v>20</v>
      </c>
    </row>
    <row r="98" spans="2:15" x14ac:dyDescent="0.25">
      <c r="B98" t="s">
        <v>139</v>
      </c>
      <c r="C98">
        <v>44</v>
      </c>
      <c r="D98" t="s">
        <v>159</v>
      </c>
      <c r="E98">
        <v>17.75</v>
      </c>
      <c r="F98">
        <v>0.06</v>
      </c>
      <c r="G98" t="s">
        <v>18</v>
      </c>
      <c r="H98" t="s">
        <v>18</v>
      </c>
      <c r="I98" t="s">
        <v>19</v>
      </c>
      <c r="J98" t="s">
        <v>18</v>
      </c>
      <c r="K98" t="s">
        <v>20</v>
      </c>
      <c r="L98" t="s">
        <v>21</v>
      </c>
      <c r="M98">
        <v>24</v>
      </c>
      <c r="N98" t="s">
        <v>140</v>
      </c>
      <c r="O98" t="s">
        <v>20</v>
      </c>
    </row>
    <row r="99" spans="2:15" x14ac:dyDescent="0.25">
      <c r="B99" t="s">
        <v>141</v>
      </c>
      <c r="C99">
        <v>45</v>
      </c>
      <c r="D99" t="s">
        <v>159</v>
      </c>
      <c r="E99">
        <v>18.27</v>
      </c>
      <c r="F99">
        <v>0.04</v>
      </c>
      <c r="G99" t="s">
        <v>18</v>
      </c>
      <c r="H99" t="s">
        <v>18</v>
      </c>
      <c r="I99" t="s">
        <v>19</v>
      </c>
      <c r="J99" t="s">
        <v>18</v>
      </c>
      <c r="K99" t="s">
        <v>20</v>
      </c>
      <c r="L99" t="s">
        <v>21</v>
      </c>
      <c r="M99">
        <v>30</v>
      </c>
      <c r="N99" t="s">
        <v>142</v>
      </c>
      <c r="O99" t="s">
        <v>20</v>
      </c>
    </row>
    <row r="100" spans="2:15" x14ac:dyDescent="0.25">
      <c r="B100" t="s">
        <v>143</v>
      </c>
      <c r="C100">
        <v>46</v>
      </c>
      <c r="D100" t="s">
        <v>159</v>
      </c>
      <c r="E100">
        <v>17.91</v>
      </c>
      <c r="F100">
        <v>0.08</v>
      </c>
      <c r="G100" t="s">
        <v>18</v>
      </c>
      <c r="H100" t="s">
        <v>18</v>
      </c>
      <c r="I100" t="s">
        <v>19</v>
      </c>
      <c r="J100" t="s">
        <v>18</v>
      </c>
      <c r="K100" t="s">
        <v>20</v>
      </c>
      <c r="L100" t="s">
        <v>21</v>
      </c>
      <c r="M100">
        <v>36</v>
      </c>
      <c r="N100" t="s">
        <v>144</v>
      </c>
      <c r="O100" t="s">
        <v>20</v>
      </c>
    </row>
    <row r="101" spans="2:15" x14ac:dyDescent="0.25">
      <c r="B101" t="s">
        <v>145</v>
      </c>
      <c r="C101">
        <v>47</v>
      </c>
      <c r="D101" t="s">
        <v>159</v>
      </c>
      <c r="E101">
        <v>17.54</v>
      </c>
      <c r="F101">
        <v>0</v>
      </c>
      <c r="G101" t="s">
        <v>18</v>
      </c>
      <c r="H101" t="s">
        <v>18</v>
      </c>
      <c r="I101" t="s">
        <v>19</v>
      </c>
      <c r="J101" t="s">
        <v>18</v>
      </c>
      <c r="K101" t="s">
        <v>20</v>
      </c>
      <c r="L101" t="s">
        <v>21</v>
      </c>
      <c r="M101">
        <v>42</v>
      </c>
      <c r="N101" t="s">
        <v>152</v>
      </c>
      <c r="O101" t="s">
        <v>20</v>
      </c>
    </row>
    <row r="102" spans="2:15" x14ac:dyDescent="0.25">
      <c r="B102" t="s">
        <v>147</v>
      </c>
      <c r="C102">
        <v>48</v>
      </c>
      <c r="D102" t="s">
        <v>159</v>
      </c>
      <c r="E102">
        <v>17.649999999999999</v>
      </c>
      <c r="F102">
        <v>0.02</v>
      </c>
      <c r="G102" t="s">
        <v>18</v>
      </c>
      <c r="H102" t="s">
        <v>18</v>
      </c>
      <c r="I102" t="s">
        <v>19</v>
      </c>
      <c r="J102" t="s">
        <v>18</v>
      </c>
      <c r="K102" t="s">
        <v>20</v>
      </c>
      <c r="L102" t="s">
        <v>21</v>
      </c>
      <c r="M102">
        <v>48</v>
      </c>
      <c r="N102" t="s">
        <v>148</v>
      </c>
      <c r="O102" t="s">
        <v>20</v>
      </c>
    </row>
    <row r="103" spans="2:15" x14ac:dyDescent="0.25">
      <c r="F103" s="11">
        <f>AVERAGE(F55:F102,F55:F102)</f>
        <v>3.5833333333333321E-2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C06-6950-45B7-83E1-77D9501ED20C}">
  <dimension ref="A1:AA103"/>
  <sheetViews>
    <sheetView topLeftCell="A32" zoomScale="59" zoomScaleNormal="59" workbookViewId="0">
      <selection activeCell="S94" sqref="S94"/>
    </sheetView>
  </sheetViews>
  <sheetFormatPr defaultRowHeight="15" x14ac:dyDescent="0.25"/>
  <cols>
    <col min="14" max="15" width="11.85546875" bestFit="1" customWidth="1"/>
    <col min="16" max="16" width="11" bestFit="1" customWidth="1"/>
    <col min="17" max="17" width="10.85546875" bestFit="1" customWidth="1"/>
    <col min="18" max="18" width="11.5703125" bestFit="1" customWidth="1"/>
    <col min="19" max="19" width="11.85546875" bestFit="1" customWidth="1"/>
    <col min="20" max="20" width="11.5703125" bestFit="1" customWidth="1"/>
    <col min="21" max="21" width="15.85546875" bestFit="1" customWidth="1"/>
    <col min="22" max="24" width="11.85546875" bestFit="1" customWidth="1"/>
  </cols>
  <sheetData>
    <row r="1" spans="1:27" ht="16.5" thickBot="1" x14ac:dyDescent="0.3">
      <c r="A1" s="2" t="s">
        <v>99</v>
      </c>
      <c r="B1" s="3" t="s">
        <v>123</v>
      </c>
      <c r="C1" s="4" t="s">
        <v>0</v>
      </c>
      <c r="D1" s="9" t="s">
        <v>1</v>
      </c>
      <c r="E1" s="3" t="s">
        <v>102</v>
      </c>
      <c r="F1" s="3" t="s">
        <v>101</v>
      </c>
      <c r="G1" s="3" t="s">
        <v>116</v>
      </c>
      <c r="H1" s="3" t="s">
        <v>117</v>
      </c>
      <c r="I1" s="3" t="s">
        <v>118</v>
      </c>
      <c r="J1" s="3" t="s">
        <v>103</v>
      </c>
      <c r="K1" s="3" t="s">
        <v>2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98</v>
      </c>
      <c r="W1" s="3" t="s">
        <v>114</v>
      </c>
      <c r="X1" s="3" t="s">
        <v>115</v>
      </c>
      <c r="Y1" s="6"/>
      <c r="Z1" s="6"/>
      <c r="AA1" s="6"/>
    </row>
    <row r="2" spans="1:27" ht="15.75" x14ac:dyDescent="0.25">
      <c r="A2" t="s">
        <v>100</v>
      </c>
      <c r="B2" s="13" t="s">
        <v>124</v>
      </c>
      <c r="C2" t="s">
        <v>32</v>
      </c>
      <c r="D2" s="13">
        <v>29</v>
      </c>
      <c r="E2" t="s">
        <v>160</v>
      </c>
      <c r="F2">
        <v>23.25</v>
      </c>
      <c r="G2" s="19">
        <v>23.73</v>
      </c>
      <c r="H2" s="19">
        <v>25.79</v>
      </c>
      <c r="I2" s="13">
        <v>20.58</v>
      </c>
      <c r="J2">
        <v>2</v>
      </c>
      <c r="K2" s="5">
        <v>2</v>
      </c>
      <c r="L2" s="5">
        <v>2</v>
      </c>
      <c r="M2" s="5">
        <v>2</v>
      </c>
      <c r="N2">
        <f>J2^-F2</f>
        <v>1.0024266424819397E-7</v>
      </c>
      <c r="O2">
        <f t="shared" ref="O2" si="0">K2^-G2</f>
        <v>7.1871747236893257E-8</v>
      </c>
      <c r="P2" s="12">
        <f t="shared" ref="P2" si="1">N2/O2</f>
        <v>1.3947436663504034</v>
      </c>
      <c r="Q2">
        <f t="shared" ref="Q2" si="2">L2^-H2</f>
        <v>1.7235997079391603E-8</v>
      </c>
      <c r="R2" s="12">
        <f t="shared" ref="R2" si="3">N2/Q2</f>
        <v>5.8158900692812336</v>
      </c>
      <c r="S2">
        <f t="shared" ref="S2" si="4">M2^-I2</f>
        <v>6.3797357310586697E-7</v>
      </c>
      <c r="T2" s="12">
        <f t="shared" ref="T2" si="5">N2/S2</f>
        <v>0.15712667181522808</v>
      </c>
      <c r="U2">
        <f t="shared" ref="U2" si="6">(P2*R2*T2)^(1/3)</f>
        <v>1.0842268703014162</v>
      </c>
      <c r="V2" s="5"/>
      <c r="W2" s="5"/>
      <c r="X2" s="5"/>
      <c r="Y2" s="6"/>
      <c r="Z2" s="6"/>
      <c r="AA2" s="6"/>
    </row>
    <row r="3" spans="1:27" ht="15.75" x14ac:dyDescent="0.25">
      <c r="A3" t="s">
        <v>100</v>
      </c>
      <c r="B3" s="13" t="s">
        <v>124</v>
      </c>
      <c r="C3" t="s">
        <v>32</v>
      </c>
      <c r="D3" s="13">
        <v>30</v>
      </c>
      <c r="E3" t="s">
        <v>160</v>
      </c>
      <c r="F3">
        <v>22.78</v>
      </c>
      <c r="G3" s="19">
        <v>23.84</v>
      </c>
      <c r="H3" s="19">
        <v>25.67</v>
      </c>
      <c r="I3" s="13">
        <v>20.49</v>
      </c>
      <c r="J3">
        <v>2</v>
      </c>
      <c r="K3" s="5">
        <v>2</v>
      </c>
      <c r="L3" s="5">
        <v>2</v>
      </c>
      <c r="M3" s="5">
        <v>2</v>
      </c>
      <c r="N3">
        <f t="shared" ref="N3:N49" si="7">J3^-F3</f>
        <v>1.3884706335883811E-7</v>
      </c>
      <c r="O3">
        <f t="shared" ref="O3:O49" si="8">K3^-G3</f>
        <v>6.6595502976907639E-8</v>
      </c>
      <c r="P3" s="12">
        <f t="shared" ref="P3:P49" si="9">N3/O3</f>
        <v>2.0849315216822388</v>
      </c>
      <c r="Q3">
        <f t="shared" ref="Q3:Q49" si="10">L3^-H3</f>
        <v>1.8730958916572166E-8</v>
      </c>
      <c r="R3" s="12">
        <f t="shared" ref="R3:R49" si="11">N3/Q3</f>
        <v>7.4127044951229673</v>
      </c>
      <c r="S3">
        <f t="shared" ref="S3:S49" si="12">M3^-I3</f>
        <v>6.7904004840711335E-7</v>
      </c>
      <c r="T3" s="12">
        <f t="shared" ref="T3:T49" si="13">N3/S3</f>
        <v>0.20447551463944494</v>
      </c>
      <c r="U3">
        <f t="shared" ref="U3:U49" si="14">(P3*R3*T3)^(1/3)</f>
        <v>1.4674723631111561</v>
      </c>
    </row>
    <row r="4" spans="1:27" ht="15.75" x14ac:dyDescent="0.25">
      <c r="A4" t="s">
        <v>100</v>
      </c>
      <c r="B4" s="13" t="s">
        <v>124</v>
      </c>
      <c r="C4" t="s">
        <v>32</v>
      </c>
      <c r="D4" s="13">
        <v>31</v>
      </c>
      <c r="E4" t="s">
        <v>160</v>
      </c>
      <c r="F4">
        <v>23.24</v>
      </c>
      <c r="G4" s="19">
        <v>24.11</v>
      </c>
      <c r="H4" s="19">
        <v>25.86</v>
      </c>
      <c r="I4" s="13">
        <v>20.69</v>
      </c>
      <c r="J4">
        <v>2</v>
      </c>
      <c r="K4" s="5">
        <v>2</v>
      </c>
      <c r="L4" s="5">
        <v>2</v>
      </c>
      <c r="M4" s="5">
        <v>2</v>
      </c>
      <c r="N4">
        <f t="shared" si="7"/>
        <v>1.0093990711719127E-7</v>
      </c>
      <c r="O4">
        <f t="shared" si="8"/>
        <v>5.5228952282093182E-8</v>
      </c>
      <c r="P4" s="12">
        <f t="shared" si="9"/>
        <v>1.8276629004588032</v>
      </c>
      <c r="Q4">
        <f t="shared" si="10"/>
        <v>1.6419665752002752E-8</v>
      </c>
      <c r="R4" s="12">
        <f t="shared" si="11"/>
        <v>6.1475007251520539</v>
      </c>
      <c r="S4">
        <f t="shared" si="12"/>
        <v>5.9113869664143891E-7</v>
      </c>
      <c r="T4" s="12">
        <f t="shared" si="13"/>
        <v>0.17075503209429949</v>
      </c>
      <c r="U4">
        <f t="shared" si="14"/>
        <v>1.2425753444859342</v>
      </c>
    </row>
    <row r="5" spans="1:27" ht="16.5" thickBot="1" x14ac:dyDescent="0.3">
      <c r="A5" s="15" t="s">
        <v>100</v>
      </c>
      <c r="B5" s="14" t="s">
        <v>124</v>
      </c>
      <c r="C5" s="15" t="s">
        <v>32</v>
      </c>
      <c r="D5" s="14">
        <v>32</v>
      </c>
      <c r="E5" s="15" t="s">
        <v>160</v>
      </c>
      <c r="F5" s="15">
        <v>21.8</v>
      </c>
      <c r="G5" s="20">
        <v>22.74</v>
      </c>
      <c r="H5" s="20">
        <v>24.37</v>
      </c>
      <c r="I5" s="14">
        <v>19.420000000000002</v>
      </c>
      <c r="J5" s="15">
        <v>2</v>
      </c>
      <c r="K5" s="3">
        <v>2</v>
      </c>
      <c r="L5" s="3">
        <v>2</v>
      </c>
      <c r="M5" s="3">
        <v>2</v>
      </c>
      <c r="N5" s="15">
        <f t="shared" si="7"/>
        <v>2.7387102961469528E-7</v>
      </c>
      <c r="O5" s="15">
        <f t="shared" si="8"/>
        <v>1.4275058562981252E-7</v>
      </c>
      <c r="P5" s="17">
        <f t="shared" si="9"/>
        <v>1.9185282386505258</v>
      </c>
      <c r="Q5" s="15">
        <f t="shared" si="10"/>
        <v>4.6121030853461983E-8</v>
      </c>
      <c r="R5" s="17">
        <f t="shared" si="11"/>
        <v>5.9380942825161878</v>
      </c>
      <c r="S5" s="15">
        <f t="shared" si="12"/>
        <v>1.4255993353223206E-6</v>
      </c>
      <c r="T5" s="17">
        <f t="shared" si="13"/>
        <v>0.19210939766100163</v>
      </c>
      <c r="U5" s="15">
        <f t="shared" si="14"/>
        <v>1.2983385881615765</v>
      </c>
      <c r="V5" s="15">
        <f>AVERAGE(U2:U5)</f>
        <v>1.2731532915150208</v>
      </c>
      <c r="W5" s="15">
        <f>_xlfn.STDEV.P(U2:U5)</f>
        <v>0.13695109001962552</v>
      </c>
      <c r="X5" s="15">
        <f>W5/SQRT(4)</f>
        <v>6.847554500981276E-2</v>
      </c>
    </row>
    <row r="6" spans="1:27" ht="15.75" x14ac:dyDescent="0.25">
      <c r="A6" t="s">
        <v>100</v>
      </c>
      <c r="B6" s="13" t="s">
        <v>124</v>
      </c>
      <c r="C6" s="1" t="s">
        <v>120</v>
      </c>
      <c r="D6" s="16">
        <v>25</v>
      </c>
      <c r="E6" t="s">
        <v>160</v>
      </c>
      <c r="F6">
        <v>22.58</v>
      </c>
      <c r="G6" s="19">
        <v>23.58</v>
      </c>
      <c r="H6" s="19">
        <v>25.56</v>
      </c>
      <c r="I6" s="13">
        <v>20.239999999999998</v>
      </c>
      <c r="J6">
        <v>2</v>
      </c>
      <c r="K6" s="5">
        <v>2</v>
      </c>
      <c r="L6" s="5">
        <v>2</v>
      </c>
      <c r="M6" s="5">
        <v>2</v>
      </c>
      <c r="N6">
        <f t="shared" si="7"/>
        <v>1.5949339327646672E-7</v>
      </c>
      <c r="O6">
        <f t="shared" si="8"/>
        <v>7.9746696638233213E-8</v>
      </c>
      <c r="P6" s="12">
        <f t="shared" si="9"/>
        <v>2.0000000000000036</v>
      </c>
      <c r="Q6">
        <f t="shared" si="10"/>
        <v>2.0214979759569095E-8</v>
      </c>
      <c r="R6" s="12">
        <f t="shared" si="11"/>
        <v>7.8898616359468718</v>
      </c>
      <c r="S6">
        <f t="shared" si="12"/>
        <v>8.0751925693753023E-7</v>
      </c>
      <c r="T6" s="12">
        <f t="shared" si="13"/>
        <v>0.19751032796584458</v>
      </c>
      <c r="U6">
        <f t="shared" si="14"/>
        <v>1.4607068446100742</v>
      </c>
    </row>
    <row r="7" spans="1:27" ht="15.75" x14ac:dyDescent="0.25">
      <c r="A7" t="s">
        <v>100</v>
      </c>
      <c r="B7" s="13" t="s">
        <v>124</v>
      </c>
      <c r="C7" t="s">
        <v>120</v>
      </c>
      <c r="D7" s="13">
        <v>26</v>
      </c>
      <c r="E7" t="s">
        <v>160</v>
      </c>
      <c r="F7">
        <v>22.39</v>
      </c>
      <c r="G7" s="19">
        <v>23.57</v>
      </c>
      <c r="H7" s="19">
        <v>25.54</v>
      </c>
      <c r="I7" s="13">
        <v>20.2</v>
      </c>
      <c r="J7">
        <v>2</v>
      </c>
      <c r="K7" s="5">
        <v>2</v>
      </c>
      <c r="L7" s="5">
        <v>2</v>
      </c>
      <c r="M7" s="5">
        <v>2</v>
      </c>
      <c r="N7">
        <f t="shared" si="7"/>
        <v>1.8194427597052582E-7</v>
      </c>
      <c r="O7">
        <f t="shared" si="8"/>
        <v>8.0301378778558493E-8</v>
      </c>
      <c r="P7" s="12">
        <f t="shared" si="9"/>
        <v>2.2657677705915966</v>
      </c>
      <c r="Q7">
        <f t="shared" si="10"/>
        <v>2.0497170360978624E-8</v>
      </c>
      <c r="R7" s="12">
        <f t="shared" si="11"/>
        <v>8.8765557765427587</v>
      </c>
      <c r="S7">
        <f t="shared" si="12"/>
        <v>8.3022171334850863E-7</v>
      </c>
      <c r="T7" s="12">
        <f t="shared" si="13"/>
        <v>0.21915143032900858</v>
      </c>
      <c r="U7">
        <f t="shared" si="14"/>
        <v>1.6395879967805425</v>
      </c>
    </row>
    <row r="8" spans="1:27" ht="15.75" x14ac:dyDescent="0.25">
      <c r="A8" t="s">
        <v>100</v>
      </c>
      <c r="B8" s="13" t="s">
        <v>124</v>
      </c>
      <c r="C8" t="s">
        <v>120</v>
      </c>
      <c r="D8" s="13">
        <v>27</v>
      </c>
      <c r="E8" t="s">
        <v>160</v>
      </c>
      <c r="F8">
        <v>22.81</v>
      </c>
      <c r="G8" s="19">
        <v>23.87</v>
      </c>
      <c r="H8" s="19">
        <v>25.9</v>
      </c>
      <c r="I8" s="13">
        <v>20.399999999999999</v>
      </c>
      <c r="J8">
        <v>2</v>
      </c>
      <c r="K8" s="5">
        <v>2</v>
      </c>
      <c r="L8" s="5">
        <v>2</v>
      </c>
      <c r="M8" s="5">
        <v>2</v>
      </c>
      <c r="N8">
        <f t="shared" si="7"/>
        <v>1.3598963211398435E-7</v>
      </c>
      <c r="O8">
        <f t="shared" si="8"/>
        <v>6.5224987343593723E-8</v>
      </c>
      <c r="P8" s="12">
        <f t="shared" si="9"/>
        <v>2.0849315216822499</v>
      </c>
      <c r="Q8">
        <f t="shared" si="10"/>
        <v>1.5970669128541582E-8</v>
      </c>
      <c r="R8" s="12">
        <f t="shared" si="11"/>
        <v>8.5149614596268783</v>
      </c>
      <c r="S8">
        <f t="shared" si="12"/>
        <v>7.2274998021621735E-7</v>
      </c>
      <c r="T8" s="12">
        <f t="shared" si="13"/>
        <v>0.18815584342638347</v>
      </c>
      <c r="U8">
        <f t="shared" si="14"/>
        <v>1.4948492486349403</v>
      </c>
    </row>
    <row r="9" spans="1:27" ht="16.5" thickBot="1" x14ac:dyDescent="0.3">
      <c r="A9" s="15" t="s">
        <v>100</v>
      </c>
      <c r="B9" s="14" t="s">
        <v>124</v>
      </c>
      <c r="C9" s="15" t="s">
        <v>120</v>
      </c>
      <c r="D9" s="14">
        <v>28</v>
      </c>
      <c r="E9" s="15" t="s">
        <v>160</v>
      </c>
      <c r="F9" s="15">
        <v>22.84</v>
      </c>
      <c r="G9" s="20">
        <v>23.86</v>
      </c>
      <c r="H9" s="20">
        <v>25.8</v>
      </c>
      <c r="I9" s="14">
        <v>20.64</v>
      </c>
      <c r="J9" s="15">
        <v>2</v>
      </c>
      <c r="K9" s="3">
        <v>2</v>
      </c>
      <c r="L9" s="3">
        <v>2</v>
      </c>
      <c r="M9" s="3">
        <v>2</v>
      </c>
      <c r="N9" s="15">
        <f t="shared" si="7"/>
        <v>1.3319100595381504E-7</v>
      </c>
      <c r="O9" s="15">
        <f t="shared" si="8"/>
        <v>6.567866300801101E-8</v>
      </c>
      <c r="P9" s="17">
        <f t="shared" si="9"/>
        <v>2.0279189595800595</v>
      </c>
      <c r="Q9" s="15">
        <f t="shared" si="10"/>
        <v>1.7116939350918448E-8</v>
      </c>
      <c r="R9" s="17">
        <f t="shared" si="11"/>
        <v>7.7812395792982914</v>
      </c>
      <c r="S9" s="15">
        <f t="shared" si="12"/>
        <v>6.119851577581907E-7</v>
      </c>
      <c r="T9" s="17">
        <f t="shared" si="13"/>
        <v>0.21763764082403098</v>
      </c>
      <c r="U9" s="15">
        <f t="shared" si="14"/>
        <v>1.5087286267502338</v>
      </c>
      <c r="V9" s="15">
        <f>AVERAGE(U6:U9)</f>
        <v>1.5259681791939477</v>
      </c>
      <c r="W9" s="15">
        <f>_xlfn.STDEV.P(U6:U9)</f>
        <v>6.7886108202774534E-2</v>
      </c>
      <c r="X9" s="15">
        <f>W9/SQRT(4)</f>
        <v>3.3943054101387267E-2</v>
      </c>
    </row>
    <row r="10" spans="1:27" ht="15.75" x14ac:dyDescent="0.25">
      <c r="A10" t="s">
        <v>100</v>
      </c>
      <c r="B10" s="16" t="s">
        <v>124</v>
      </c>
      <c r="C10" s="1" t="s">
        <v>28</v>
      </c>
      <c r="D10" s="16">
        <v>45</v>
      </c>
      <c r="E10" t="s">
        <v>160</v>
      </c>
      <c r="F10">
        <v>24.24</v>
      </c>
      <c r="G10" s="19">
        <v>23.57</v>
      </c>
      <c r="H10" s="19">
        <v>25.59</v>
      </c>
      <c r="I10" s="13">
        <v>20.27</v>
      </c>
      <c r="J10">
        <v>2</v>
      </c>
      <c r="K10" s="5">
        <v>2</v>
      </c>
      <c r="L10" s="5">
        <v>2</v>
      </c>
      <c r="M10" s="5">
        <v>2</v>
      </c>
      <c r="N10">
        <f t="shared" si="7"/>
        <v>5.0469953558595719E-8</v>
      </c>
      <c r="O10">
        <f t="shared" si="8"/>
        <v>8.0301378778558493E-8</v>
      </c>
      <c r="P10" s="12">
        <f t="shared" si="9"/>
        <v>0.62850668726091474</v>
      </c>
      <c r="Q10">
        <f t="shared" si="10"/>
        <v>1.9798961491830867E-8</v>
      </c>
      <c r="R10" s="12">
        <f t="shared" si="11"/>
        <v>2.549121254638524</v>
      </c>
      <c r="S10">
        <f t="shared" si="12"/>
        <v>7.9090075093693003E-7</v>
      </c>
      <c r="T10" s="12">
        <f t="shared" si="13"/>
        <v>6.3813257856699668E-2</v>
      </c>
      <c r="U10">
        <f t="shared" si="14"/>
        <v>0.46759562392515974</v>
      </c>
    </row>
    <row r="11" spans="1:27" ht="15.75" x14ac:dyDescent="0.25">
      <c r="A11" t="s">
        <v>100</v>
      </c>
      <c r="B11" s="13" t="s">
        <v>124</v>
      </c>
      <c r="C11" t="s">
        <v>28</v>
      </c>
      <c r="D11" s="13">
        <v>46</v>
      </c>
      <c r="E11" t="s">
        <v>160</v>
      </c>
      <c r="F11">
        <v>22.8</v>
      </c>
      <c r="G11" s="19">
        <v>23.74</v>
      </c>
      <c r="H11" s="19">
        <v>25.39</v>
      </c>
      <c r="I11" s="13">
        <v>20.13</v>
      </c>
      <c r="J11">
        <v>2</v>
      </c>
      <c r="K11" s="7">
        <v>2</v>
      </c>
      <c r="L11" s="7">
        <v>2</v>
      </c>
      <c r="M11" s="7">
        <v>2</v>
      </c>
      <c r="N11">
        <f t="shared" si="7"/>
        <v>1.3693551480734761E-7</v>
      </c>
      <c r="O11">
        <f t="shared" si="8"/>
        <v>7.137529281490638E-8</v>
      </c>
      <c r="P11" s="12">
        <f t="shared" si="9"/>
        <v>1.9185282386505222</v>
      </c>
      <c r="Q11">
        <f t="shared" si="10"/>
        <v>2.2743034496315718E-8</v>
      </c>
      <c r="R11" s="12">
        <f t="shared" si="11"/>
        <v>6.020986989644264</v>
      </c>
      <c r="S11">
        <f t="shared" si="12"/>
        <v>8.7149758360805643E-7</v>
      </c>
      <c r="T11" s="12">
        <f t="shared" si="13"/>
        <v>0.15712667181522835</v>
      </c>
      <c r="U11">
        <f t="shared" si="14"/>
        <v>1.2198186397602018</v>
      </c>
    </row>
    <row r="12" spans="1:27" ht="15.75" x14ac:dyDescent="0.25">
      <c r="A12" t="s">
        <v>100</v>
      </c>
      <c r="B12" s="13" t="s">
        <v>124</v>
      </c>
      <c r="C12" t="s">
        <v>28</v>
      </c>
      <c r="D12" s="13">
        <v>47</v>
      </c>
      <c r="E12" t="s">
        <v>160</v>
      </c>
      <c r="F12">
        <v>22.61</v>
      </c>
      <c r="G12" s="19">
        <v>23.56</v>
      </c>
      <c r="H12" s="19">
        <v>25.21</v>
      </c>
      <c r="I12" s="13">
        <v>19.91</v>
      </c>
      <c r="J12">
        <v>2</v>
      </c>
      <c r="K12" s="7">
        <v>2</v>
      </c>
      <c r="L12" s="7">
        <v>2</v>
      </c>
      <c r="M12" s="7">
        <v>2</v>
      </c>
      <c r="N12">
        <f t="shared" si="7"/>
        <v>1.5621106670598552E-7</v>
      </c>
      <c r="O12">
        <f t="shared" si="8"/>
        <v>8.0859919038276395E-8</v>
      </c>
      <c r="P12" s="12">
        <f t="shared" si="9"/>
        <v>1.931872657849687</v>
      </c>
      <c r="Q12">
        <f t="shared" si="10"/>
        <v>2.5765217283602518E-8</v>
      </c>
      <c r="R12" s="12">
        <f t="shared" si="11"/>
        <v>6.0628662660415928</v>
      </c>
      <c r="S12">
        <f t="shared" si="12"/>
        <v>1.0150625061544033E-6</v>
      </c>
      <c r="T12" s="12">
        <f t="shared" si="13"/>
        <v>0.15389305166811465</v>
      </c>
      <c r="U12">
        <f t="shared" si="14"/>
        <v>1.2170035136705903</v>
      </c>
    </row>
    <row r="13" spans="1:27" ht="16.5" thickBot="1" x14ac:dyDescent="0.3">
      <c r="A13" s="15" t="s">
        <v>100</v>
      </c>
      <c r="B13" s="14" t="s">
        <v>124</v>
      </c>
      <c r="C13" s="15" t="s">
        <v>28</v>
      </c>
      <c r="D13" s="14">
        <v>48</v>
      </c>
      <c r="E13" s="15" t="s">
        <v>160</v>
      </c>
      <c r="F13" s="15">
        <v>23.16</v>
      </c>
      <c r="G13" s="20">
        <v>23.66</v>
      </c>
      <c r="H13" s="14">
        <v>25.28</v>
      </c>
      <c r="I13" s="14">
        <v>20.09</v>
      </c>
      <c r="J13" s="15">
        <v>2</v>
      </c>
      <c r="K13" s="18">
        <v>2</v>
      </c>
      <c r="L13" s="18">
        <v>2</v>
      </c>
      <c r="M13" s="18">
        <v>2</v>
      </c>
      <c r="N13" s="15">
        <f t="shared" si="7"/>
        <v>1.0669530283546107E-7</v>
      </c>
      <c r="O13" s="15">
        <f t="shared" si="8"/>
        <v>7.5444972155706999E-8</v>
      </c>
      <c r="P13" s="17">
        <f t="shared" si="9"/>
        <v>1.4142135623730914</v>
      </c>
      <c r="Q13" s="15">
        <f t="shared" si="10"/>
        <v>2.4544925012218131E-8</v>
      </c>
      <c r="R13" s="17">
        <f t="shared" si="11"/>
        <v>4.3469394501042311</v>
      </c>
      <c r="S13" s="15">
        <f t="shared" si="12"/>
        <v>8.9599871560479357E-7</v>
      </c>
      <c r="T13" s="17">
        <f t="shared" si="13"/>
        <v>0.11907974975549201</v>
      </c>
      <c r="U13" s="15">
        <f t="shared" si="14"/>
        <v>0.90125046261082897</v>
      </c>
      <c r="V13" s="15">
        <f>AVERAGE(U10:U13)</f>
        <v>0.95141705999169512</v>
      </c>
      <c r="W13" s="15">
        <f>_xlfn.STDEV.P(U10:U13)</f>
        <v>0.30788611607631033</v>
      </c>
      <c r="X13" s="15">
        <f>W13/SQRT(4)</f>
        <v>0.15394305803815517</v>
      </c>
    </row>
    <row r="14" spans="1:27" ht="15.75" x14ac:dyDescent="0.25">
      <c r="A14" t="s">
        <v>100</v>
      </c>
      <c r="B14" s="16" t="s">
        <v>124</v>
      </c>
      <c r="C14" s="1" t="s">
        <v>121</v>
      </c>
      <c r="D14" s="16">
        <v>41</v>
      </c>
      <c r="E14" t="s">
        <v>160</v>
      </c>
      <c r="F14">
        <v>22.78</v>
      </c>
      <c r="G14" s="19">
        <v>23.68</v>
      </c>
      <c r="H14" s="19">
        <v>25.6</v>
      </c>
      <c r="I14" s="13">
        <v>20.149999999999999</v>
      </c>
      <c r="J14">
        <v>2</v>
      </c>
      <c r="K14" s="5">
        <v>2</v>
      </c>
      <c r="L14" s="5">
        <v>2</v>
      </c>
      <c r="M14" s="5">
        <v>2</v>
      </c>
      <c r="N14">
        <f t="shared" si="7"/>
        <v>1.3884706335883811E-7</v>
      </c>
      <c r="O14">
        <f t="shared" si="8"/>
        <v>7.4406298929548932E-8</v>
      </c>
      <c r="P14" s="12">
        <f t="shared" si="9"/>
        <v>1.8660659830736166</v>
      </c>
      <c r="Q14">
        <f t="shared" si="10"/>
        <v>1.9662200074984073E-8</v>
      </c>
      <c r="R14" s="12">
        <f t="shared" si="11"/>
        <v>7.0616239703252326</v>
      </c>
      <c r="S14">
        <f t="shared" si="12"/>
        <v>8.5949941884120197E-7</v>
      </c>
      <c r="T14" s="12">
        <f t="shared" si="13"/>
        <v>0.16154410382968623</v>
      </c>
      <c r="U14">
        <f t="shared" si="14"/>
        <v>1.2863946693764023</v>
      </c>
    </row>
    <row r="15" spans="1:27" ht="15.75" x14ac:dyDescent="0.25">
      <c r="A15" t="s">
        <v>100</v>
      </c>
      <c r="B15" s="13" t="s">
        <v>124</v>
      </c>
      <c r="C15" t="s">
        <v>121</v>
      </c>
      <c r="D15" s="13">
        <v>42</v>
      </c>
      <c r="E15" t="s">
        <v>160</v>
      </c>
      <c r="F15">
        <v>22.79</v>
      </c>
      <c r="G15" s="19">
        <v>23.73</v>
      </c>
      <c r="H15" s="19">
        <v>25.58</v>
      </c>
      <c r="I15" s="13">
        <v>20.36</v>
      </c>
      <c r="J15">
        <v>2</v>
      </c>
      <c r="K15" s="5">
        <v>2</v>
      </c>
      <c r="L15" s="5">
        <v>2</v>
      </c>
      <c r="M15" s="5">
        <v>2</v>
      </c>
      <c r="N15">
        <f t="shared" si="7"/>
        <v>1.3788797663513285E-7</v>
      </c>
      <c r="O15">
        <f t="shared" si="8"/>
        <v>7.1871747236893257E-8</v>
      </c>
      <c r="P15" s="12">
        <f t="shared" si="9"/>
        <v>1.9185282386505291</v>
      </c>
      <c r="Q15">
        <f t="shared" si="10"/>
        <v>1.99366741595583E-8</v>
      </c>
      <c r="R15" s="12">
        <f t="shared" si="11"/>
        <v>6.9162978504629269</v>
      </c>
      <c r="S15">
        <f t="shared" si="12"/>
        <v>7.4306924787569111E-7</v>
      </c>
      <c r="T15" s="12">
        <f t="shared" si="13"/>
        <v>0.18556544632863112</v>
      </c>
      <c r="U15">
        <f t="shared" si="14"/>
        <v>1.3503499461681903</v>
      </c>
    </row>
    <row r="16" spans="1:27" ht="15.75" x14ac:dyDescent="0.25">
      <c r="A16" t="s">
        <v>100</v>
      </c>
      <c r="B16" s="13" t="s">
        <v>124</v>
      </c>
      <c r="C16" t="s">
        <v>121</v>
      </c>
      <c r="D16" s="13">
        <v>43</v>
      </c>
      <c r="E16" t="s">
        <v>160</v>
      </c>
      <c r="F16">
        <v>22.98</v>
      </c>
      <c r="G16" s="19">
        <v>23.98</v>
      </c>
      <c r="H16" s="19">
        <v>25.78</v>
      </c>
      <c r="I16" s="13">
        <v>20.32</v>
      </c>
      <c r="J16">
        <v>2</v>
      </c>
      <c r="K16" s="5">
        <v>2</v>
      </c>
      <c r="L16" s="5">
        <v>2</v>
      </c>
      <c r="M16" s="5">
        <v>2</v>
      </c>
      <c r="N16">
        <f t="shared" si="7"/>
        <v>1.2087338921904916E-7</v>
      </c>
      <c r="O16">
        <f t="shared" si="8"/>
        <v>6.0436694609524567E-8</v>
      </c>
      <c r="P16" s="12">
        <f t="shared" si="9"/>
        <v>2.0000000000000004</v>
      </c>
      <c r="Q16">
        <f t="shared" si="10"/>
        <v>1.7355882919854728E-8</v>
      </c>
      <c r="R16" s="12">
        <f t="shared" si="11"/>
        <v>6.9644045063690081</v>
      </c>
      <c r="S16">
        <f t="shared" si="12"/>
        <v>7.6395976790392145E-7</v>
      </c>
      <c r="T16" s="12">
        <f t="shared" si="13"/>
        <v>0.15821957424628499</v>
      </c>
      <c r="U16">
        <f t="shared" si="14"/>
        <v>1.3013418554419345</v>
      </c>
    </row>
    <row r="17" spans="1:24" ht="16.5" thickBot="1" x14ac:dyDescent="0.3">
      <c r="A17" s="15" t="s">
        <v>100</v>
      </c>
      <c r="B17" s="14" t="s">
        <v>124</v>
      </c>
      <c r="C17" s="15" t="s">
        <v>121</v>
      </c>
      <c r="D17" s="14">
        <v>44</v>
      </c>
      <c r="E17" s="15" t="s">
        <v>160</v>
      </c>
      <c r="F17" s="15">
        <v>23.17</v>
      </c>
      <c r="G17" s="20">
        <v>23.99</v>
      </c>
      <c r="H17" s="20">
        <v>25.44</v>
      </c>
      <c r="I17" s="14">
        <v>20.239999999999998</v>
      </c>
      <c r="J17" s="15">
        <v>2</v>
      </c>
      <c r="K17" s="3">
        <v>2</v>
      </c>
      <c r="L17" s="3">
        <v>2</v>
      </c>
      <c r="M17" s="3">
        <v>2</v>
      </c>
      <c r="N17" s="15">
        <f t="shared" si="7"/>
        <v>1.0595830454427818E-7</v>
      </c>
      <c r="O17" s="15">
        <f t="shared" si="8"/>
        <v>6.0019227865738948E-8</v>
      </c>
      <c r="P17" s="17">
        <f t="shared" si="9"/>
        <v>1.7654059925813015</v>
      </c>
      <c r="Q17" s="15">
        <f t="shared" si="10"/>
        <v>2.1968323249982282E-8</v>
      </c>
      <c r="R17" s="17">
        <f t="shared" si="11"/>
        <v>4.8232313107630391</v>
      </c>
      <c r="S17" s="15">
        <f t="shared" si="12"/>
        <v>8.0751925693753023E-7</v>
      </c>
      <c r="T17" s="17">
        <f t="shared" si="13"/>
        <v>0.13121458545288303</v>
      </c>
      <c r="U17" s="15">
        <f t="shared" si="14"/>
        <v>1.0376596591597447</v>
      </c>
      <c r="V17" s="15">
        <f>AVERAGE(U14:U17)</f>
        <v>1.2439365325365679</v>
      </c>
      <c r="W17" s="15">
        <f>_xlfn.STDEV.P(U14:U17)</f>
        <v>0.12142078443643023</v>
      </c>
      <c r="X17" s="15">
        <f>W17/SQRT(4)</f>
        <v>6.0710392218215115E-2</v>
      </c>
    </row>
    <row r="18" spans="1:24" ht="15.75" x14ac:dyDescent="0.25">
      <c r="A18" t="s">
        <v>100</v>
      </c>
      <c r="B18" s="13" t="s">
        <v>124</v>
      </c>
      <c r="C18" s="1" t="s">
        <v>56</v>
      </c>
      <c r="D18" s="16">
        <v>9</v>
      </c>
      <c r="E18" t="s">
        <v>160</v>
      </c>
      <c r="F18">
        <v>22.39</v>
      </c>
      <c r="G18" s="19">
        <v>23.54</v>
      </c>
      <c r="H18" s="19">
        <v>25.5</v>
      </c>
      <c r="I18" s="13">
        <v>20.170000000000002</v>
      </c>
      <c r="J18">
        <v>2</v>
      </c>
      <c r="K18" s="5">
        <v>2</v>
      </c>
      <c r="L18" s="5">
        <v>2</v>
      </c>
      <c r="M18" s="5">
        <v>2</v>
      </c>
      <c r="N18">
        <f t="shared" si="7"/>
        <v>1.8194427597052582E-7</v>
      </c>
      <c r="O18">
        <f t="shared" si="8"/>
        <v>8.1988681443914511E-8</v>
      </c>
      <c r="P18" s="12">
        <f t="shared" si="9"/>
        <v>2.2191389441356892</v>
      </c>
      <c r="Q18">
        <f t="shared" si="10"/>
        <v>2.107342425544706E-8</v>
      </c>
      <c r="R18" s="12">
        <f t="shared" si="11"/>
        <v>8.6338258920354072</v>
      </c>
      <c r="S18">
        <f t="shared" si="12"/>
        <v>8.4766643635422723E-7</v>
      </c>
      <c r="T18" s="12">
        <f t="shared" si="13"/>
        <v>0.21464135910943866</v>
      </c>
      <c r="U18">
        <f t="shared" si="14"/>
        <v>1.6021397551792438</v>
      </c>
    </row>
    <row r="19" spans="1:24" ht="15.75" x14ac:dyDescent="0.25">
      <c r="A19" t="s">
        <v>100</v>
      </c>
      <c r="B19" s="13" t="s">
        <v>124</v>
      </c>
      <c r="C19" t="s">
        <v>56</v>
      </c>
      <c r="D19" s="13">
        <v>10</v>
      </c>
      <c r="E19" t="s">
        <v>160</v>
      </c>
      <c r="F19">
        <v>22.51</v>
      </c>
      <c r="G19" s="19">
        <v>23.54</v>
      </c>
      <c r="H19" s="19">
        <v>25.51</v>
      </c>
      <c r="I19" s="13">
        <v>20.350000000000001</v>
      </c>
      <c r="J19">
        <v>2</v>
      </c>
      <c r="K19" s="5">
        <v>2</v>
      </c>
      <c r="L19" s="5">
        <v>2</v>
      </c>
      <c r="M19" s="5">
        <v>2</v>
      </c>
      <c r="N19">
        <f t="shared" si="7"/>
        <v>1.6742287584996183E-7</v>
      </c>
      <c r="O19">
        <f t="shared" si="8"/>
        <v>8.1988681443914511E-8</v>
      </c>
      <c r="P19" s="12">
        <f t="shared" si="9"/>
        <v>2.0420242514143827</v>
      </c>
      <c r="Q19">
        <f t="shared" si="10"/>
        <v>2.0927859481245258E-8</v>
      </c>
      <c r="R19" s="12">
        <f t="shared" si="11"/>
        <v>7.9999999999999885</v>
      </c>
      <c r="S19">
        <f t="shared" si="12"/>
        <v>7.4823770322489716E-7</v>
      </c>
      <c r="T19" s="12">
        <f t="shared" si="13"/>
        <v>0.22375626773199328</v>
      </c>
      <c r="U19">
        <f t="shared" si="14"/>
        <v>1.5404302223135489</v>
      </c>
    </row>
    <row r="20" spans="1:24" ht="15.75" x14ac:dyDescent="0.25">
      <c r="A20" t="s">
        <v>100</v>
      </c>
      <c r="B20" s="13" t="s">
        <v>124</v>
      </c>
      <c r="C20" t="s">
        <v>56</v>
      </c>
      <c r="D20" s="13">
        <v>11</v>
      </c>
      <c r="E20" t="s">
        <v>160</v>
      </c>
      <c r="F20">
        <v>21.94</v>
      </c>
      <c r="G20" s="19">
        <v>23.77</v>
      </c>
      <c r="H20" s="19">
        <v>25.41</v>
      </c>
      <c r="I20" s="13">
        <v>20.309999999999999</v>
      </c>
      <c r="J20">
        <v>2</v>
      </c>
      <c r="K20" s="5">
        <v>2</v>
      </c>
      <c r="L20" s="5">
        <v>2</v>
      </c>
      <c r="M20" s="5">
        <v>2</v>
      </c>
      <c r="N20">
        <f t="shared" si="7"/>
        <v>2.4854320546176939E-7</v>
      </c>
      <c r="O20">
        <f t="shared" si="8"/>
        <v>6.9906410529129408E-8</v>
      </c>
      <c r="P20" s="12">
        <f t="shared" si="9"/>
        <v>3.5553707246662816</v>
      </c>
      <c r="Q20">
        <f t="shared" si="10"/>
        <v>2.2429924419687245E-8</v>
      </c>
      <c r="R20" s="12">
        <f t="shared" si="11"/>
        <v>11.080875744887374</v>
      </c>
      <c r="S20">
        <f t="shared" si="12"/>
        <v>7.692735283108974E-7</v>
      </c>
      <c r="T20" s="12">
        <f t="shared" si="13"/>
        <v>0.32308820765937252</v>
      </c>
      <c r="U20">
        <f t="shared" si="14"/>
        <v>2.3348556075139406</v>
      </c>
      <c r="X20" s="1"/>
    </row>
    <row r="21" spans="1:24" ht="16.5" thickBot="1" x14ac:dyDescent="0.3">
      <c r="A21" s="15" t="s">
        <v>100</v>
      </c>
      <c r="B21" s="14" t="s">
        <v>124</v>
      </c>
      <c r="C21" s="15" t="s">
        <v>56</v>
      </c>
      <c r="D21" s="14">
        <v>12</v>
      </c>
      <c r="E21" s="15" t="s">
        <v>160</v>
      </c>
      <c r="F21" s="15">
        <v>22.7</v>
      </c>
      <c r="G21" s="20">
        <v>23.89</v>
      </c>
      <c r="H21" s="20">
        <v>25.09</v>
      </c>
      <c r="I21" s="14">
        <v>20.22</v>
      </c>
      <c r="J21" s="15">
        <v>2</v>
      </c>
      <c r="K21" s="3">
        <v>2</v>
      </c>
      <c r="L21" s="3">
        <v>2</v>
      </c>
      <c r="M21" s="3">
        <v>2</v>
      </c>
      <c r="N21" s="15">
        <f t="shared" si="7"/>
        <v>1.4676385084926092E-7</v>
      </c>
      <c r="O21" s="15">
        <f t="shared" si="8"/>
        <v>6.4327015668417646E-8</v>
      </c>
      <c r="P21" s="17">
        <f t="shared" si="9"/>
        <v>2.2815274317368486</v>
      </c>
      <c r="Q21" s="15">
        <f t="shared" si="10"/>
        <v>2.7999959862649789E-8</v>
      </c>
      <c r="R21" s="17">
        <f t="shared" si="11"/>
        <v>5.2415736154334569</v>
      </c>
      <c r="S21" s="15">
        <f t="shared" si="12"/>
        <v>8.1879180568480943E-7</v>
      </c>
      <c r="T21" s="17">
        <f t="shared" si="13"/>
        <v>0.17924440600197833</v>
      </c>
      <c r="U21" s="15">
        <f t="shared" si="14"/>
        <v>1.2893703084395796</v>
      </c>
      <c r="V21" s="15">
        <f>AVERAGE(U18:U21)</f>
        <v>1.6916989733615782</v>
      </c>
      <c r="W21" s="15">
        <f>_xlfn.STDEV.P(U18:U21)</f>
        <v>0.38936547717959546</v>
      </c>
      <c r="X21" s="15">
        <f>W21/SQRT(4)</f>
        <v>0.19468273858979773</v>
      </c>
    </row>
    <row r="22" spans="1:24" ht="15.75" x14ac:dyDescent="0.25">
      <c r="A22" t="s">
        <v>100</v>
      </c>
      <c r="B22" s="13" t="s">
        <v>124</v>
      </c>
      <c r="C22" s="1" t="s">
        <v>122</v>
      </c>
      <c r="D22" s="16">
        <v>13</v>
      </c>
      <c r="E22" t="s">
        <v>160</v>
      </c>
      <c r="F22">
        <v>22.24</v>
      </c>
      <c r="G22" s="19">
        <v>23.87</v>
      </c>
      <c r="H22" s="19">
        <v>25.54</v>
      </c>
      <c r="I22" s="13">
        <v>20.46</v>
      </c>
      <c r="J22">
        <v>2</v>
      </c>
      <c r="K22" s="5">
        <v>2</v>
      </c>
      <c r="L22" s="5">
        <v>2</v>
      </c>
      <c r="M22" s="5">
        <v>2</v>
      </c>
      <c r="N22">
        <f t="shared" si="7"/>
        <v>2.018798142343829E-7</v>
      </c>
      <c r="O22">
        <f t="shared" si="8"/>
        <v>6.5224987343593723E-8</v>
      </c>
      <c r="P22" s="12">
        <f t="shared" si="9"/>
        <v>3.0951299870847913</v>
      </c>
      <c r="Q22">
        <f t="shared" si="10"/>
        <v>2.0497170360978624E-8</v>
      </c>
      <c r="R22" s="12">
        <f t="shared" si="11"/>
        <v>9.8491553067593411</v>
      </c>
      <c r="S22">
        <f t="shared" si="12"/>
        <v>6.9330812326446097E-7</v>
      </c>
      <c r="T22" s="12">
        <f t="shared" si="13"/>
        <v>0.29118339661711456</v>
      </c>
      <c r="U22">
        <f t="shared" si="14"/>
        <v>2.0705298476827596</v>
      </c>
      <c r="X22" s="1"/>
    </row>
    <row r="23" spans="1:24" ht="15.75" x14ac:dyDescent="0.25">
      <c r="A23" t="s">
        <v>100</v>
      </c>
      <c r="B23" s="13" t="s">
        <v>124</v>
      </c>
      <c r="C23" t="s">
        <v>122</v>
      </c>
      <c r="D23" s="13">
        <v>14</v>
      </c>
      <c r="E23" t="s">
        <v>160</v>
      </c>
      <c r="F23">
        <v>21.84</v>
      </c>
      <c r="G23" s="19">
        <v>23.65</v>
      </c>
      <c r="H23" s="19">
        <v>25.33</v>
      </c>
      <c r="I23" s="13">
        <v>20.3</v>
      </c>
      <c r="J23">
        <v>2</v>
      </c>
      <c r="K23" s="7">
        <v>2</v>
      </c>
      <c r="L23" s="7">
        <v>2</v>
      </c>
      <c r="M23" s="7">
        <v>2</v>
      </c>
      <c r="N23">
        <f t="shared" si="7"/>
        <v>2.6638201190763013E-7</v>
      </c>
      <c r="O23">
        <f t="shared" si="8"/>
        <v>7.5969733436063873E-8</v>
      </c>
      <c r="P23" s="12">
        <f t="shared" si="9"/>
        <v>3.5064228852641328</v>
      </c>
      <c r="Q23">
        <f t="shared" si="10"/>
        <v>2.3708834760037632E-8</v>
      </c>
      <c r="R23" s="12">
        <f t="shared" si="11"/>
        <v>11.23555900590398</v>
      </c>
      <c r="S23">
        <f t="shared" si="12"/>
        <v>7.7462424884437066E-7</v>
      </c>
      <c r="T23" s="12">
        <f t="shared" si="13"/>
        <v>0.34388545453493646</v>
      </c>
      <c r="U23">
        <f t="shared" si="14"/>
        <v>2.3839158870471713</v>
      </c>
      <c r="X23" s="1"/>
    </row>
    <row r="24" spans="1:24" ht="15.75" x14ac:dyDescent="0.25">
      <c r="A24" t="s">
        <v>100</v>
      </c>
      <c r="B24" s="13" t="s">
        <v>124</v>
      </c>
      <c r="C24" t="s">
        <v>122</v>
      </c>
      <c r="D24" s="13">
        <v>15</v>
      </c>
      <c r="E24" t="s">
        <v>160</v>
      </c>
      <c r="F24">
        <v>22.17</v>
      </c>
      <c r="G24" s="19">
        <v>23.92</v>
      </c>
      <c r="H24" s="19">
        <v>25.31</v>
      </c>
      <c r="I24" s="13">
        <v>20.27</v>
      </c>
      <c r="J24">
        <v>2</v>
      </c>
      <c r="K24" s="8">
        <v>2</v>
      </c>
      <c r="L24" s="8">
        <v>2</v>
      </c>
      <c r="M24" s="8">
        <v>2</v>
      </c>
      <c r="N24">
        <f t="shared" si="7"/>
        <v>2.1191660908855675E-7</v>
      </c>
      <c r="O24">
        <f t="shared" si="8"/>
        <v>6.3003184828840523E-8</v>
      </c>
      <c r="P24" s="12">
        <f t="shared" si="9"/>
        <v>3.3635856610148567</v>
      </c>
      <c r="Q24">
        <f t="shared" si="10"/>
        <v>2.4039797759715574E-8</v>
      </c>
      <c r="R24" s="12">
        <f t="shared" si="11"/>
        <v>8.8152409270128587</v>
      </c>
      <c r="S24">
        <f t="shared" si="12"/>
        <v>7.9090075093693003E-7</v>
      </c>
      <c r="T24" s="12">
        <f t="shared" si="13"/>
        <v>0.26794336563407301</v>
      </c>
      <c r="U24">
        <f t="shared" si="14"/>
        <v>1.9953843530540432</v>
      </c>
      <c r="X24" s="1"/>
    </row>
    <row r="25" spans="1:24" ht="16.5" thickBot="1" x14ac:dyDescent="0.3">
      <c r="A25" s="15" t="s">
        <v>100</v>
      </c>
      <c r="B25" s="14" t="s">
        <v>124</v>
      </c>
      <c r="C25" s="15" t="s">
        <v>122</v>
      </c>
      <c r="D25" s="14">
        <v>16</v>
      </c>
      <c r="E25" s="15" t="s">
        <v>160</v>
      </c>
      <c r="F25" s="15">
        <v>22.41</v>
      </c>
      <c r="G25" s="20">
        <v>24.03</v>
      </c>
      <c r="H25" s="20">
        <v>25.53</v>
      </c>
      <c r="I25" s="14">
        <v>20.59</v>
      </c>
      <c r="J25" s="15">
        <v>2</v>
      </c>
      <c r="K25" s="18">
        <v>2</v>
      </c>
      <c r="L25" s="18">
        <v>2</v>
      </c>
      <c r="M25" s="18">
        <v>2</v>
      </c>
      <c r="N25" s="15">
        <f t="shared" si="7"/>
        <v>1.7943939535749769E-7</v>
      </c>
      <c r="O25" s="15">
        <f t="shared" si="8"/>
        <v>5.8377998923476236E-8</v>
      </c>
      <c r="P25" s="17">
        <f t="shared" si="9"/>
        <v>3.0737503625760216</v>
      </c>
      <c r="Q25" s="15">
        <f t="shared" si="10"/>
        <v>2.0639739455445451E-8</v>
      </c>
      <c r="R25" s="17">
        <f t="shared" si="11"/>
        <v>8.6938789002084818</v>
      </c>
      <c r="S25" s="15">
        <f t="shared" si="12"/>
        <v>6.335667677385869E-7</v>
      </c>
      <c r="T25" s="17">
        <f t="shared" si="13"/>
        <v>0.28322097132394952</v>
      </c>
      <c r="U25" s="15">
        <f t="shared" si="14"/>
        <v>1.9633717104935091</v>
      </c>
      <c r="V25" s="15">
        <f>AVERAGE(U22:U25)</f>
        <v>2.103300449569371</v>
      </c>
      <c r="W25" s="15">
        <f>_xlfn.STDEV.P(U22:U25)</f>
        <v>0.1666169799310189</v>
      </c>
      <c r="X25" s="15">
        <f>W25/SQRT(4)</f>
        <v>8.330848996550945E-2</v>
      </c>
    </row>
    <row r="26" spans="1:24" ht="15.75" x14ac:dyDescent="0.25">
      <c r="A26" t="s">
        <v>100</v>
      </c>
      <c r="B26" s="16" t="s">
        <v>125</v>
      </c>
      <c r="C26" s="1" t="s">
        <v>32</v>
      </c>
      <c r="D26" s="16">
        <v>1</v>
      </c>
      <c r="E26" t="s">
        <v>160</v>
      </c>
      <c r="F26">
        <v>22.59</v>
      </c>
      <c r="G26" s="19">
        <v>23.99</v>
      </c>
      <c r="H26" s="19">
        <v>25.78</v>
      </c>
      <c r="I26" s="13">
        <v>20.32</v>
      </c>
      <c r="J26">
        <v>2</v>
      </c>
      <c r="K26" s="5">
        <v>2</v>
      </c>
      <c r="L26" s="5">
        <v>2</v>
      </c>
      <c r="M26" s="5">
        <v>2</v>
      </c>
      <c r="N26">
        <f t="shared" si="7"/>
        <v>1.583916919346467E-7</v>
      </c>
      <c r="O26">
        <f t="shared" si="8"/>
        <v>6.0019227865738948E-8</v>
      </c>
      <c r="P26" s="12">
        <f t="shared" si="9"/>
        <v>2.6390158215457844</v>
      </c>
      <c r="Q26">
        <f t="shared" si="10"/>
        <v>1.7355882919854728E-8</v>
      </c>
      <c r="R26" s="12">
        <f t="shared" si="11"/>
        <v>9.1261097269474138</v>
      </c>
      <c r="S26">
        <f t="shared" si="12"/>
        <v>7.6395976790392145E-7</v>
      </c>
      <c r="T26" s="12">
        <f t="shared" si="13"/>
        <v>0.20732988645361053</v>
      </c>
      <c r="U26">
        <f t="shared" si="14"/>
        <v>1.7092143485297999</v>
      </c>
      <c r="X26" s="1"/>
    </row>
    <row r="27" spans="1:24" ht="15.75" x14ac:dyDescent="0.25">
      <c r="A27" t="s">
        <v>100</v>
      </c>
      <c r="B27" s="13" t="s">
        <v>125</v>
      </c>
      <c r="C27" t="s">
        <v>32</v>
      </c>
      <c r="D27" s="13">
        <v>2</v>
      </c>
      <c r="E27" t="s">
        <v>160</v>
      </c>
      <c r="F27">
        <v>23.08</v>
      </c>
      <c r="G27" s="19">
        <v>23.86</v>
      </c>
      <c r="H27" s="19">
        <v>25.64</v>
      </c>
      <c r="I27" s="13">
        <v>20.52</v>
      </c>
      <c r="J27">
        <v>2</v>
      </c>
      <c r="K27" s="5">
        <v>2</v>
      </c>
      <c r="L27" s="5">
        <v>2</v>
      </c>
      <c r="M27" s="5">
        <v>2</v>
      </c>
      <c r="N27">
        <f t="shared" si="7"/>
        <v>1.1277885994024241E-7</v>
      </c>
      <c r="O27">
        <f t="shared" si="8"/>
        <v>6.567866300801101E-8</v>
      </c>
      <c r="P27" s="12">
        <f t="shared" si="9"/>
        <v>1.7171308728755099</v>
      </c>
      <c r="Q27">
        <f t="shared" si="10"/>
        <v>1.912453617994345E-8</v>
      </c>
      <c r="R27" s="12">
        <f t="shared" si="11"/>
        <v>5.89707686916441</v>
      </c>
      <c r="S27">
        <f t="shared" si="12"/>
        <v>6.6506560628433515E-7</v>
      </c>
      <c r="T27" s="12">
        <f t="shared" si="13"/>
        <v>0.16957554093095911</v>
      </c>
      <c r="U27">
        <f t="shared" si="14"/>
        <v>1.1974787046189299</v>
      </c>
      <c r="X27" s="1"/>
    </row>
    <row r="28" spans="1:24" ht="15.75" x14ac:dyDescent="0.25">
      <c r="A28" t="s">
        <v>100</v>
      </c>
      <c r="B28" s="13" t="s">
        <v>125</v>
      </c>
      <c r="C28" t="s">
        <v>32</v>
      </c>
      <c r="D28" s="13">
        <v>3</v>
      </c>
      <c r="E28" t="s">
        <v>160</v>
      </c>
      <c r="F28">
        <v>22.76</v>
      </c>
      <c r="G28" s="19">
        <v>24.43</v>
      </c>
      <c r="H28" s="19">
        <v>25.81</v>
      </c>
      <c r="I28" s="13">
        <v>20.73</v>
      </c>
      <c r="J28">
        <v>2</v>
      </c>
      <c r="K28" s="5">
        <v>2</v>
      </c>
      <c r="L28" s="5">
        <v>2</v>
      </c>
      <c r="M28" s="5">
        <v>2</v>
      </c>
      <c r="N28">
        <f t="shared" si="7"/>
        <v>1.4078529613370054E-7</v>
      </c>
      <c r="O28">
        <f t="shared" si="8"/>
        <v>4.4242250044019561E-8</v>
      </c>
      <c r="P28" s="12">
        <f t="shared" si="9"/>
        <v>3.1821459350196672</v>
      </c>
      <c r="Q28">
        <f t="shared" si="10"/>
        <v>1.6998704014248041E-8</v>
      </c>
      <c r="R28" s="12">
        <f t="shared" si="11"/>
        <v>8.2821193907309976</v>
      </c>
      <c r="S28">
        <f t="shared" si="12"/>
        <v>5.7497397789514616E-7</v>
      </c>
      <c r="T28" s="12">
        <f t="shared" si="13"/>
        <v>0.24485507439673129</v>
      </c>
      <c r="U28">
        <f t="shared" si="14"/>
        <v>1.86175943219575</v>
      </c>
      <c r="X28" s="1"/>
    </row>
    <row r="29" spans="1:24" ht="16.5" thickBot="1" x14ac:dyDescent="0.3">
      <c r="A29" s="15" t="s">
        <v>100</v>
      </c>
      <c r="B29" s="14" t="s">
        <v>125</v>
      </c>
      <c r="C29" s="15" t="s">
        <v>32</v>
      </c>
      <c r="D29" s="14">
        <v>4</v>
      </c>
      <c r="E29" s="15" t="s">
        <v>160</v>
      </c>
      <c r="F29" s="15">
        <v>22.58</v>
      </c>
      <c r="G29" s="20">
        <v>24.56</v>
      </c>
      <c r="H29" s="20">
        <v>25.89</v>
      </c>
      <c r="I29" s="14">
        <v>20.87</v>
      </c>
      <c r="J29" s="15">
        <v>2</v>
      </c>
      <c r="K29" s="3">
        <v>2</v>
      </c>
      <c r="L29" s="3">
        <v>2</v>
      </c>
      <c r="M29" s="3">
        <v>2</v>
      </c>
      <c r="N29" s="15">
        <f t="shared" si="7"/>
        <v>1.5949339327646672E-7</v>
      </c>
      <c r="O29" s="15">
        <f t="shared" si="8"/>
        <v>4.0429959519138118E-8</v>
      </c>
      <c r="P29" s="17">
        <f t="shared" si="9"/>
        <v>3.944930817973443</v>
      </c>
      <c r="Q29" s="15">
        <f t="shared" si="10"/>
        <v>1.6081753917104408E-8</v>
      </c>
      <c r="R29" s="17">
        <f t="shared" si="11"/>
        <v>9.9176615995119146</v>
      </c>
      <c r="S29" s="15">
        <f t="shared" si="12"/>
        <v>5.2179989874874989E-7</v>
      </c>
      <c r="T29" s="17">
        <f t="shared" si="13"/>
        <v>0.3056600694230181</v>
      </c>
      <c r="U29" s="15">
        <f t="shared" si="14"/>
        <v>2.2868049739338168</v>
      </c>
      <c r="V29" s="15">
        <f>AVERAGE(U26:U29)</f>
        <v>1.7638143648195741</v>
      </c>
      <c r="W29" s="15">
        <f>_xlfn.STDEV.P(U26:U29)</f>
        <v>0.38949635917385517</v>
      </c>
      <c r="X29" s="15">
        <f>W29/SQRT(4)</f>
        <v>0.19474817958692758</v>
      </c>
    </row>
    <row r="30" spans="1:24" ht="15.75" x14ac:dyDescent="0.25">
      <c r="A30" t="s">
        <v>100</v>
      </c>
      <c r="B30" s="16" t="s">
        <v>125</v>
      </c>
      <c r="C30" s="1" t="s">
        <v>120</v>
      </c>
      <c r="D30" s="16">
        <v>5</v>
      </c>
      <c r="E30" t="s">
        <v>160</v>
      </c>
      <c r="F30">
        <v>22.45</v>
      </c>
      <c r="G30" s="19">
        <v>24.88</v>
      </c>
      <c r="H30" s="19">
        <v>25.9</v>
      </c>
      <c r="I30" s="13">
        <v>20.57</v>
      </c>
      <c r="J30">
        <v>2</v>
      </c>
      <c r="K30" s="5">
        <v>2</v>
      </c>
      <c r="L30" s="5">
        <v>2</v>
      </c>
      <c r="M30" s="5">
        <v>2</v>
      </c>
      <c r="N30">
        <f t="shared" si="7"/>
        <v>1.7453261565513935E-7</v>
      </c>
      <c r="O30">
        <f t="shared" si="8"/>
        <v>3.2387222722949419E-8</v>
      </c>
      <c r="P30" s="12">
        <f t="shared" si="9"/>
        <v>5.3889343074627529</v>
      </c>
      <c r="Q30">
        <f t="shared" si="10"/>
        <v>1.5970669128541582E-8</v>
      </c>
      <c r="R30" s="12">
        <f t="shared" si="11"/>
        <v>10.928322054035153</v>
      </c>
      <c r="S30">
        <f t="shared" si="12"/>
        <v>6.4241103022846699E-7</v>
      </c>
      <c r="T30" s="12">
        <f t="shared" si="13"/>
        <v>0.27168371563151489</v>
      </c>
      <c r="U30">
        <f t="shared" si="14"/>
        <v>2.519842099789745</v>
      </c>
      <c r="X30" s="1"/>
    </row>
    <row r="31" spans="1:24" ht="15.75" x14ac:dyDescent="0.25">
      <c r="A31" t="s">
        <v>100</v>
      </c>
      <c r="B31" s="13" t="s">
        <v>125</v>
      </c>
      <c r="C31" t="s">
        <v>120</v>
      </c>
      <c r="D31" s="13">
        <v>6</v>
      </c>
      <c r="E31" t="s">
        <v>160</v>
      </c>
      <c r="F31">
        <v>22.09</v>
      </c>
      <c r="G31" s="19">
        <v>23.69</v>
      </c>
      <c r="H31" s="19">
        <v>25.37</v>
      </c>
      <c r="I31" s="13">
        <v>20.18</v>
      </c>
      <c r="J31">
        <v>2</v>
      </c>
      <c r="K31" s="5">
        <v>2</v>
      </c>
      <c r="L31" s="5">
        <v>2</v>
      </c>
      <c r="M31" s="5">
        <v>2</v>
      </c>
      <c r="N31">
        <f t="shared" si="7"/>
        <v>2.2399967890119837E-7</v>
      </c>
      <c r="O31">
        <f t="shared" si="8"/>
        <v>7.3892337080179704E-8</v>
      </c>
      <c r="P31" s="12">
        <f t="shared" si="9"/>
        <v>3.0314331330208022</v>
      </c>
      <c r="Q31">
        <f t="shared" si="10"/>
        <v>2.3060515426730945E-8</v>
      </c>
      <c r="R31" s="12">
        <f t="shared" si="11"/>
        <v>9.7135590751603829</v>
      </c>
      <c r="S31">
        <f t="shared" si="12"/>
        <v>8.4181117657723932E-7</v>
      </c>
      <c r="T31" s="12">
        <f t="shared" si="13"/>
        <v>0.26609254561333989</v>
      </c>
      <c r="U31">
        <f t="shared" si="14"/>
        <v>1.9861849908740734</v>
      </c>
      <c r="X31" s="1"/>
    </row>
    <row r="32" spans="1:24" ht="15.75" x14ac:dyDescent="0.25">
      <c r="A32" t="s">
        <v>100</v>
      </c>
      <c r="B32" s="13" t="s">
        <v>125</v>
      </c>
      <c r="C32" t="s">
        <v>120</v>
      </c>
      <c r="D32" s="13">
        <v>7</v>
      </c>
      <c r="E32" t="s">
        <v>160</v>
      </c>
      <c r="F32">
        <v>22.36</v>
      </c>
      <c r="G32" s="19">
        <v>23.77</v>
      </c>
      <c r="H32" s="19">
        <v>25.46</v>
      </c>
      <c r="I32" s="13">
        <v>20.38</v>
      </c>
      <c r="J32">
        <v>2</v>
      </c>
      <c r="K32" s="6">
        <v>2</v>
      </c>
      <c r="L32" s="6">
        <v>2</v>
      </c>
      <c r="M32" s="6">
        <v>2</v>
      </c>
      <c r="N32">
        <f t="shared" si="7"/>
        <v>1.8576731196892272E-7</v>
      </c>
      <c r="O32">
        <f t="shared" si="8"/>
        <v>6.9906410529129408E-8</v>
      </c>
      <c r="P32" s="12">
        <f t="shared" si="9"/>
        <v>2.657371628193026</v>
      </c>
      <c r="Q32">
        <f t="shared" si="10"/>
        <v>2.1665878852014395E-8</v>
      </c>
      <c r="R32" s="12">
        <f t="shared" si="11"/>
        <v>8.5741877002903539</v>
      </c>
      <c r="S32">
        <f t="shared" si="12"/>
        <v>7.3283919395828869E-7</v>
      </c>
      <c r="T32" s="12">
        <f t="shared" si="13"/>
        <v>0.25348986994750738</v>
      </c>
      <c r="U32">
        <f t="shared" si="14"/>
        <v>1.7941908175396635</v>
      </c>
      <c r="X32" s="1"/>
    </row>
    <row r="33" spans="1:24" ht="16.5" thickBot="1" x14ac:dyDescent="0.3">
      <c r="A33" s="15" t="s">
        <v>100</v>
      </c>
      <c r="B33" s="14" t="s">
        <v>125</v>
      </c>
      <c r="C33" s="15" t="s">
        <v>120</v>
      </c>
      <c r="D33" s="14">
        <v>8</v>
      </c>
      <c r="E33" s="15" t="s">
        <v>160</v>
      </c>
      <c r="F33" s="15">
        <v>22.36</v>
      </c>
      <c r="G33" s="20">
        <v>23.71</v>
      </c>
      <c r="H33" s="20">
        <v>25.12</v>
      </c>
      <c r="I33" s="14">
        <v>20.2</v>
      </c>
      <c r="J33" s="15">
        <v>2</v>
      </c>
      <c r="K33" s="18">
        <v>2</v>
      </c>
      <c r="L33" s="18">
        <v>2</v>
      </c>
      <c r="M33" s="18">
        <v>2</v>
      </c>
      <c r="N33" s="15">
        <f t="shared" si="7"/>
        <v>1.8576731196892272E-7</v>
      </c>
      <c r="O33" s="15">
        <f t="shared" si="8"/>
        <v>7.2875039439920648E-8</v>
      </c>
      <c r="P33" s="17">
        <f t="shared" si="9"/>
        <v>2.549121254638528</v>
      </c>
      <c r="Q33" s="15">
        <f t="shared" si="10"/>
        <v>2.7423729021098463E-8</v>
      </c>
      <c r="R33" s="17">
        <f t="shared" si="11"/>
        <v>6.7739624989002234</v>
      </c>
      <c r="S33" s="15">
        <f t="shared" si="12"/>
        <v>8.3022171334850863E-7</v>
      </c>
      <c r="T33" s="17">
        <f t="shared" si="13"/>
        <v>0.22375626773199286</v>
      </c>
      <c r="U33" s="15">
        <f t="shared" si="14"/>
        <v>1.569168195793502</v>
      </c>
      <c r="V33" s="15">
        <f>AVERAGE(U30:U33)</f>
        <v>1.967346525999246</v>
      </c>
      <c r="W33" s="15">
        <f>_xlfn.STDEV.P(U30:U33)</f>
        <v>0.35147372904475582</v>
      </c>
      <c r="X33" s="15">
        <f>W33/SQRT(4)</f>
        <v>0.17573686452237791</v>
      </c>
    </row>
    <row r="34" spans="1:24" ht="15.75" x14ac:dyDescent="0.25">
      <c r="A34" t="s">
        <v>100</v>
      </c>
      <c r="B34" s="13" t="s">
        <v>125</v>
      </c>
      <c r="C34" s="1" t="s">
        <v>28</v>
      </c>
      <c r="D34" s="16">
        <v>17</v>
      </c>
      <c r="E34" t="s">
        <v>160</v>
      </c>
      <c r="F34">
        <v>22.69</v>
      </c>
      <c r="G34" s="19">
        <v>23.78</v>
      </c>
      <c r="H34" s="19">
        <v>25.59</v>
      </c>
      <c r="I34" s="13">
        <v>20.41</v>
      </c>
      <c r="J34">
        <v>2</v>
      </c>
      <c r="K34" s="7">
        <v>2</v>
      </c>
      <c r="L34" s="7">
        <v>2</v>
      </c>
      <c r="M34" s="7">
        <v>2</v>
      </c>
      <c r="N34">
        <f t="shared" si="7"/>
        <v>1.477846741603597E-7</v>
      </c>
      <c r="O34">
        <f t="shared" si="8"/>
        <v>6.9423531679418924E-8</v>
      </c>
      <c r="P34" s="12">
        <f t="shared" si="9"/>
        <v>2.1287403649067231</v>
      </c>
      <c r="Q34">
        <f t="shared" si="10"/>
        <v>1.9798961491830867E-8</v>
      </c>
      <c r="R34" s="12">
        <f t="shared" si="11"/>
        <v>7.4642639322944424</v>
      </c>
      <c r="S34">
        <f t="shared" si="12"/>
        <v>7.1775758142999088E-7</v>
      </c>
      <c r="T34" s="12">
        <f t="shared" si="13"/>
        <v>0.20589775431689317</v>
      </c>
      <c r="U34">
        <f t="shared" si="14"/>
        <v>1.4845235706290485</v>
      </c>
      <c r="X34" s="1"/>
    </row>
    <row r="35" spans="1:24" ht="15.75" x14ac:dyDescent="0.25">
      <c r="A35" t="s">
        <v>100</v>
      </c>
      <c r="B35" s="13" t="s">
        <v>125</v>
      </c>
      <c r="C35" t="s">
        <v>28</v>
      </c>
      <c r="D35" s="13">
        <v>18</v>
      </c>
      <c r="E35" t="s">
        <v>160</v>
      </c>
      <c r="F35">
        <v>22.61</v>
      </c>
      <c r="G35" s="19">
        <v>23.81</v>
      </c>
      <c r="H35" s="19">
        <v>25.61</v>
      </c>
      <c r="I35" s="13">
        <v>20.25</v>
      </c>
      <c r="J35">
        <v>2</v>
      </c>
      <c r="K35" s="7">
        <v>2</v>
      </c>
      <c r="L35" s="7">
        <v>2</v>
      </c>
      <c r="M35" s="7">
        <v>2</v>
      </c>
      <c r="N35">
        <f t="shared" si="7"/>
        <v>1.5621106670598552E-7</v>
      </c>
      <c r="O35">
        <f t="shared" si="8"/>
        <v>6.7994816056992164E-8</v>
      </c>
      <c r="P35" s="12">
        <f t="shared" si="9"/>
        <v>2.2973967099940666</v>
      </c>
      <c r="Q35">
        <f t="shared" si="10"/>
        <v>1.9526383338248187E-8</v>
      </c>
      <c r="R35" s="12">
        <f t="shared" si="11"/>
        <v>8.0000000000000018</v>
      </c>
      <c r="S35">
        <f t="shared" si="12"/>
        <v>8.0194131398555348E-7</v>
      </c>
      <c r="T35" s="12">
        <f t="shared" si="13"/>
        <v>0.19479114491512478</v>
      </c>
      <c r="U35">
        <f t="shared" si="14"/>
        <v>1.5297896935239905</v>
      </c>
      <c r="X35" s="1"/>
    </row>
    <row r="36" spans="1:24" ht="15.75" x14ac:dyDescent="0.25">
      <c r="A36" t="s">
        <v>100</v>
      </c>
      <c r="B36" s="13" t="s">
        <v>125</v>
      </c>
      <c r="C36" t="s">
        <v>28</v>
      </c>
      <c r="D36" s="13">
        <v>19</v>
      </c>
      <c r="E36" t="s">
        <v>160</v>
      </c>
      <c r="F36">
        <v>22.4</v>
      </c>
      <c r="G36" s="19">
        <v>24.27</v>
      </c>
      <c r="H36" s="19">
        <v>25.84</v>
      </c>
      <c r="I36" s="13">
        <v>20.29</v>
      </c>
      <c r="J36">
        <v>2</v>
      </c>
      <c r="K36" s="7">
        <v>2</v>
      </c>
      <c r="L36" s="7">
        <v>2</v>
      </c>
      <c r="M36" s="7">
        <v>2</v>
      </c>
      <c r="N36">
        <f t="shared" si="7"/>
        <v>1.8068749505405431E-7</v>
      </c>
      <c r="O36">
        <f t="shared" si="8"/>
        <v>4.9431296933558199E-8</v>
      </c>
      <c r="P36" s="12">
        <f t="shared" si="9"/>
        <v>3.6553258009175997</v>
      </c>
      <c r="Q36">
        <f t="shared" si="10"/>
        <v>1.6648875744226906E-8</v>
      </c>
      <c r="R36" s="12">
        <f t="shared" si="11"/>
        <v>10.852834619581369</v>
      </c>
      <c r="S36">
        <f t="shared" si="12"/>
        <v>7.8001218658235675E-7</v>
      </c>
      <c r="T36" s="12">
        <f t="shared" si="13"/>
        <v>0.23164701547259303</v>
      </c>
      <c r="U36">
        <f t="shared" si="14"/>
        <v>2.0945882456412535</v>
      </c>
      <c r="X36" s="1"/>
    </row>
    <row r="37" spans="1:24" ht="16.5" thickBot="1" x14ac:dyDescent="0.3">
      <c r="A37" s="15" t="s">
        <v>100</v>
      </c>
      <c r="B37" s="14" t="s">
        <v>125</v>
      </c>
      <c r="C37" s="15" t="s">
        <v>28</v>
      </c>
      <c r="D37" s="14">
        <v>20</v>
      </c>
      <c r="E37" s="15" t="s">
        <v>160</v>
      </c>
      <c r="F37" s="15">
        <v>22.3</v>
      </c>
      <c r="G37" s="20">
        <v>24.41</v>
      </c>
      <c r="H37" s="20">
        <v>25.89</v>
      </c>
      <c r="I37" s="14">
        <v>20.46</v>
      </c>
      <c r="J37" s="15">
        <v>2</v>
      </c>
      <c r="K37" s="18">
        <v>2</v>
      </c>
      <c r="L37" s="18">
        <v>2</v>
      </c>
      <c r="M37" s="18">
        <v>2</v>
      </c>
      <c r="N37" s="15">
        <f t="shared" si="7"/>
        <v>1.9365606221109298E-7</v>
      </c>
      <c r="O37" s="15">
        <f t="shared" si="8"/>
        <v>4.485984883937441E-8</v>
      </c>
      <c r="P37" s="17">
        <f t="shared" si="9"/>
        <v>4.3169129460177107</v>
      </c>
      <c r="Q37" s="15">
        <f t="shared" si="10"/>
        <v>1.6081753917104408E-8</v>
      </c>
      <c r="R37" s="17">
        <f t="shared" si="11"/>
        <v>12.041973979288549</v>
      </c>
      <c r="S37" s="15">
        <f t="shared" si="12"/>
        <v>6.9330812326446097E-7</v>
      </c>
      <c r="T37" s="17">
        <f t="shared" si="13"/>
        <v>0.27932178451805517</v>
      </c>
      <c r="U37" s="15">
        <f t="shared" si="14"/>
        <v>2.4396372795204098</v>
      </c>
      <c r="V37" s="15">
        <f>AVERAGE(U34:U37)</f>
        <v>1.8871346973286756</v>
      </c>
      <c r="W37" s="15">
        <f>_xlfn.STDEV.P(U34:U37)</f>
        <v>0.39940181807376768</v>
      </c>
      <c r="X37" s="15">
        <f>W37/SQRT(4)</f>
        <v>0.19970090903688384</v>
      </c>
    </row>
    <row r="38" spans="1:24" ht="15.75" x14ac:dyDescent="0.25">
      <c r="A38" s="1" t="s">
        <v>100</v>
      </c>
      <c r="B38" s="13" t="s">
        <v>125</v>
      </c>
      <c r="C38" s="1" t="s">
        <v>121</v>
      </c>
      <c r="D38" s="16">
        <v>21</v>
      </c>
      <c r="E38" t="s">
        <v>160</v>
      </c>
      <c r="F38">
        <v>23</v>
      </c>
      <c r="G38" s="19">
        <v>24.31</v>
      </c>
      <c r="H38" s="19">
        <v>25.86</v>
      </c>
      <c r="I38" s="13">
        <v>20.47</v>
      </c>
      <c r="J38" s="1">
        <v>2</v>
      </c>
      <c r="K38" s="7">
        <v>2</v>
      </c>
      <c r="L38" s="7">
        <v>2</v>
      </c>
      <c r="M38" s="7">
        <v>2</v>
      </c>
      <c r="N38">
        <f t="shared" si="7"/>
        <v>1.1920928955078125E-7</v>
      </c>
      <c r="O38">
        <f t="shared" si="8"/>
        <v>4.8079595519431068E-8</v>
      </c>
      <c r="P38" s="12">
        <f t="shared" si="9"/>
        <v>2.4794153998779702</v>
      </c>
      <c r="Q38">
        <f t="shared" si="10"/>
        <v>1.6419665752002752E-8</v>
      </c>
      <c r="R38" s="12">
        <f t="shared" si="11"/>
        <v>7.2601532425372888</v>
      </c>
      <c r="S38">
        <f t="shared" si="12"/>
        <v>6.8851909423947196E-7</v>
      </c>
      <c r="T38" s="12">
        <f t="shared" si="13"/>
        <v>0.17313868351386547</v>
      </c>
      <c r="U38">
        <f t="shared" si="14"/>
        <v>1.4607068446100719</v>
      </c>
    </row>
    <row r="39" spans="1:24" ht="15.75" x14ac:dyDescent="0.25">
      <c r="A39" s="1" t="s">
        <v>100</v>
      </c>
      <c r="B39" s="13" t="s">
        <v>125</v>
      </c>
      <c r="C39" t="s">
        <v>121</v>
      </c>
      <c r="D39" s="13">
        <v>22</v>
      </c>
      <c r="E39" t="s">
        <v>160</v>
      </c>
      <c r="F39">
        <v>22.4</v>
      </c>
      <c r="G39" s="19">
        <v>23.89</v>
      </c>
      <c r="H39" s="19">
        <v>25.66</v>
      </c>
      <c r="I39" s="13">
        <v>20.32</v>
      </c>
      <c r="J39" s="1">
        <v>2</v>
      </c>
      <c r="K39" s="7">
        <v>2</v>
      </c>
      <c r="L39" s="7">
        <v>2</v>
      </c>
      <c r="M39" s="7">
        <v>2</v>
      </c>
      <c r="N39">
        <f t="shared" si="7"/>
        <v>1.8068749505405431E-7</v>
      </c>
      <c r="O39">
        <f t="shared" si="8"/>
        <v>6.4327015668417646E-8</v>
      </c>
      <c r="P39" s="12">
        <f t="shared" si="9"/>
        <v>2.8088897514759985</v>
      </c>
      <c r="Q39">
        <f t="shared" si="10"/>
        <v>1.8861243038926746E-8</v>
      </c>
      <c r="R39" s="12">
        <f t="shared" si="11"/>
        <v>9.5798296369514304</v>
      </c>
      <c r="S39">
        <f t="shared" si="12"/>
        <v>7.6395976790392145E-7</v>
      </c>
      <c r="T39" s="12">
        <f t="shared" si="13"/>
        <v>0.23651441168139928</v>
      </c>
      <c r="U39">
        <f t="shared" si="14"/>
        <v>1.8531761237807434</v>
      </c>
    </row>
    <row r="40" spans="1:24" ht="15.75" x14ac:dyDescent="0.25">
      <c r="A40" s="1" t="s">
        <v>100</v>
      </c>
      <c r="B40" s="13" t="s">
        <v>125</v>
      </c>
      <c r="C40" t="s">
        <v>121</v>
      </c>
      <c r="D40" s="13">
        <v>23</v>
      </c>
      <c r="E40" t="s">
        <v>160</v>
      </c>
      <c r="F40">
        <v>22.76</v>
      </c>
      <c r="G40" s="19">
        <v>23.84</v>
      </c>
      <c r="H40" s="19">
        <v>25.43</v>
      </c>
      <c r="I40" s="13">
        <v>20.03</v>
      </c>
      <c r="J40" s="1">
        <v>2</v>
      </c>
      <c r="K40" s="7">
        <v>2</v>
      </c>
      <c r="L40" s="7">
        <v>2</v>
      </c>
      <c r="M40" s="7">
        <v>2</v>
      </c>
      <c r="N40">
        <f t="shared" si="7"/>
        <v>1.4078529613370054E-7</v>
      </c>
      <c r="O40">
        <f t="shared" si="8"/>
        <v>6.6595502976907639E-8</v>
      </c>
      <c r="P40" s="12">
        <f t="shared" si="9"/>
        <v>2.1140360811227543</v>
      </c>
      <c r="Q40">
        <f t="shared" si="10"/>
        <v>2.2121125022009741E-8</v>
      </c>
      <c r="R40" s="12">
        <f t="shared" si="11"/>
        <v>6.364291870039346</v>
      </c>
      <c r="S40">
        <f t="shared" si="12"/>
        <v>9.340479827756185E-7</v>
      </c>
      <c r="T40" s="12">
        <f t="shared" si="13"/>
        <v>0.15072597846134492</v>
      </c>
      <c r="U40">
        <f t="shared" si="14"/>
        <v>1.2657565939702782</v>
      </c>
    </row>
    <row r="41" spans="1:24" ht="16.5" thickBot="1" x14ac:dyDescent="0.3">
      <c r="A41" s="15" t="s">
        <v>100</v>
      </c>
      <c r="B41" s="14" t="s">
        <v>125</v>
      </c>
      <c r="C41" s="15" t="s">
        <v>121</v>
      </c>
      <c r="D41" s="14">
        <v>24</v>
      </c>
      <c r="E41" s="15" t="s">
        <v>160</v>
      </c>
      <c r="F41" s="15">
        <v>22.71</v>
      </c>
      <c r="G41" s="20">
        <v>23.71</v>
      </c>
      <c r="H41" s="20">
        <v>24.97</v>
      </c>
      <c r="I41" s="14">
        <v>20.04</v>
      </c>
      <c r="J41" s="15">
        <v>2</v>
      </c>
      <c r="K41" s="18">
        <v>2</v>
      </c>
      <c r="L41" s="18">
        <v>2</v>
      </c>
      <c r="M41" s="18">
        <v>2</v>
      </c>
      <c r="N41" s="15">
        <f t="shared" si="7"/>
        <v>1.4575007887984132E-7</v>
      </c>
      <c r="O41" s="15">
        <f t="shared" si="8"/>
        <v>7.2875039439920648E-8</v>
      </c>
      <c r="P41" s="17">
        <f t="shared" si="9"/>
        <v>2.0000000000000004</v>
      </c>
      <c r="Q41" s="15">
        <f t="shared" si="10"/>
        <v>3.0428532532071962E-8</v>
      </c>
      <c r="R41" s="17">
        <f t="shared" si="11"/>
        <v>4.7899148184756974</v>
      </c>
      <c r="S41" s="15">
        <f t="shared" si="12"/>
        <v>9.2759604207256919E-7</v>
      </c>
      <c r="T41" s="17">
        <f t="shared" si="13"/>
        <v>0.15712667181522835</v>
      </c>
      <c r="U41" s="15">
        <f t="shared" si="14"/>
        <v>1.1460473619700013</v>
      </c>
      <c r="V41" s="15">
        <f>AVERAGE(U38:U41)</f>
        <v>1.4314217310827737</v>
      </c>
      <c r="W41" s="15">
        <f>_xlfn.STDEV.P(U38:U41)</f>
        <v>0.26815007637298716</v>
      </c>
      <c r="X41" s="15">
        <f>W41/SQRT(4)</f>
        <v>0.13407503818649358</v>
      </c>
    </row>
    <row r="42" spans="1:24" ht="15.75" x14ac:dyDescent="0.25">
      <c r="A42" s="1" t="s">
        <v>100</v>
      </c>
      <c r="B42" s="16" t="s">
        <v>125</v>
      </c>
      <c r="C42" s="1" t="s">
        <v>56</v>
      </c>
      <c r="D42" s="16">
        <v>33</v>
      </c>
      <c r="E42" t="s">
        <v>160</v>
      </c>
      <c r="F42">
        <v>22.31</v>
      </c>
      <c r="G42" s="19">
        <v>23.53</v>
      </c>
      <c r="H42" s="19">
        <v>25.36</v>
      </c>
      <c r="I42" s="13">
        <v>19.850000000000001</v>
      </c>
      <c r="J42" s="1">
        <v>2</v>
      </c>
      <c r="K42" s="7">
        <v>2</v>
      </c>
      <c r="L42" s="7">
        <v>2</v>
      </c>
      <c r="M42" s="7">
        <v>2</v>
      </c>
      <c r="N42">
        <f t="shared" si="7"/>
        <v>1.9231838207772432E-7</v>
      </c>
      <c r="O42">
        <f t="shared" si="8"/>
        <v>8.2558957821781818E-8</v>
      </c>
      <c r="P42" s="12">
        <f t="shared" si="9"/>
        <v>2.3294671729369179</v>
      </c>
      <c r="Q42">
        <f t="shared" si="10"/>
        <v>2.3220913996115337E-8</v>
      </c>
      <c r="R42" s="12">
        <f t="shared" si="11"/>
        <v>8.282119390731026</v>
      </c>
      <c r="S42">
        <f t="shared" si="12"/>
        <v>1.0581679077795454E-6</v>
      </c>
      <c r="T42" s="12">
        <f t="shared" si="13"/>
        <v>0.18174656466503913</v>
      </c>
      <c r="U42">
        <f t="shared" si="14"/>
        <v>1.5192226642356017</v>
      </c>
    </row>
    <row r="43" spans="1:24" ht="15.75" x14ac:dyDescent="0.25">
      <c r="A43" s="1" t="s">
        <v>100</v>
      </c>
      <c r="B43" s="13" t="s">
        <v>125</v>
      </c>
      <c r="C43" t="s">
        <v>56</v>
      </c>
      <c r="D43" s="13">
        <v>34</v>
      </c>
      <c r="E43" t="s">
        <v>160</v>
      </c>
      <c r="F43">
        <v>21.65</v>
      </c>
      <c r="G43" s="19">
        <v>23.38</v>
      </c>
      <c r="H43" s="19">
        <v>25.02</v>
      </c>
      <c r="I43" s="13">
        <v>19.59</v>
      </c>
      <c r="J43" s="1">
        <v>2</v>
      </c>
      <c r="K43" s="7">
        <v>2</v>
      </c>
      <c r="L43" s="7">
        <v>2</v>
      </c>
      <c r="M43" s="7">
        <v>2</v>
      </c>
      <c r="N43">
        <f t="shared" si="7"/>
        <v>3.0387893374425501E-7</v>
      </c>
      <c r="O43">
        <f t="shared" si="8"/>
        <v>9.1604899244786231E-8</v>
      </c>
      <c r="P43" s="12">
        <f t="shared" si="9"/>
        <v>3.3172781832577645</v>
      </c>
      <c r="Q43">
        <f t="shared" si="10"/>
        <v>2.9392025008599761E-8</v>
      </c>
      <c r="R43" s="12">
        <f t="shared" si="11"/>
        <v>10.338822645099942</v>
      </c>
      <c r="S43">
        <f t="shared" si="12"/>
        <v>1.267133535477174E-6</v>
      </c>
      <c r="T43" s="12">
        <f t="shared" si="13"/>
        <v>0.23981602983131611</v>
      </c>
      <c r="U43">
        <f t="shared" si="14"/>
        <v>2.0185696024237481</v>
      </c>
    </row>
    <row r="44" spans="1:24" ht="15.75" x14ac:dyDescent="0.25">
      <c r="A44" s="1" t="s">
        <v>100</v>
      </c>
      <c r="B44" s="13" t="s">
        <v>125</v>
      </c>
      <c r="C44" t="s">
        <v>56</v>
      </c>
      <c r="D44" s="13">
        <v>35</v>
      </c>
      <c r="E44" t="s">
        <v>160</v>
      </c>
      <c r="F44">
        <v>22.09</v>
      </c>
      <c r="G44" s="19">
        <v>23.47</v>
      </c>
      <c r="H44" s="19">
        <v>25.03</v>
      </c>
      <c r="I44" s="13">
        <v>19.600000000000001</v>
      </c>
      <c r="J44" s="1">
        <v>2</v>
      </c>
      <c r="K44" s="7">
        <v>2</v>
      </c>
      <c r="L44" s="7">
        <v>2</v>
      </c>
      <c r="M44" s="7">
        <v>2</v>
      </c>
      <c r="N44">
        <f t="shared" si="7"/>
        <v>2.2399967890119837E-7</v>
      </c>
      <c r="O44">
        <f t="shared" si="8"/>
        <v>8.6064886779934141E-8</v>
      </c>
      <c r="P44" s="12">
        <f t="shared" si="9"/>
        <v>2.6026837108838614</v>
      </c>
      <c r="Q44">
        <f t="shared" si="10"/>
        <v>2.9188999461738068E-8</v>
      </c>
      <c r="R44" s="12">
        <f t="shared" si="11"/>
        <v>7.6741129546021183</v>
      </c>
      <c r="S44">
        <f t="shared" si="12"/>
        <v>1.2583808047989792E-6</v>
      </c>
      <c r="T44" s="12">
        <f t="shared" si="13"/>
        <v>0.17800627444963396</v>
      </c>
      <c r="U44">
        <f t="shared" si="14"/>
        <v>1.526259208960558</v>
      </c>
    </row>
    <row r="45" spans="1:24" ht="16.5" thickBot="1" x14ac:dyDescent="0.3">
      <c r="A45" s="15" t="s">
        <v>100</v>
      </c>
      <c r="B45" s="14" t="s">
        <v>125</v>
      </c>
      <c r="C45" s="15" t="s">
        <v>56</v>
      </c>
      <c r="D45" s="14">
        <v>36</v>
      </c>
      <c r="E45" s="15" t="s">
        <v>160</v>
      </c>
      <c r="F45" s="15">
        <v>22.42</v>
      </c>
      <c r="G45" s="20">
        <v>23.82</v>
      </c>
      <c r="H45" s="20">
        <v>25.24</v>
      </c>
      <c r="I45" s="14">
        <v>19.89</v>
      </c>
      <c r="J45" s="15">
        <v>2</v>
      </c>
      <c r="K45" s="18">
        <v>2</v>
      </c>
      <c r="L45" s="18">
        <v>2</v>
      </c>
      <c r="M45" s="18">
        <v>2</v>
      </c>
      <c r="N45" s="15">
        <f t="shared" si="7"/>
        <v>1.7819991691529005E-7</v>
      </c>
      <c r="O45" s="15">
        <f t="shared" si="8"/>
        <v>6.7525141554820516E-8</v>
      </c>
      <c r="P45" s="17">
        <f t="shared" si="9"/>
        <v>2.6390158215457844</v>
      </c>
      <c r="Q45" s="15">
        <f t="shared" si="10"/>
        <v>2.523497677929781E-8</v>
      </c>
      <c r="R45" s="17">
        <f t="shared" si="11"/>
        <v>7.0616239703252326</v>
      </c>
      <c r="S45" s="15">
        <f t="shared" si="12"/>
        <v>1.0292322506946826E-6</v>
      </c>
      <c r="T45" s="17">
        <f t="shared" si="13"/>
        <v>0.17313868351386544</v>
      </c>
      <c r="U45" s="15">
        <f t="shared" si="14"/>
        <v>1.4776794405896272</v>
      </c>
      <c r="V45" s="15">
        <f>AVERAGE(U42:U45)</f>
        <v>1.6354327290523838</v>
      </c>
      <c r="W45" s="15">
        <f>_xlfn.STDEV.P(U42:U45)</f>
        <v>0.22198175623886243</v>
      </c>
      <c r="X45" s="15">
        <f>W45/SQRT(4)</f>
        <v>0.11099087811943122</v>
      </c>
    </row>
    <row r="46" spans="1:24" ht="15.75" x14ac:dyDescent="0.25">
      <c r="A46" s="1" t="s">
        <v>100</v>
      </c>
      <c r="B46" s="16" t="s">
        <v>125</v>
      </c>
      <c r="C46" t="s">
        <v>122</v>
      </c>
      <c r="D46" s="13">
        <v>37</v>
      </c>
      <c r="E46" t="s">
        <v>160</v>
      </c>
      <c r="F46">
        <v>22.92</v>
      </c>
      <c r="G46" s="19">
        <v>24.01</v>
      </c>
      <c r="H46" s="19">
        <v>25.77</v>
      </c>
      <c r="I46" s="13">
        <v>20.22</v>
      </c>
      <c r="J46" s="1">
        <v>2</v>
      </c>
      <c r="K46" s="7">
        <v>2</v>
      </c>
      <c r="L46" s="7">
        <v>2</v>
      </c>
      <c r="M46" s="7">
        <v>2</v>
      </c>
      <c r="N46">
        <f t="shared" si="7"/>
        <v>1.2600636965768105E-7</v>
      </c>
      <c r="O46">
        <f t="shared" si="8"/>
        <v>5.9192925419630781E-8</v>
      </c>
      <c r="P46" s="12">
        <f t="shared" si="9"/>
        <v>2.1287403649067191</v>
      </c>
      <c r="Q46">
        <f t="shared" si="10"/>
        <v>1.7476602632282349E-8</v>
      </c>
      <c r="R46" s="12">
        <f t="shared" si="11"/>
        <v>7.2100037008866469</v>
      </c>
      <c r="S46">
        <f t="shared" si="12"/>
        <v>8.1879180568480943E-7</v>
      </c>
      <c r="T46" s="12">
        <f t="shared" si="13"/>
        <v>0.15389305166811437</v>
      </c>
      <c r="U46">
        <f t="shared" si="14"/>
        <v>1.3317592794219157</v>
      </c>
    </row>
    <row r="47" spans="1:24" ht="15.75" x14ac:dyDescent="0.25">
      <c r="A47" s="1" t="s">
        <v>100</v>
      </c>
      <c r="B47" s="13" t="s">
        <v>125</v>
      </c>
      <c r="C47" t="s">
        <v>122</v>
      </c>
      <c r="D47" s="13">
        <v>38</v>
      </c>
      <c r="E47" t="s">
        <v>160</v>
      </c>
      <c r="F47">
        <v>22.61</v>
      </c>
      <c r="G47" s="19">
        <v>24.02</v>
      </c>
      <c r="H47" s="19">
        <v>25.63</v>
      </c>
      <c r="I47" s="13">
        <v>20.41</v>
      </c>
      <c r="J47" s="1">
        <v>2</v>
      </c>
      <c r="K47" s="7">
        <v>2</v>
      </c>
      <c r="L47" s="7">
        <v>2</v>
      </c>
      <c r="M47" s="7">
        <v>2</v>
      </c>
      <c r="N47">
        <f t="shared" si="7"/>
        <v>1.5621106670598552E-7</v>
      </c>
      <c r="O47">
        <f t="shared" si="8"/>
        <v>5.8784050017199416E-8</v>
      </c>
      <c r="P47" s="12">
        <f t="shared" si="9"/>
        <v>2.6573716281930264</v>
      </c>
      <c r="Q47">
        <f t="shared" si="10"/>
        <v>1.9257557848654599E-8</v>
      </c>
      <c r="R47" s="12">
        <f t="shared" si="11"/>
        <v>8.1116758383202257</v>
      </c>
      <c r="S47">
        <f t="shared" si="12"/>
        <v>7.1775758142999088E-7</v>
      </c>
      <c r="T47" s="12">
        <f t="shared" si="13"/>
        <v>0.21763764082403098</v>
      </c>
      <c r="U47">
        <f t="shared" si="14"/>
        <v>1.6740392258769012</v>
      </c>
    </row>
    <row r="48" spans="1:24" ht="15.75" x14ac:dyDescent="0.25">
      <c r="A48" s="1" t="s">
        <v>100</v>
      </c>
      <c r="B48" s="13" t="s">
        <v>125</v>
      </c>
      <c r="C48" t="s">
        <v>122</v>
      </c>
      <c r="D48" s="13">
        <v>39</v>
      </c>
      <c r="E48" t="s">
        <v>160</v>
      </c>
      <c r="F48">
        <v>22.85</v>
      </c>
      <c r="G48" s="19">
        <v>23.95</v>
      </c>
      <c r="H48" s="19">
        <v>25.44</v>
      </c>
      <c r="I48" s="13">
        <v>20.34</v>
      </c>
      <c r="J48" s="1">
        <v>2</v>
      </c>
      <c r="K48" s="7">
        <v>2</v>
      </c>
      <c r="L48" s="7">
        <v>2</v>
      </c>
      <c r="M48" s="7">
        <v>2</v>
      </c>
      <c r="N48">
        <f t="shared" si="7"/>
        <v>1.3227098847244312E-7</v>
      </c>
      <c r="O48">
        <f t="shared" si="8"/>
        <v>6.170659803398714E-8</v>
      </c>
      <c r="P48" s="12">
        <f t="shared" si="9"/>
        <v>2.1435469250725845</v>
      </c>
      <c r="Q48">
        <f t="shared" si="10"/>
        <v>2.1968323249982282E-8</v>
      </c>
      <c r="R48" s="12">
        <f t="shared" si="11"/>
        <v>6.0209869896442738</v>
      </c>
      <c r="S48">
        <f t="shared" si="12"/>
        <v>7.5344210802400303E-7</v>
      </c>
      <c r="T48" s="12">
        <f t="shared" si="13"/>
        <v>0.17555560946724955</v>
      </c>
      <c r="U48">
        <f t="shared" si="14"/>
        <v>1.3134245558784032</v>
      </c>
    </row>
    <row r="49" spans="1:24" ht="16.5" thickBot="1" x14ac:dyDescent="0.3">
      <c r="A49" s="15" t="s">
        <v>100</v>
      </c>
      <c r="B49" s="14" t="s">
        <v>125</v>
      </c>
      <c r="C49" s="15" t="s">
        <v>122</v>
      </c>
      <c r="D49" s="14">
        <v>40</v>
      </c>
      <c r="E49" s="15" t="s">
        <v>160</v>
      </c>
      <c r="F49" s="15">
        <v>22.88</v>
      </c>
      <c r="G49" s="20">
        <v>24.06</v>
      </c>
      <c r="H49" s="20">
        <v>25.23</v>
      </c>
      <c r="I49" s="14">
        <v>20.34</v>
      </c>
      <c r="J49" s="15">
        <v>2</v>
      </c>
      <c r="K49" s="18">
        <v>2</v>
      </c>
      <c r="L49" s="18">
        <v>2</v>
      </c>
      <c r="M49" s="18">
        <v>2</v>
      </c>
      <c r="N49" s="15">
        <f t="shared" si="7"/>
        <v>1.2954889089179746E-7</v>
      </c>
      <c r="O49" s="15">
        <f t="shared" si="8"/>
        <v>5.7176597078160406E-8</v>
      </c>
      <c r="P49" s="17">
        <f t="shared" si="9"/>
        <v>2.2657677705915962</v>
      </c>
      <c r="Q49" s="15">
        <f t="shared" si="10"/>
        <v>2.5410499923466385E-8</v>
      </c>
      <c r="R49" s="17">
        <f t="shared" si="11"/>
        <v>5.0982425092770463</v>
      </c>
      <c r="S49" s="15">
        <f t="shared" si="12"/>
        <v>7.5344210802400303E-7</v>
      </c>
      <c r="T49" s="17">
        <f t="shared" si="13"/>
        <v>0.1719427272674682</v>
      </c>
      <c r="U49" s="15">
        <f t="shared" si="14"/>
        <v>1.2570133745218286</v>
      </c>
      <c r="V49" s="15">
        <f>AVERAGE(U46:U49)</f>
        <v>1.3940591089247623</v>
      </c>
      <c r="W49" s="15">
        <f>_xlfn.STDEV.P(U46:U49)</f>
        <v>0.16397682695097582</v>
      </c>
      <c r="X49" s="15">
        <f>W49/SQRT(4)</f>
        <v>8.1988413475487909E-2</v>
      </c>
    </row>
    <row r="54" spans="1:24" x14ac:dyDescent="0.25">
      <c r="A54" t="s">
        <v>74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</row>
    <row r="55" spans="1:24" x14ac:dyDescent="0.25">
      <c r="B55" t="s">
        <v>25</v>
      </c>
      <c r="C55">
        <v>1</v>
      </c>
      <c r="D55" t="s">
        <v>160</v>
      </c>
      <c r="E55">
        <v>22.59</v>
      </c>
      <c r="F55">
        <v>0.01</v>
      </c>
      <c r="G55" t="s">
        <v>18</v>
      </c>
      <c r="H55" t="s">
        <v>18</v>
      </c>
      <c r="I55" t="s">
        <v>19</v>
      </c>
      <c r="J55" t="s">
        <v>18</v>
      </c>
      <c r="K55" t="s">
        <v>20</v>
      </c>
      <c r="L55" t="s">
        <v>21</v>
      </c>
      <c r="M55">
        <v>1</v>
      </c>
      <c r="N55" t="s">
        <v>119</v>
      </c>
      <c r="O55" t="s">
        <v>20</v>
      </c>
    </row>
    <row r="56" spans="1:24" x14ac:dyDescent="0.25">
      <c r="B56" t="s">
        <v>26</v>
      </c>
      <c r="C56">
        <v>2</v>
      </c>
      <c r="D56" t="s">
        <v>160</v>
      </c>
      <c r="E56">
        <v>23.08</v>
      </c>
      <c r="F56">
        <v>0.09</v>
      </c>
      <c r="G56" t="s">
        <v>18</v>
      </c>
      <c r="H56" t="s">
        <v>18</v>
      </c>
      <c r="I56" t="s">
        <v>19</v>
      </c>
      <c r="J56" t="s">
        <v>18</v>
      </c>
      <c r="K56" t="s">
        <v>20</v>
      </c>
      <c r="L56" t="s">
        <v>21</v>
      </c>
      <c r="M56">
        <v>7</v>
      </c>
      <c r="N56" t="s">
        <v>27</v>
      </c>
      <c r="O56" t="s">
        <v>20</v>
      </c>
    </row>
    <row r="57" spans="1:24" x14ac:dyDescent="0.25">
      <c r="B57" t="s">
        <v>30</v>
      </c>
      <c r="C57">
        <v>3</v>
      </c>
      <c r="D57" t="s">
        <v>160</v>
      </c>
      <c r="E57">
        <v>22.76</v>
      </c>
      <c r="F57">
        <v>0.02</v>
      </c>
      <c r="G57" t="s">
        <v>18</v>
      </c>
      <c r="H57" t="s">
        <v>18</v>
      </c>
      <c r="I57" t="s">
        <v>19</v>
      </c>
      <c r="J57" t="s">
        <v>18</v>
      </c>
      <c r="K57" t="s">
        <v>20</v>
      </c>
      <c r="L57" t="s">
        <v>21</v>
      </c>
      <c r="M57">
        <v>13</v>
      </c>
      <c r="N57" t="s">
        <v>31</v>
      </c>
      <c r="O57" t="s">
        <v>20</v>
      </c>
    </row>
    <row r="58" spans="1:24" x14ac:dyDescent="0.25">
      <c r="B58" t="s">
        <v>32</v>
      </c>
      <c r="C58">
        <v>4</v>
      </c>
      <c r="D58" t="s">
        <v>160</v>
      </c>
      <c r="E58">
        <v>22.58</v>
      </c>
      <c r="F58">
        <v>0.08</v>
      </c>
      <c r="G58" t="s">
        <v>18</v>
      </c>
      <c r="H58" t="s">
        <v>18</v>
      </c>
      <c r="I58" t="s">
        <v>19</v>
      </c>
      <c r="J58" t="s">
        <v>18</v>
      </c>
      <c r="K58" t="s">
        <v>20</v>
      </c>
      <c r="L58" t="s">
        <v>21</v>
      </c>
      <c r="M58">
        <v>19</v>
      </c>
      <c r="N58" t="s">
        <v>33</v>
      </c>
      <c r="O58" t="s">
        <v>20</v>
      </c>
    </row>
    <row r="59" spans="1:24" x14ac:dyDescent="0.25">
      <c r="B59" t="s">
        <v>34</v>
      </c>
      <c r="C59">
        <v>5</v>
      </c>
      <c r="D59" t="s">
        <v>160</v>
      </c>
      <c r="E59">
        <v>22.45</v>
      </c>
      <c r="F59">
        <v>7.0000000000000007E-2</v>
      </c>
      <c r="G59" t="s">
        <v>18</v>
      </c>
      <c r="H59" t="s">
        <v>18</v>
      </c>
      <c r="I59" t="s">
        <v>19</v>
      </c>
      <c r="J59" t="s">
        <v>18</v>
      </c>
      <c r="K59" t="s">
        <v>20</v>
      </c>
      <c r="L59" t="s">
        <v>21</v>
      </c>
      <c r="M59">
        <v>25</v>
      </c>
      <c r="N59" t="s">
        <v>35</v>
      </c>
      <c r="O59" t="s">
        <v>20</v>
      </c>
    </row>
    <row r="60" spans="1:24" x14ac:dyDescent="0.25">
      <c r="B60" t="s">
        <v>36</v>
      </c>
      <c r="C60">
        <v>6</v>
      </c>
      <c r="D60" t="s">
        <v>160</v>
      </c>
      <c r="E60">
        <v>22.09</v>
      </c>
      <c r="F60">
        <v>0.01</v>
      </c>
      <c r="G60" t="s">
        <v>18</v>
      </c>
      <c r="H60" t="s">
        <v>18</v>
      </c>
      <c r="I60" t="s">
        <v>19</v>
      </c>
      <c r="J60" t="s">
        <v>18</v>
      </c>
      <c r="K60" t="s">
        <v>20</v>
      </c>
      <c r="L60" t="s">
        <v>21</v>
      </c>
      <c r="M60">
        <v>31</v>
      </c>
      <c r="N60" t="s">
        <v>37</v>
      </c>
      <c r="O60" t="s">
        <v>20</v>
      </c>
    </row>
    <row r="61" spans="1:24" x14ac:dyDescent="0.25">
      <c r="B61" t="s">
        <v>38</v>
      </c>
      <c r="C61">
        <v>7</v>
      </c>
      <c r="D61" t="s">
        <v>160</v>
      </c>
      <c r="E61">
        <v>22.36</v>
      </c>
      <c r="F61">
        <v>0.01</v>
      </c>
      <c r="G61" t="s">
        <v>18</v>
      </c>
      <c r="H61" t="s">
        <v>18</v>
      </c>
      <c r="I61" t="s">
        <v>19</v>
      </c>
      <c r="J61" t="s">
        <v>18</v>
      </c>
      <c r="K61" t="s">
        <v>20</v>
      </c>
      <c r="L61" t="s">
        <v>21</v>
      </c>
      <c r="M61">
        <v>37</v>
      </c>
      <c r="N61" t="s">
        <v>39</v>
      </c>
      <c r="O61" t="s">
        <v>20</v>
      </c>
    </row>
    <row r="62" spans="1:24" x14ac:dyDescent="0.25">
      <c r="B62" t="s">
        <v>42</v>
      </c>
      <c r="C62">
        <v>8</v>
      </c>
      <c r="D62" t="s">
        <v>160</v>
      </c>
      <c r="E62">
        <v>22.36</v>
      </c>
      <c r="F62">
        <v>0.06</v>
      </c>
      <c r="G62" t="s">
        <v>18</v>
      </c>
      <c r="H62" t="s">
        <v>18</v>
      </c>
      <c r="I62" t="s">
        <v>19</v>
      </c>
      <c r="J62" t="s">
        <v>18</v>
      </c>
      <c r="K62" t="s">
        <v>20</v>
      </c>
      <c r="L62" t="s">
        <v>21</v>
      </c>
      <c r="M62">
        <v>43</v>
      </c>
      <c r="N62" t="s">
        <v>43</v>
      </c>
      <c r="O62" t="s">
        <v>20</v>
      </c>
    </row>
    <row r="63" spans="1:24" x14ac:dyDescent="0.25">
      <c r="B63" t="s">
        <v>44</v>
      </c>
      <c r="C63">
        <v>9</v>
      </c>
      <c r="D63" t="s">
        <v>160</v>
      </c>
      <c r="E63">
        <v>22.39</v>
      </c>
      <c r="F63">
        <v>0.09</v>
      </c>
      <c r="G63" t="s">
        <v>18</v>
      </c>
      <c r="H63" t="s">
        <v>18</v>
      </c>
      <c r="I63" t="s">
        <v>19</v>
      </c>
      <c r="J63" t="s">
        <v>18</v>
      </c>
      <c r="K63" t="s">
        <v>20</v>
      </c>
      <c r="L63" t="s">
        <v>21</v>
      </c>
      <c r="M63">
        <v>2</v>
      </c>
      <c r="N63" t="s">
        <v>45</v>
      </c>
      <c r="O63" t="s">
        <v>20</v>
      </c>
    </row>
    <row r="64" spans="1:24" x14ac:dyDescent="0.25">
      <c r="B64" t="s">
        <v>17</v>
      </c>
      <c r="C64">
        <v>10</v>
      </c>
      <c r="D64" t="s">
        <v>160</v>
      </c>
      <c r="E64">
        <v>22.51</v>
      </c>
      <c r="F64">
        <v>0.13</v>
      </c>
      <c r="G64" t="s">
        <v>18</v>
      </c>
      <c r="H64" t="s">
        <v>18</v>
      </c>
      <c r="I64" t="s">
        <v>19</v>
      </c>
      <c r="J64" t="s">
        <v>18</v>
      </c>
      <c r="K64" t="s">
        <v>20</v>
      </c>
      <c r="L64" t="s">
        <v>21</v>
      </c>
      <c r="M64">
        <v>8</v>
      </c>
      <c r="N64" t="s">
        <v>22</v>
      </c>
      <c r="O64" t="s">
        <v>20</v>
      </c>
    </row>
    <row r="65" spans="2:15" x14ac:dyDescent="0.25">
      <c r="B65" t="s">
        <v>23</v>
      </c>
      <c r="C65">
        <v>11</v>
      </c>
      <c r="D65" t="s">
        <v>160</v>
      </c>
      <c r="E65">
        <v>21.94</v>
      </c>
      <c r="F65">
        <v>0.01</v>
      </c>
      <c r="G65" t="s">
        <v>18</v>
      </c>
      <c r="H65" t="s">
        <v>18</v>
      </c>
      <c r="I65" t="s">
        <v>19</v>
      </c>
      <c r="J65" t="s">
        <v>18</v>
      </c>
      <c r="K65" t="s">
        <v>20</v>
      </c>
      <c r="L65" t="s">
        <v>21</v>
      </c>
      <c r="M65">
        <v>14</v>
      </c>
      <c r="N65" t="s">
        <v>24</v>
      </c>
      <c r="O65" t="s">
        <v>20</v>
      </c>
    </row>
    <row r="66" spans="2:15" x14ac:dyDescent="0.25">
      <c r="B66" t="s">
        <v>28</v>
      </c>
      <c r="C66">
        <v>12</v>
      </c>
      <c r="D66" t="s">
        <v>160</v>
      </c>
      <c r="E66">
        <v>22.7</v>
      </c>
      <c r="F66">
        <v>0.13</v>
      </c>
      <c r="G66" t="s">
        <v>18</v>
      </c>
      <c r="H66" t="s">
        <v>18</v>
      </c>
      <c r="I66" t="s">
        <v>19</v>
      </c>
      <c r="J66" t="s">
        <v>18</v>
      </c>
      <c r="K66" t="s">
        <v>20</v>
      </c>
      <c r="L66" t="s">
        <v>21</v>
      </c>
      <c r="M66">
        <v>20</v>
      </c>
      <c r="N66" t="s">
        <v>29</v>
      </c>
      <c r="O66" t="s">
        <v>20</v>
      </c>
    </row>
    <row r="67" spans="2:15" x14ac:dyDescent="0.25">
      <c r="B67" t="s">
        <v>40</v>
      </c>
      <c r="C67">
        <v>13</v>
      </c>
      <c r="D67" t="s">
        <v>160</v>
      </c>
      <c r="E67">
        <v>22.24</v>
      </c>
      <c r="F67">
        <v>0.01</v>
      </c>
      <c r="G67" t="s">
        <v>18</v>
      </c>
      <c r="H67" t="s">
        <v>18</v>
      </c>
      <c r="I67" t="s">
        <v>19</v>
      </c>
      <c r="J67" t="s">
        <v>18</v>
      </c>
      <c r="K67" t="s">
        <v>20</v>
      </c>
      <c r="L67" t="s">
        <v>21</v>
      </c>
      <c r="M67">
        <v>26</v>
      </c>
      <c r="N67" t="s">
        <v>41</v>
      </c>
      <c r="O67" t="s">
        <v>20</v>
      </c>
    </row>
    <row r="68" spans="2:15" x14ac:dyDescent="0.25">
      <c r="B68" t="s">
        <v>50</v>
      </c>
      <c r="C68">
        <v>14</v>
      </c>
      <c r="D68" t="s">
        <v>160</v>
      </c>
      <c r="E68">
        <v>21.84</v>
      </c>
      <c r="F68">
        <v>0.01</v>
      </c>
      <c r="G68" t="s">
        <v>18</v>
      </c>
      <c r="H68" t="s">
        <v>18</v>
      </c>
      <c r="I68" t="s">
        <v>19</v>
      </c>
      <c r="J68" t="s">
        <v>18</v>
      </c>
      <c r="K68" t="s">
        <v>20</v>
      </c>
      <c r="L68" t="s">
        <v>21</v>
      </c>
      <c r="M68">
        <v>32</v>
      </c>
      <c r="N68" t="s">
        <v>51</v>
      </c>
      <c r="O68" t="s">
        <v>20</v>
      </c>
    </row>
    <row r="69" spans="2:15" x14ac:dyDescent="0.25">
      <c r="B69" t="s">
        <v>52</v>
      </c>
      <c r="C69">
        <v>15</v>
      </c>
      <c r="D69" t="s">
        <v>160</v>
      </c>
      <c r="E69">
        <v>22.17</v>
      </c>
      <c r="F69">
        <v>0.09</v>
      </c>
      <c r="G69" t="s">
        <v>18</v>
      </c>
      <c r="H69" t="s">
        <v>18</v>
      </c>
      <c r="I69" t="s">
        <v>19</v>
      </c>
      <c r="J69" t="s">
        <v>18</v>
      </c>
      <c r="K69" t="s">
        <v>20</v>
      </c>
      <c r="L69" t="s">
        <v>21</v>
      </c>
      <c r="M69">
        <v>38</v>
      </c>
      <c r="N69" t="s">
        <v>53</v>
      </c>
      <c r="O69" t="s">
        <v>20</v>
      </c>
    </row>
    <row r="70" spans="2:15" x14ac:dyDescent="0.25">
      <c r="B70" t="s">
        <v>54</v>
      </c>
      <c r="C70">
        <v>16</v>
      </c>
      <c r="D70" t="s">
        <v>160</v>
      </c>
      <c r="E70">
        <v>22.41</v>
      </c>
      <c r="F70">
        <v>0.1</v>
      </c>
      <c r="G70" t="s">
        <v>18</v>
      </c>
      <c r="H70" t="s">
        <v>18</v>
      </c>
      <c r="I70" t="s">
        <v>19</v>
      </c>
      <c r="J70" t="s">
        <v>18</v>
      </c>
      <c r="K70" t="s">
        <v>20</v>
      </c>
      <c r="L70" t="s">
        <v>21</v>
      </c>
      <c r="M70">
        <v>44</v>
      </c>
      <c r="N70" t="s">
        <v>55</v>
      </c>
      <c r="O70" t="s">
        <v>20</v>
      </c>
    </row>
    <row r="71" spans="2:15" x14ac:dyDescent="0.25">
      <c r="B71" t="s">
        <v>62</v>
      </c>
      <c r="C71">
        <v>17</v>
      </c>
      <c r="D71" t="s">
        <v>160</v>
      </c>
      <c r="E71">
        <v>22.69</v>
      </c>
      <c r="F71">
        <v>0</v>
      </c>
      <c r="G71" t="s">
        <v>18</v>
      </c>
      <c r="H71" t="s">
        <v>18</v>
      </c>
      <c r="I71" t="s">
        <v>19</v>
      </c>
      <c r="J71" t="s">
        <v>18</v>
      </c>
      <c r="K71" t="s">
        <v>20</v>
      </c>
      <c r="L71" t="s">
        <v>21</v>
      </c>
      <c r="M71">
        <v>3</v>
      </c>
      <c r="N71" t="s">
        <v>63</v>
      </c>
      <c r="O71" t="s">
        <v>20</v>
      </c>
    </row>
    <row r="72" spans="2:15" x14ac:dyDescent="0.25">
      <c r="B72" t="s">
        <v>46</v>
      </c>
      <c r="C72">
        <v>18</v>
      </c>
      <c r="D72" t="s">
        <v>160</v>
      </c>
      <c r="E72">
        <v>22.61</v>
      </c>
      <c r="F72">
        <v>0.06</v>
      </c>
      <c r="G72" t="s">
        <v>18</v>
      </c>
      <c r="H72" t="s">
        <v>18</v>
      </c>
      <c r="I72" t="s">
        <v>19</v>
      </c>
      <c r="J72" t="s">
        <v>18</v>
      </c>
      <c r="K72" t="s">
        <v>20</v>
      </c>
      <c r="L72" t="s">
        <v>21</v>
      </c>
      <c r="M72">
        <v>9</v>
      </c>
      <c r="N72" t="s">
        <v>47</v>
      </c>
      <c r="O72" t="s">
        <v>20</v>
      </c>
    </row>
    <row r="73" spans="2:15" x14ac:dyDescent="0.25">
      <c r="B73" t="s">
        <v>48</v>
      </c>
      <c r="C73">
        <v>19</v>
      </c>
      <c r="D73" t="s">
        <v>160</v>
      </c>
      <c r="E73">
        <v>22.4</v>
      </c>
      <c r="F73">
        <v>0.01</v>
      </c>
      <c r="G73" t="s">
        <v>18</v>
      </c>
      <c r="H73" t="s">
        <v>18</v>
      </c>
      <c r="I73" t="s">
        <v>19</v>
      </c>
      <c r="J73" t="s">
        <v>18</v>
      </c>
      <c r="K73" t="s">
        <v>20</v>
      </c>
      <c r="L73" t="s">
        <v>21</v>
      </c>
      <c r="M73">
        <v>15</v>
      </c>
      <c r="N73" t="s">
        <v>49</v>
      </c>
      <c r="O73" t="s">
        <v>20</v>
      </c>
    </row>
    <row r="74" spans="2:15" x14ac:dyDescent="0.25">
      <c r="B74" t="s">
        <v>56</v>
      </c>
      <c r="C74">
        <v>20</v>
      </c>
      <c r="D74" t="s">
        <v>160</v>
      </c>
      <c r="E74">
        <v>22.3</v>
      </c>
      <c r="F74">
        <v>0.04</v>
      </c>
      <c r="G74" t="s">
        <v>18</v>
      </c>
      <c r="H74" t="s">
        <v>18</v>
      </c>
      <c r="I74" t="s">
        <v>19</v>
      </c>
      <c r="J74" t="s">
        <v>18</v>
      </c>
      <c r="K74" t="s">
        <v>20</v>
      </c>
      <c r="L74" t="s">
        <v>21</v>
      </c>
      <c r="M74">
        <v>21</v>
      </c>
      <c r="N74" t="s">
        <v>57</v>
      </c>
      <c r="O74" t="s">
        <v>20</v>
      </c>
    </row>
    <row r="75" spans="2:15" x14ac:dyDescent="0.25">
      <c r="B75" t="s">
        <v>58</v>
      </c>
      <c r="C75">
        <v>21</v>
      </c>
      <c r="D75" t="s">
        <v>160</v>
      </c>
      <c r="E75">
        <v>23</v>
      </c>
      <c r="F75">
        <v>0.01</v>
      </c>
      <c r="G75" t="s">
        <v>18</v>
      </c>
      <c r="H75" t="s">
        <v>18</v>
      </c>
      <c r="I75" t="s">
        <v>19</v>
      </c>
      <c r="J75" t="s">
        <v>18</v>
      </c>
      <c r="K75" t="s">
        <v>20</v>
      </c>
      <c r="L75" t="s">
        <v>21</v>
      </c>
      <c r="M75">
        <v>27</v>
      </c>
      <c r="N75" t="s">
        <v>59</v>
      </c>
      <c r="O75" t="s">
        <v>20</v>
      </c>
    </row>
    <row r="76" spans="2:15" x14ac:dyDescent="0.25">
      <c r="B76" t="s">
        <v>60</v>
      </c>
      <c r="C76">
        <v>22</v>
      </c>
      <c r="D76" t="s">
        <v>160</v>
      </c>
      <c r="E76">
        <v>22.4</v>
      </c>
      <c r="F76">
        <v>0.03</v>
      </c>
      <c r="G76" t="s">
        <v>18</v>
      </c>
      <c r="H76" t="s">
        <v>18</v>
      </c>
      <c r="I76" t="s">
        <v>19</v>
      </c>
      <c r="J76" t="s">
        <v>18</v>
      </c>
      <c r="K76" t="s">
        <v>20</v>
      </c>
      <c r="L76" t="s">
        <v>21</v>
      </c>
      <c r="M76">
        <v>33</v>
      </c>
      <c r="N76" t="s">
        <v>61</v>
      </c>
      <c r="O76" t="s">
        <v>20</v>
      </c>
    </row>
    <row r="77" spans="2:15" x14ac:dyDescent="0.25">
      <c r="B77" t="s">
        <v>64</v>
      </c>
      <c r="C77">
        <v>23</v>
      </c>
      <c r="D77" t="s">
        <v>160</v>
      </c>
      <c r="E77">
        <v>22.76</v>
      </c>
      <c r="F77">
        <v>0.03</v>
      </c>
      <c r="G77" t="s">
        <v>18</v>
      </c>
      <c r="H77" t="s">
        <v>18</v>
      </c>
      <c r="I77" t="s">
        <v>19</v>
      </c>
      <c r="J77" t="s">
        <v>18</v>
      </c>
      <c r="K77" t="s">
        <v>20</v>
      </c>
      <c r="L77" t="s">
        <v>21</v>
      </c>
      <c r="M77">
        <v>39</v>
      </c>
      <c r="N77" t="s">
        <v>65</v>
      </c>
      <c r="O77" t="s">
        <v>20</v>
      </c>
    </row>
    <row r="78" spans="2:15" x14ac:dyDescent="0.25">
      <c r="B78" t="s">
        <v>66</v>
      </c>
      <c r="C78">
        <v>24</v>
      </c>
      <c r="D78" t="s">
        <v>160</v>
      </c>
      <c r="E78">
        <v>22.71</v>
      </c>
      <c r="F78">
        <v>0.04</v>
      </c>
      <c r="G78" t="s">
        <v>18</v>
      </c>
      <c r="H78" t="s">
        <v>18</v>
      </c>
      <c r="I78" t="s">
        <v>19</v>
      </c>
      <c r="J78" t="s">
        <v>18</v>
      </c>
      <c r="K78" t="s">
        <v>20</v>
      </c>
      <c r="L78" t="s">
        <v>21</v>
      </c>
      <c r="M78">
        <v>45</v>
      </c>
      <c r="N78" t="s">
        <v>67</v>
      </c>
      <c r="O78" t="s">
        <v>20</v>
      </c>
    </row>
    <row r="79" spans="2:15" x14ac:dyDescent="0.25">
      <c r="B79" t="s">
        <v>68</v>
      </c>
      <c r="C79">
        <v>25</v>
      </c>
      <c r="D79" t="s">
        <v>160</v>
      </c>
      <c r="E79">
        <v>22.58</v>
      </c>
      <c r="F79">
        <v>0.06</v>
      </c>
      <c r="G79" t="s">
        <v>18</v>
      </c>
      <c r="H79" t="s">
        <v>18</v>
      </c>
      <c r="I79" t="s">
        <v>19</v>
      </c>
      <c r="J79" t="s">
        <v>18</v>
      </c>
      <c r="K79" t="s">
        <v>20</v>
      </c>
      <c r="L79" t="s">
        <v>21</v>
      </c>
      <c r="M79">
        <v>4</v>
      </c>
      <c r="N79" t="s">
        <v>69</v>
      </c>
      <c r="O79" t="s">
        <v>20</v>
      </c>
    </row>
    <row r="80" spans="2:15" x14ac:dyDescent="0.25">
      <c r="B80" t="s">
        <v>70</v>
      </c>
      <c r="C80">
        <v>26</v>
      </c>
      <c r="D80" t="s">
        <v>160</v>
      </c>
      <c r="E80">
        <v>22.39</v>
      </c>
      <c r="F80">
        <v>0.06</v>
      </c>
      <c r="G80" t="s">
        <v>18</v>
      </c>
      <c r="H80" t="s">
        <v>18</v>
      </c>
      <c r="I80" t="s">
        <v>19</v>
      </c>
      <c r="J80" t="s">
        <v>18</v>
      </c>
      <c r="K80" t="s">
        <v>20</v>
      </c>
      <c r="L80" t="s">
        <v>21</v>
      </c>
      <c r="M80">
        <v>10</v>
      </c>
      <c r="N80" t="s">
        <v>71</v>
      </c>
      <c r="O80" t="s">
        <v>20</v>
      </c>
    </row>
    <row r="81" spans="2:15" x14ac:dyDescent="0.25">
      <c r="B81" t="s">
        <v>72</v>
      </c>
      <c r="C81">
        <v>27</v>
      </c>
      <c r="D81" t="s">
        <v>160</v>
      </c>
      <c r="E81">
        <v>22.81</v>
      </c>
      <c r="F81">
        <v>0.01</v>
      </c>
      <c r="G81" t="s">
        <v>18</v>
      </c>
      <c r="H81" t="s">
        <v>18</v>
      </c>
      <c r="I81" t="s">
        <v>19</v>
      </c>
      <c r="J81" t="s">
        <v>18</v>
      </c>
      <c r="K81" t="s">
        <v>20</v>
      </c>
      <c r="L81" t="s">
        <v>21</v>
      </c>
      <c r="M81">
        <v>16</v>
      </c>
      <c r="N81" t="s">
        <v>73</v>
      </c>
      <c r="O81" t="s">
        <v>20</v>
      </c>
    </row>
    <row r="82" spans="2:15" x14ac:dyDescent="0.25">
      <c r="B82" t="s">
        <v>75</v>
      </c>
      <c r="C82">
        <v>28</v>
      </c>
      <c r="D82" t="s">
        <v>160</v>
      </c>
      <c r="E82">
        <v>22.84</v>
      </c>
      <c r="F82">
        <v>0</v>
      </c>
      <c r="G82" t="s">
        <v>18</v>
      </c>
      <c r="H82" t="s">
        <v>18</v>
      </c>
      <c r="I82" t="s">
        <v>19</v>
      </c>
      <c r="J82" t="s">
        <v>18</v>
      </c>
      <c r="K82" t="s">
        <v>20</v>
      </c>
      <c r="L82" t="s">
        <v>21</v>
      </c>
      <c r="M82">
        <v>22</v>
      </c>
      <c r="N82" t="s">
        <v>76</v>
      </c>
      <c r="O82" t="s">
        <v>20</v>
      </c>
    </row>
    <row r="83" spans="2:15" x14ac:dyDescent="0.25">
      <c r="B83" t="s">
        <v>77</v>
      </c>
      <c r="C83">
        <v>29</v>
      </c>
      <c r="D83" t="s">
        <v>160</v>
      </c>
      <c r="E83">
        <v>23.25</v>
      </c>
      <c r="F83">
        <v>0.06</v>
      </c>
      <c r="G83" t="s">
        <v>18</v>
      </c>
      <c r="H83" t="s">
        <v>18</v>
      </c>
      <c r="I83" t="s">
        <v>19</v>
      </c>
      <c r="J83" t="s">
        <v>18</v>
      </c>
      <c r="K83" t="s">
        <v>20</v>
      </c>
      <c r="L83" t="s">
        <v>21</v>
      </c>
      <c r="M83">
        <v>28</v>
      </c>
      <c r="N83" t="s">
        <v>78</v>
      </c>
      <c r="O83" t="s">
        <v>20</v>
      </c>
    </row>
    <row r="84" spans="2:15" x14ac:dyDescent="0.25">
      <c r="B84" t="s">
        <v>79</v>
      </c>
      <c r="C84">
        <v>30</v>
      </c>
      <c r="D84" t="s">
        <v>160</v>
      </c>
      <c r="E84">
        <v>22.78</v>
      </c>
      <c r="F84">
        <v>0.02</v>
      </c>
      <c r="G84" t="s">
        <v>18</v>
      </c>
      <c r="H84" t="s">
        <v>18</v>
      </c>
      <c r="I84" t="s">
        <v>19</v>
      </c>
      <c r="J84" t="s">
        <v>18</v>
      </c>
      <c r="K84" t="s">
        <v>20</v>
      </c>
      <c r="L84" t="s">
        <v>21</v>
      </c>
      <c r="M84">
        <v>34</v>
      </c>
      <c r="N84" t="s">
        <v>80</v>
      </c>
      <c r="O84" t="s">
        <v>20</v>
      </c>
    </row>
    <row r="85" spans="2:15" x14ac:dyDescent="0.25">
      <c r="B85" t="s">
        <v>81</v>
      </c>
      <c r="C85">
        <v>31</v>
      </c>
      <c r="D85" t="s">
        <v>160</v>
      </c>
      <c r="E85">
        <v>23.24</v>
      </c>
      <c r="F85">
        <v>0.04</v>
      </c>
      <c r="G85" t="s">
        <v>18</v>
      </c>
      <c r="H85" t="s">
        <v>18</v>
      </c>
      <c r="I85" t="s">
        <v>19</v>
      </c>
      <c r="J85" t="s">
        <v>18</v>
      </c>
      <c r="K85" t="s">
        <v>20</v>
      </c>
      <c r="L85" t="s">
        <v>21</v>
      </c>
      <c r="M85">
        <v>40</v>
      </c>
      <c r="N85" t="s">
        <v>82</v>
      </c>
      <c r="O85" t="s">
        <v>20</v>
      </c>
    </row>
    <row r="86" spans="2:15" x14ac:dyDescent="0.25">
      <c r="B86" t="s">
        <v>83</v>
      </c>
      <c r="C86">
        <v>32</v>
      </c>
      <c r="D86" t="s">
        <v>160</v>
      </c>
      <c r="E86">
        <v>21.8</v>
      </c>
      <c r="F86">
        <v>0.01</v>
      </c>
      <c r="G86" t="s">
        <v>18</v>
      </c>
      <c r="H86" t="s">
        <v>18</v>
      </c>
      <c r="I86" t="s">
        <v>19</v>
      </c>
      <c r="J86" t="s">
        <v>18</v>
      </c>
      <c r="K86" t="s">
        <v>20</v>
      </c>
      <c r="L86" t="s">
        <v>21</v>
      </c>
      <c r="M86">
        <v>46</v>
      </c>
      <c r="N86" t="s">
        <v>84</v>
      </c>
      <c r="O86" t="s">
        <v>20</v>
      </c>
    </row>
    <row r="87" spans="2:15" x14ac:dyDescent="0.25">
      <c r="B87" t="s">
        <v>85</v>
      </c>
      <c r="C87">
        <v>33</v>
      </c>
      <c r="D87" t="s">
        <v>160</v>
      </c>
      <c r="E87">
        <v>22.31</v>
      </c>
      <c r="F87">
        <v>0.18</v>
      </c>
      <c r="G87" t="s">
        <v>18</v>
      </c>
      <c r="H87" t="s">
        <v>18</v>
      </c>
      <c r="I87" t="s">
        <v>19</v>
      </c>
      <c r="J87" t="s">
        <v>18</v>
      </c>
      <c r="K87" t="s">
        <v>20</v>
      </c>
      <c r="L87" t="s">
        <v>21</v>
      </c>
      <c r="M87">
        <v>5</v>
      </c>
      <c r="N87" t="s">
        <v>86</v>
      </c>
      <c r="O87" t="s">
        <v>20</v>
      </c>
    </row>
    <row r="88" spans="2:15" x14ac:dyDescent="0.25">
      <c r="B88" t="s">
        <v>87</v>
      </c>
      <c r="C88">
        <v>34</v>
      </c>
      <c r="D88" t="s">
        <v>160</v>
      </c>
      <c r="E88">
        <v>21.65</v>
      </c>
      <c r="F88">
        <v>0.39</v>
      </c>
      <c r="G88" t="s">
        <v>18</v>
      </c>
      <c r="H88" t="s">
        <v>18</v>
      </c>
      <c r="I88" t="s">
        <v>19</v>
      </c>
      <c r="J88" t="s">
        <v>18</v>
      </c>
      <c r="K88" t="s">
        <v>20</v>
      </c>
      <c r="L88" t="s">
        <v>21</v>
      </c>
      <c r="M88">
        <v>11</v>
      </c>
      <c r="N88" t="s">
        <v>88</v>
      </c>
      <c r="O88" t="s">
        <v>20</v>
      </c>
    </row>
    <row r="89" spans="2:15" x14ac:dyDescent="0.25">
      <c r="B89" t="s">
        <v>89</v>
      </c>
      <c r="C89">
        <v>35</v>
      </c>
      <c r="D89" t="s">
        <v>160</v>
      </c>
      <c r="E89">
        <v>22.09</v>
      </c>
      <c r="F89">
        <v>0</v>
      </c>
      <c r="G89" t="s">
        <v>18</v>
      </c>
      <c r="H89" t="s">
        <v>18</v>
      </c>
      <c r="I89" t="s">
        <v>19</v>
      </c>
      <c r="J89" t="s">
        <v>18</v>
      </c>
      <c r="K89" t="s">
        <v>126</v>
      </c>
      <c r="L89" t="s">
        <v>21</v>
      </c>
      <c r="M89">
        <v>17</v>
      </c>
      <c r="N89" t="s">
        <v>153</v>
      </c>
      <c r="O89" t="s">
        <v>20</v>
      </c>
    </row>
    <row r="90" spans="2:15" x14ac:dyDescent="0.25">
      <c r="B90" t="s">
        <v>91</v>
      </c>
      <c r="C90">
        <v>36</v>
      </c>
      <c r="D90" t="s">
        <v>160</v>
      </c>
      <c r="E90">
        <v>22.42</v>
      </c>
      <c r="F90">
        <v>0.11</v>
      </c>
      <c r="G90" t="s">
        <v>18</v>
      </c>
      <c r="H90" t="s">
        <v>18</v>
      </c>
      <c r="I90" t="s">
        <v>19</v>
      </c>
      <c r="J90" t="s">
        <v>18</v>
      </c>
      <c r="K90" t="s">
        <v>20</v>
      </c>
      <c r="L90" t="s">
        <v>21</v>
      </c>
      <c r="M90">
        <v>23</v>
      </c>
      <c r="N90" t="s">
        <v>92</v>
      </c>
      <c r="O90" t="s">
        <v>20</v>
      </c>
    </row>
    <row r="91" spans="2:15" x14ac:dyDescent="0.25">
      <c r="B91" t="s">
        <v>93</v>
      </c>
      <c r="C91">
        <v>37</v>
      </c>
      <c r="D91" t="s">
        <v>160</v>
      </c>
      <c r="E91">
        <v>22.92</v>
      </c>
      <c r="F91">
        <v>0.09</v>
      </c>
      <c r="G91" t="s">
        <v>18</v>
      </c>
      <c r="H91" t="s">
        <v>18</v>
      </c>
      <c r="I91" t="s">
        <v>19</v>
      </c>
      <c r="J91" t="s">
        <v>18</v>
      </c>
      <c r="K91" t="s">
        <v>20</v>
      </c>
      <c r="L91" t="s">
        <v>21</v>
      </c>
      <c r="M91">
        <v>29</v>
      </c>
      <c r="N91" t="s">
        <v>94</v>
      </c>
      <c r="O91" t="s">
        <v>20</v>
      </c>
    </row>
    <row r="92" spans="2:15" x14ac:dyDescent="0.25">
      <c r="B92" t="s">
        <v>95</v>
      </c>
      <c r="C92">
        <v>38</v>
      </c>
      <c r="D92" t="s">
        <v>160</v>
      </c>
      <c r="E92">
        <v>22.61</v>
      </c>
      <c r="F92">
        <v>0.01</v>
      </c>
      <c r="G92" t="s">
        <v>18</v>
      </c>
      <c r="H92" t="s">
        <v>18</v>
      </c>
      <c r="I92" t="s">
        <v>19</v>
      </c>
      <c r="J92" t="s">
        <v>18</v>
      </c>
      <c r="K92" t="s">
        <v>20</v>
      </c>
      <c r="L92" t="s">
        <v>21</v>
      </c>
      <c r="M92">
        <v>35</v>
      </c>
      <c r="N92" t="s">
        <v>96</v>
      </c>
      <c r="O92" t="s">
        <v>20</v>
      </c>
    </row>
    <row r="93" spans="2:15" x14ac:dyDescent="0.25">
      <c r="B93" t="s">
        <v>97</v>
      </c>
      <c r="C93">
        <v>39</v>
      </c>
      <c r="D93" t="s">
        <v>160</v>
      </c>
      <c r="E93">
        <v>22.85</v>
      </c>
      <c r="F93">
        <v>0.01</v>
      </c>
      <c r="G93" t="s">
        <v>18</v>
      </c>
      <c r="H93" t="s">
        <v>18</v>
      </c>
      <c r="I93" t="s">
        <v>19</v>
      </c>
      <c r="J93" t="s">
        <v>18</v>
      </c>
      <c r="K93" t="s">
        <v>20</v>
      </c>
      <c r="L93" t="s">
        <v>21</v>
      </c>
      <c r="M93">
        <v>41</v>
      </c>
      <c r="N93" t="s">
        <v>130</v>
      </c>
      <c r="O93" t="s">
        <v>20</v>
      </c>
    </row>
    <row r="94" spans="2:15" x14ac:dyDescent="0.25">
      <c r="B94" t="s">
        <v>131</v>
      </c>
      <c r="C94">
        <v>40</v>
      </c>
      <c r="D94" t="s">
        <v>160</v>
      </c>
      <c r="E94">
        <v>22.88</v>
      </c>
      <c r="F94">
        <v>0.04</v>
      </c>
      <c r="G94" t="s">
        <v>18</v>
      </c>
      <c r="H94" t="s">
        <v>18</v>
      </c>
      <c r="I94" t="s">
        <v>19</v>
      </c>
      <c r="J94" t="s">
        <v>18</v>
      </c>
      <c r="K94" t="s">
        <v>20</v>
      </c>
      <c r="L94" t="s">
        <v>21</v>
      </c>
      <c r="M94">
        <v>47</v>
      </c>
      <c r="N94" t="s">
        <v>132</v>
      </c>
      <c r="O94" t="s">
        <v>20</v>
      </c>
    </row>
    <row r="95" spans="2:15" x14ac:dyDescent="0.25">
      <c r="B95" t="s">
        <v>133</v>
      </c>
      <c r="C95">
        <v>41</v>
      </c>
      <c r="D95" t="s">
        <v>160</v>
      </c>
      <c r="E95">
        <v>22.78</v>
      </c>
      <c r="F95">
        <v>0.02</v>
      </c>
      <c r="G95" t="s">
        <v>18</v>
      </c>
      <c r="H95" t="s">
        <v>18</v>
      </c>
      <c r="I95" t="s">
        <v>19</v>
      </c>
      <c r="J95" t="s">
        <v>18</v>
      </c>
      <c r="K95" t="s">
        <v>20</v>
      </c>
      <c r="L95" t="s">
        <v>21</v>
      </c>
      <c r="M95">
        <v>6</v>
      </c>
      <c r="N95" t="s">
        <v>134</v>
      </c>
      <c r="O95" t="s">
        <v>20</v>
      </c>
    </row>
    <row r="96" spans="2:15" x14ac:dyDescent="0.25">
      <c r="B96" t="s">
        <v>135</v>
      </c>
      <c r="C96">
        <v>42</v>
      </c>
      <c r="D96" t="s">
        <v>160</v>
      </c>
      <c r="E96">
        <v>22.79</v>
      </c>
      <c r="F96">
        <v>0</v>
      </c>
      <c r="G96" t="s">
        <v>18</v>
      </c>
      <c r="H96" t="s">
        <v>18</v>
      </c>
      <c r="I96" t="s">
        <v>19</v>
      </c>
      <c r="J96" t="s">
        <v>18</v>
      </c>
      <c r="K96" t="s">
        <v>126</v>
      </c>
      <c r="L96" t="s">
        <v>21</v>
      </c>
      <c r="M96">
        <v>12</v>
      </c>
      <c r="N96" t="s">
        <v>154</v>
      </c>
      <c r="O96" t="s">
        <v>20</v>
      </c>
    </row>
    <row r="97" spans="2:15" x14ac:dyDescent="0.25">
      <c r="B97" t="s">
        <v>137</v>
      </c>
      <c r="C97">
        <v>43</v>
      </c>
      <c r="D97" t="s">
        <v>160</v>
      </c>
      <c r="E97">
        <v>22.98</v>
      </c>
      <c r="F97">
        <v>0.08</v>
      </c>
      <c r="G97" t="s">
        <v>18</v>
      </c>
      <c r="H97" t="s">
        <v>18</v>
      </c>
      <c r="I97" t="s">
        <v>19</v>
      </c>
      <c r="J97" t="s">
        <v>18</v>
      </c>
      <c r="K97" t="s">
        <v>20</v>
      </c>
      <c r="L97" t="s">
        <v>21</v>
      </c>
      <c r="M97">
        <v>18</v>
      </c>
      <c r="N97" t="s">
        <v>138</v>
      </c>
      <c r="O97" t="s">
        <v>20</v>
      </c>
    </row>
    <row r="98" spans="2:15" x14ac:dyDescent="0.25">
      <c r="B98" t="s">
        <v>139</v>
      </c>
      <c r="C98">
        <v>44</v>
      </c>
      <c r="D98" t="s">
        <v>160</v>
      </c>
      <c r="E98">
        <v>23.17</v>
      </c>
      <c r="F98">
        <v>0</v>
      </c>
      <c r="G98" t="s">
        <v>18</v>
      </c>
      <c r="H98" t="s">
        <v>18</v>
      </c>
      <c r="I98" t="s">
        <v>19</v>
      </c>
      <c r="J98" t="s">
        <v>18</v>
      </c>
      <c r="K98" t="s">
        <v>20</v>
      </c>
      <c r="L98" t="s">
        <v>21</v>
      </c>
      <c r="M98">
        <v>24</v>
      </c>
      <c r="N98" t="s">
        <v>140</v>
      </c>
      <c r="O98" t="s">
        <v>20</v>
      </c>
    </row>
    <row r="99" spans="2:15" x14ac:dyDescent="0.25">
      <c r="B99" t="s">
        <v>141</v>
      </c>
      <c r="C99">
        <v>45</v>
      </c>
      <c r="D99" t="s">
        <v>160</v>
      </c>
      <c r="E99">
        <v>24.24</v>
      </c>
      <c r="F99">
        <v>0.14000000000000001</v>
      </c>
      <c r="G99" t="s">
        <v>18</v>
      </c>
      <c r="H99" t="s">
        <v>18</v>
      </c>
      <c r="I99" t="s">
        <v>19</v>
      </c>
      <c r="J99" t="s">
        <v>18</v>
      </c>
      <c r="K99" t="s">
        <v>20</v>
      </c>
      <c r="L99" t="s">
        <v>21</v>
      </c>
      <c r="M99">
        <v>30</v>
      </c>
      <c r="N99" t="s">
        <v>142</v>
      </c>
      <c r="O99" t="s">
        <v>20</v>
      </c>
    </row>
    <row r="100" spans="2:15" x14ac:dyDescent="0.25">
      <c r="B100" t="s">
        <v>143</v>
      </c>
      <c r="C100">
        <v>46</v>
      </c>
      <c r="D100" t="s">
        <v>160</v>
      </c>
      <c r="E100">
        <v>22.8</v>
      </c>
      <c r="F100">
        <v>0.01</v>
      </c>
      <c r="G100" t="s">
        <v>18</v>
      </c>
      <c r="H100" t="s">
        <v>18</v>
      </c>
      <c r="I100" t="s">
        <v>19</v>
      </c>
      <c r="J100" t="s">
        <v>18</v>
      </c>
      <c r="K100" t="s">
        <v>20</v>
      </c>
      <c r="L100" t="s">
        <v>21</v>
      </c>
      <c r="M100">
        <v>36</v>
      </c>
      <c r="N100" t="s">
        <v>144</v>
      </c>
      <c r="O100" t="s">
        <v>20</v>
      </c>
    </row>
    <row r="101" spans="2:15" x14ac:dyDescent="0.25">
      <c r="B101" t="s">
        <v>145</v>
      </c>
      <c r="C101">
        <v>47</v>
      </c>
      <c r="D101" t="s">
        <v>160</v>
      </c>
      <c r="E101">
        <v>22.61</v>
      </c>
      <c r="F101">
        <v>0.06</v>
      </c>
      <c r="G101" t="s">
        <v>18</v>
      </c>
      <c r="H101" t="s">
        <v>18</v>
      </c>
      <c r="I101" t="s">
        <v>19</v>
      </c>
      <c r="J101" t="s">
        <v>18</v>
      </c>
      <c r="K101" t="s">
        <v>20</v>
      </c>
      <c r="L101" t="s">
        <v>21</v>
      </c>
      <c r="M101">
        <v>42</v>
      </c>
      <c r="N101" t="s">
        <v>152</v>
      </c>
      <c r="O101" t="s">
        <v>20</v>
      </c>
    </row>
    <row r="102" spans="2:15" x14ac:dyDescent="0.25">
      <c r="B102" t="s">
        <v>147</v>
      </c>
      <c r="C102">
        <v>48</v>
      </c>
      <c r="D102" t="s">
        <v>160</v>
      </c>
      <c r="E102">
        <v>23.16</v>
      </c>
      <c r="F102">
        <v>0.11</v>
      </c>
      <c r="G102" t="s">
        <v>18</v>
      </c>
      <c r="H102" t="s">
        <v>18</v>
      </c>
      <c r="I102" t="s">
        <v>19</v>
      </c>
      <c r="J102" t="s">
        <v>18</v>
      </c>
      <c r="K102" t="s">
        <v>20</v>
      </c>
      <c r="L102" t="s">
        <v>21</v>
      </c>
      <c r="M102">
        <v>48</v>
      </c>
      <c r="N102" t="s">
        <v>148</v>
      </c>
      <c r="O102" t="s">
        <v>20</v>
      </c>
    </row>
    <row r="103" spans="2:15" x14ac:dyDescent="0.25">
      <c r="F103" s="11">
        <f>AVERAGE(F55:F102,F55:F102)</f>
        <v>5.5208333333333276E-2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54F6-FE2A-4B7B-9DAA-C380E4E5D37A}">
  <dimension ref="A1:AA103"/>
  <sheetViews>
    <sheetView zoomScale="59" zoomScaleNormal="59" workbookViewId="0">
      <selection activeCell="AA64" sqref="AA64"/>
    </sheetView>
  </sheetViews>
  <sheetFormatPr defaultRowHeight="15" x14ac:dyDescent="0.25"/>
  <cols>
    <col min="14" max="15" width="11.85546875" bestFit="1" customWidth="1"/>
    <col min="16" max="16" width="11" bestFit="1" customWidth="1"/>
    <col min="17" max="17" width="10.85546875" bestFit="1" customWidth="1"/>
    <col min="18" max="18" width="11.5703125" bestFit="1" customWidth="1"/>
    <col min="19" max="19" width="11.85546875" bestFit="1" customWidth="1"/>
    <col min="20" max="20" width="11.5703125" bestFit="1" customWidth="1"/>
    <col min="21" max="21" width="15.85546875" bestFit="1" customWidth="1"/>
    <col min="22" max="24" width="11.85546875" bestFit="1" customWidth="1"/>
  </cols>
  <sheetData>
    <row r="1" spans="1:27" ht="16.5" thickBot="1" x14ac:dyDescent="0.3">
      <c r="A1" s="2" t="s">
        <v>99</v>
      </c>
      <c r="B1" s="3" t="s">
        <v>123</v>
      </c>
      <c r="C1" s="4" t="s">
        <v>0</v>
      </c>
      <c r="D1" s="9" t="s">
        <v>1</v>
      </c>
      <c r="E1" s="3" t="s">
        <v>102</v>
      </c>
      <c r="F1" s="3" t="s">
        <v>101</v>
      </c>
      <c r="G1" s="3" t="s">
        <v>116</v>
      </c>
      <c r="H1" s="3" t="s">
        <v>117</v>
      </c>
      <c r="I1" s="3" t="s">
        <v>118</v>
      </c>
      <c r="J1" s="3" t="s">
        <v>103</v>
      </c>
      <c r="K1" s="3" t="s">
        <v>2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98</v>
      </c>
      <c r="W1" s="3" t="s">
        <v>114</v>
      </c>
      <c r="X1" s="3" t="s">
        <v>115</v>
      </c>
      <c r="Y1" s="6"/>
      <c r="Z1" s="6"/>
      <c r="AA1" s="6"/>
    </row>
    <row r="2" spans="1:27" ht="15.75" x14ac:dyDescent="0.25">
      <c r="A2" t="s">
        <v>100</v>
      </c>
      <c r="B2" s="13" t="s">
        <v>124</v>
      </c>
      <c r="C2" t="s">
        <v>32</v>
      </c>
      <c r="D2" s="13">
        <v>29</v>
      </c>
      <c r="E2" t="s">
        <v>155</v>
      </c>
      <c r="F2">
        <v>26.64</v>
      </c>
      <c r="G2" s="19">
        <v>23.73</v>
      </c>
      <c r="H2" s="19">
        <v>25.79</v>
      </c>
      <c r="I2" s="13">
        <v>20.58</v>
      </c>
      <c r="J2">
        <v>2</v>
      </c>
      <c r="K2" s="5">
        <v>2</v>
      </c>
      <c r="L2" s="5">
        <v>2</v>
      </c>
      <c r="M2" s="5">
        <v>2</v>
      </c>
      <c r="N2">
        <f>J2^-F2</f>
        <v>9.5622680899717413E-9</v>
      </c>
      <c r="O2">
        <f t="shared" ref="O2" si="0">K2^-G2</f>
        <v>7.1871747236893257E-8</v>
      </c>
      <c r="P2" s="12">
        <f t="shared" ref="P2" si="1">N2/O2</f>
        <v>0.13304627280667014</v>
      </c>
      <c r="Q2">
        <f t="shared" ref="Q2" si="2">L2^-H2</f>
        <v>1.7235997079391603E-8</v>
      </c>
      <c r="R2" s="12">
        <f t="shared" ref="R2" si="3">N2/Q2</f>
        <v>0.5547847360339232</v>
      </c>
      <c r="S2">
        <f t="shared" ref="S2" si="4">M2^-I2</f>
        <v>6.3797357310586697E-7</v>
      </c>
      <c r="T2" s="12">
        <f t="shared" ref="T2" si="5">N2/S2</f>
        <v>1.498850186445725E-2</v>
      </c>
      <c r="U2">
        <f t="shared" ref="U2" si="6">(P2*R2*T2)^(1/3)</f>
        <v>0.10342570283750167</v>
      </c>
      <c r="V2" s="5"/>
      <c r="W2" s="5"/>
      <c r="X2" s="5"/>
      <c r="Y2" s="6"/>
      <c r="Z2" s="6"/>
      <c r="AA2" s="6"/>
    </row>
    <row r="3" spans="1:27" ht="15.75" x14ac:dyDescent="0.25">
      <c r="A3" t="s">
        <v>100</v>
      </c>
      <c r="B3" s="13" t="s">
        <v>124</v>
      </c>
      <c r="C3" t="s">
        <v>32</v>
      </c>
      <c r="D3" s="13">
        <v>30</v>
      </c>
      <c r="E3" t="s">
        <v>155</v>
      </c>
      <c r="F3">
        <v>26.97</v>
      </c>
      <c r="G3" s="19">
        <v>23.84</v>
      </c>
      <c r="H3" s="19">
        <v>25.67</v>
      </c>
      <c r="I3" s="13">
        <v>20.49</v>
      </c>
      <c r="J3">
        <v>2</v>
      </c>
      <c r="K3" s="5">
        <v>2</v>
      </c>
      <c r="L3" s="5">
        <v>2</v>
      </c>
      <c r="M3" s="5">
        <v>2</v>
      </c>
      <c r="N3">
        <f t="shared" ref="N3:N49" si="7">J3^-F3</f>
        <v>7.6071331330179888E-9</v>
      </c>
      <c r="O3">
        <f t="shared" ref="O3:O49" si="8">K3^-G3</f>
        <v>6.6595502976907639E-8</v>
      </c>
      <c r="P3" s="12">
        <f t="shared" ref="P3:P49" si="9">N3/O3</f>
        <v>0.11422893127867514</v>
      </c>
      <c r="Q3">
        <f t="shared" ref="Q3:Q49" si="10">L3^-H3</f>
        <v>1.8730958916572166E-8</v>
      </c>
      <c r="R3" s="12">
        <f t="shared" ref="R3:R49" si="11">N3/Q3</f>
        <v>0.40612619817811879</v>
      </c>
      <c r="S3">
        <f t="shared" ref="S3:S49" si="12">M3^-I3</f>
        <v>6.7904004840711335E-7</v>
      </c>
      <c r="T3" s="12">
        <f t="shared" ref="T3:T49" si="13">N3/S3</f>
        <v>1.1202775375123661E-2</v>
      </c>
      <c r="U3">
        <f t="shared" ref="U3:U49" si="14">(P3*R3*T3)^(1/3)</f>
        <v>8.0399666836025313E-2</v>
      </c>
    </row>
    <row r="4" spans="1:27" ht="15.75" x14ac:dyDescent="0.25">
      <c r="A4" t="s">
        <v>100</v>
      </c>
      <c r="B4" s="13" t="s">
        <v>124</v>
      </c>
      <c r="C4" t="s">
        <v>32</v>
      </c>
      <c r="D4" s="13">
        <v>31</v>
      </c>
      <c r="E4" t="s">
        <v>155</v>
      </c>
      <c r="F4">
        <v>26.87</v>
      </c>
      <c r="G4" s="19">
        <v>24.11</v>
      </c>
      <c r="H4" s="19">
        <v>25.86</v>
      </c>
      <c r="I4" s="13">
        <v>20.69</v>
      </c>
      <c r="J4">
        <v>2</v>
      </c>
      <c r="K4" s="5">
        <v>2</v>
      </c>
      <c r="L4" s="5">
        <v>2</v>
      </c>
      <c r="M4" s="5">
        <v>2</v>
      </c>
      <c r="N4">
        <f t="shared" si="7"/>
        <v>8.1531234179492269E-9</v>
      </c>
      <c r="O4">
        <f t="shared" si="8"/>
        <v>5.5228952282093182E-8</v>
      </c>
      <c r="P4" s="12">
        <f t="shared" si="9"/>
        <v>0.14762408267869143</v>
      </c>
      <c r="Q4">
        <f t="shared" si="10"/>
        <v>1.6419665752002752E-8</v>
      </c>
      <c r="R4" s="12">
        <f t="shared" si="11"/>
        <v>0.49654624771851813</v>
      </c>
      <c r="S4">
        <f t="shared" si="12"/>
        <v>5.9113869664143891E-7</v>
      </c>
      <c r="T4" s="12">
        <f t="shared" si="13"/>
        <v>1.379223431704148E-2</v>
      </c>
      <c r="U4">
        <f t="shared" si="14"/>
        <v>0.10036536023292213</v>
      </c>
    </row>
    <row r="5" spans="1:27" ht="16.5" thickBot="1" x14ac:dyDescent="0.3">
      <c r="A5" s="15" t="s">
        <v>100</v>
      </c>
      <c r="B5" s="14" t="s">
        <v>124</v>
      </c>
      <c r="C5" s="15" t="s">
        <v>32</v>
      </c>
      <c r="D5" s="14">
        <v>32</v>
      </c>
      <c r="E5" s="15" t="s">
        <v>155</v>
      </c>
      <c r="F5" s="15">
        <v>25.37</v>
      </c>
      <c r="G5" s="20">
        <v>22.74</v>
      </c>
      <c r="H5" s="20">
        <v>24.37</v>
      </c>
      <c r="I5" s="14">
        <v>19.420000000000002</v>
      </c>
      <c r="J5" s="15">
        <v>2</v>
      </c>
      <c r="K5" s="3">
        <v>2</v>
      </c>
      <c r="L5" s="3">
        <v>2</v>
      </c>
      <c r="M5" s="3">
        <v>2</v>
      </c>
      <c r="N5" s="15">
        <f t="shared" si="7"/>
        <v>2.3060515426730945E-8</v>
      </c>
      <c r="O5" s="15">
        <f t="shared" si="8"/>
        <v>1.4275058562981252E-7</v>
      </c>
      <c r="P5" s="17">
        <f t="shared" si="9"/>
        <v>0.1615441038296862</v>
      </c>
      <c r="Q5" s="15">
        <f t="shared" si="10"/>
        <v>4.6121030853461983E-8</v>
      </c>
      <c r="R5" s="17">
        <f t="shared" si="11"/>
        <v>0.499999999999999</v>
      </c>
      <c r="S5" s="15">
        <f t="shared" si="12"/>
        <v>1.4255993353223206E-6</v>
      </c>
      <c r="T5" s="17">
        <f t="shared" si="13"/>
        <v>1.6176014435021521E-2</v>
      </c>
      <c r="U5" s="15">
        <f t="shared" si="14"/>
        <v>0.10932283375697942</v>
      </c>
      <c r="V5" s="15">
        <f>AVERAGE(U2:U5)</f>
        <v>9.8378390915857136E-2</v>
      </c>
      <c r="W5" s="15">
        <f>_xlfn.STDEV.P(U2:U5)</f>
        <v>1.0867828133332929E-2</v>
      </c>
      <c r="X5" s="15">
        <f>W5/SQRT(4)</f>
        <v>5.4339140666664646E-3</v>
      </c>
    </row>
    <row r="6" spans="1:27" ht="15.75" x14ac:dyDescent="0.25">
      <c r="A6" t="s">
        <v>100</v>
      </c>
      <c r="B6" s="13" t="s">
        <v>124</v>
      </c>
      <c r="C6" s="1" t="s">
        <v>120</v>
      </c>
      <c r="D6" s="16">
        <v>25</v>
      </c>
      <c r="E6" t="s">
        <v>155</v>
      </c>
      <c r="F6">
        <v>26.27</v>
      </c>
      <c r="G6" s="19">
        <v>23.58</v>
      </c>
      <c r="H6" s="19">
        <v>25.56</v>
      </c>
      <c r="I6" s="13">
        <v>20.239999999999998</v>
      </c>
      <c r="J6">
        <v>2</v>
      </c>
      <c r="K6" s="5">
        <v>2</v>
      </c>
      <c r="L6" s="5">
        <v>2</v>
      </c>
      <c r="M6" s="5">
        <v>2</v>
      </c>
      <c r="N6">
        <f t="shared" si="7"/>
        <v>1.2357824233389547E-8</v>
      </c>
      <c r="O6">
        <f t="shared" si="8"/>
        <v>7.9746696638233213E-8</v>
      </c>
      <c r="P6" s="12">
        <f t="shared" si="9"/>
        <v>0.15496346249237358</v>
      </c>
      <c r="Q6">
        <f t="shared" si="10"/>
        <v>2.0214979759569095E-8</v>
      </c>
      <c r="R6" s="12">
        <f t="shared" si="11"/>
        <v>0.61132013884603398</v>
      </c>
      <c r="S6">
        <f t="shared" si="12"/>
        <v>8.0751925693753023E-7</v>
      </c>
      <c r="T6" s="12">
        <f t="shared" si="13"/>
        <v>1.5303442149795753E-2</v>
      </c>
      <c r="U6">
        <f t="shared" si="14"/>
        <v>0.11317809516354312</v>
      </c>
    </row>
    <row r="7" spans="1:27" ht="15.75" x14ac:dyDescent="0.25">
      <c r="A7" t="s">
        <v>100</v>
      </c>
      <c r="B7" s="13" t="s">
        <v>124</v>
      </c>
      <c r="C7" t="s">
        <v>120</v>
      </c>
      <c r="D7" s="13">
        <v>26</v>
      </c>
      <c r="E7" t="s">
        <v>155</v>
      </c>
      <c r="F7">
        <v>26.43</v>
      </c>
      <c r="G7" s="19">
        <v>23.57</v>
      </c>
      <c r="H7" s="19">
        <v>25.54</v>
      </c>
      <c r="I7" s="13">
        <v>20.2</v>
      </c>
      <c r="J7">
        <v>2</v>
      </c>
      <c r="K7" s="5">
        <v>2</v>
      </c>
      <c r="L7" s="5">
        <v>2</v>
      </c>
      <c r="M7" s="5">
        <v>2</v>
      </c>
      <c r="N7">
        <f t="shared" si="7"/>
        <v>1.1060562511004889E-8</v>
      </c>
      <c r="O7">
        <f t="shared" si="8"/>
        <v>8.0301378778558493E-8</v>
      </c>
      <c r="P7" s="12">
        <f t="shared" si="9"/>
        <v>0.13773813948457636</v>
      </c>
      <c r="Q7">
        <f t="shared" si="10"/>
        <v>2.0497170360978624E-8</v>
      </c>
      <c r="R7" s="12">
        <f t="shared" si="11"/>
        <v>0.53961411825221373</v>
      </c>
      <c r="S7">
        <f t="shared" si="12"/>
        <v>8.3022171334850863E-7</v>
      </c>
      <c r="T7" s="12">
        <f t="shared" si="13"/>
        <v>1.3322420183874317E-2</v>
      </c>
      <c r="U7">
        <f t="shared" si="14"/>
        <v>9.9672086049149622E-2</v>
      </c>
    </row>
    <row r="8" spans="1:27" ht="15.75" x14ac:dyDescent="0.25">
      <c r="A8" t="s">
        <v>100</v>
      </c>
      <c r="B8" s="13" t="s">
        <v>124</v>
      </c>
      <c r="C8" t="s">
        <v>120</v>
      </c>
      <c r="D8" s="13">
        <v>27</v>
      </c>
      <c r="E8" t="s">
        <v>155</v>
      </c>
      <c r="F8">
        <v>26.5</v>
      </c>
      <c r="G8" s="19">
        <v>23.87</v>
      </c>
      <c r="H8" s="19">
        <v>25.9</v>
      </c>
      <c r="I8" s="13">
        <v>20.399999999999999</v>
      </c>
      <c r="J8">
        <v>2</v>
      </c>
      <c r="K8" s="5">
        <v>2</v>
      </c>
      <c r="L8" s="5">
        <v>2</v>
      </c>
      <c r="M8" s="5">
        <v>2</v>
      </c>
      <c r="N8">
        <f t="shared" si="7"/>
        <v>1.0536712127723512E-8</v>
      </c>
      <c r="O8">
        <f t="shared" si="8"/>
        <v>6.5224987343593723E-8</v>
      </c>
      <c r="P8" s="12">
        <f t="shared" si="9"/>
        <v>0.16154410382968681</v>
      </c>
      <c r="Q8">
        <f t="shared" si="10"/>
        <v>1.5970669128541582E-8</v>
      </c>
      <c r="R8" s="12">
        <f t="shared" si="11"/>
        <v>0.65975395538644588</v>
      </c>
      <c r="S8">
        <f t="shared" si="12"/>
        <v>7.2274998021621735E-7</v>
      </c>
      <c r="T8" s="12">
        <f t="shared" si="13"/>
        <v>1.4578640492762597E-2</v>
      </c>
      <c r="U8">
        <f t="shared" si="14"/>
        <v>0.11582350773629629</v>
      </c>
    </row>
    <row r="9" spans="1:27" ht="16.5" thickBot="1" x14ac:dyDescent="0.3">
      <c r="A9" s="15" t="s">
        <v>100</v>
      </c>
      <c r="B9" s="14" t="s">
        <v>124</v>
      </c>
      <c r="C9" s="15" t="s">
        <v>120</v>
      </c>
      <c r="D9" s="14">
        <v>28</v>
      </c>
      <c r="E9" s="15" t="s">
        <v>155</v>
      </c>
      <c r="F9" s="15">
        <v>26.78</v>
      </c>
      <c r="G9" s="20">
        <v>23.86</v>
      </c>
      <c r="H9" s="20">
        <v>25.8</v>
      </c>
      <c r="I9" s="14">
        <v>20.64</v>
      </c>
      <c r="J9" s="15">
        <v>2</v>
      </c>
      <c r="K9" s="3">
        <v>2</v>
      </c>
      <c r="L9" s="3">
        <v>2</v>
      </c>
      <c r="M9" s="3">
        <v>2</v>
      </c>
      <c r="N9" s="15">
        <f t="shared" si="7"/>
        <v>8.6779414599273787E-9</v>
      </c>
      <c r="O9" s="15">
        <f t="shared" si="8"/>
        <v>6.567866300801101E-8</v>
      </c>
      <c r="P9" s="17">
        <f t="shared" si="9"/>
        <v>0.13212725507017259</v>
      </c>
      <c r="Q9" s="15">
        <f t="shared" si="10"/>
        <v>1.7116939350918448E-8</v>
      </c>
      <c r="R9" s="17">
        <f t="shared" si="11"/>
        <v>0.50697973989501477</v>
      </c>
      <c r="S9" s="15">
        <f t="shared" si="12"/>
        <v>6.119851577581907E-7</v>
      </c>
      <c r="T9" s="17">
        <f t="shared" si="13"/>
        <v>1.4179986801830628E-2</v>
      </c>
      <c r="U9" s="15">
        <f t="shared" si="14"/>
        <v>9.8299870986747626E-2</v>
      </c>
      <c r="V9" s="15">
        <f>AVERAGE(U6:U9)</f>
        <v>0.10674338998393416</v>
      </c>
      <c r="W9" s="15">
        <f>_xlfn.STDEV.P(U6:U9)</f>
        <v>7.8286384758014839E-3</v>
      </c>
      <c r="X9" s="15">
        <f>W9/SQRT(4)</f>
        <v>3.9143192379007419E-3</v>
      </c>
    </row>
    <row r="10" spans="1:27" ht="15.75" x14ac:dyDescent="0.25">
      <c r="A10" t="s">
        <v>100</v>
      </c>
      <c r="B10" s="16" t="s">
        <v>124</v>
      </c>
      <c r="C10" s="1" t="s">
        <v>28</v>
      </c>
      <c r="D10" s="16">
        <v>45</v>
      </c>
      <c r="E10" t="s">
        <v>155</v>
      </c>
      <c r="F10">
        <v>26.42</v>
      </c>
      <c r="G10" s="19">
        <v>23.57</v>
      </c>
      <c r="H10" s="19">
        <v>25.59</v>
      </c>
      <c r="I10" s="13">
        <v>20.27</v>
      </c>
      <c r="J10">
        <v>2</v>
      </c>
      <c r="K10" s="5">
        <v>2</v>
      </c>
      <c r="L10" s="5">
        <v>2</v>
      </c>
      <c r="M10" s="5">
        <v>2</v>
      </c>
      <c r="N10">
        <f t="shared" si="7"/>
        <v>1.1137494807205623E-8</v>
      </c>
      <c r="O10">
        <f t="shared" si="8"/>
        <v>8.0301378778558493E-8</v>
      </c>
      <c r="P10" s="12">
        <f t="shared" si="9"/>
        <v>0.1386961840084803</v>
      </c>
      <c r="Q10">
        <f t="shared" si="10"/>
        <v>1.9798961491830867E-8</v>
      </c>
      <c r="R10" s="12">
        <f t="shared" si="11"/>
        <v>0.56252924234440271</v>
      </c>
      <c r="S10">
        <f t="shared" si="12"/>
        <v>7.9090075093693003E-7</v>
      </c>
      <c r="T10" s="12">
        <f t="shared" si="13"/>
        <v>1.4082038478294196E-2</v>
      </c>
      <c r="U10">
        <f t="shared" si="14"/>
        <v>0.10318701457278383</v>
      </c>
    </row>
    <row r="11" spans="1:27" ht="15.75" x14ac:dyDescent="0.25">
      <c r="A11" t="s">
        <v>100</v>
      </c>
      <c r="B11" s="13" t="s">
        <v>124</v>
      </c>
      <c r="C11" t="s">
        <v>28</v>
      </c>
      <c r="D11" s="13">
        <v>46</v>
      </c>
      <c r="E11" t="s">
        <v>155</v>
      </c>
      <c r="F11">
        <v>26.35</v>
      </c>
      <c r="G11" s="19">
        <v>23.74</v>
      </c>
      <c r="H11" s="19">
        <v>25.39</v>
      </c>
      <c r="I11" s="13">
        <v>20.13</v>
      </c>
      <c r="J11">
        <v>2</v>
      </c>
      <c r="K11" s="7">
        <v>2</v>
      </c>
      <c r="L11" s="7">
        <v>2</v>
      </c>
      <c r="M11" s="7">
        <v>2</v>
      </c>
      <c r="N11">
        <f t="shared" si="7"/>
        <v>1.1691214112889031E-8</v>
      </c>
      <c r="O11">
        <f t="shared" si="8"/>
        <v>7.137529281490638E-8</v>
      </c>
      <c r="P11" s="12">
        <f t="shared" si="9"/>
        <v>0.16379917548229489</v>
      </c>
      <c r="Q11">
        <f t="shared" si="10"/>
        <v>2.2743034496315718E-8</v>
      </c>
      <c r="R11" s="12">
        <f t="shared" si="11"/>
        <v>0.51405691332803294</v>
      </c>
      <c r="S11">
        <f t="shared" si="12"/>
        <v>8.7149758360805643E-7</v>
      </c>
      <c r="T11" s="12">
        <f t="shared" si="13"/>
        <v>1.3415084944339888E-2</v>
      </c>
      <c r="U11">
        <f t="shared" si="14"/>
        <v>0.10414508549073899</v>
      </c>
    </row>
    <row r="12" spans="1:27" ht="15.75" x14ac:dyDescent="0.25">
      <c r="A12" t="s">
        <v>100</v>
      </c>
      <c r="B12" s="13" t="s">
        <v>124</v>
      </c>
      <c r="C12" t="s">
        <v>28</v>
      </c>
      <c r="D12" s="13">
        <v>47</v>
      </c>
      <c r="E12" t="s">
        <v>155</v>
      </c>
      <c r="F12">
        <v>26.4</v>
      </c>
      <c r="G12" s="19">
        <v>23.56</v>
      </c>
      <c r="H12" s="19">
        <v>25.21</v>
      </c>
      <c r="I12" s="13">
        <v>19.91</v>
      </c>
      <c r="J12">
        <v>2</v>
      </c>
      <c r="K12" s="7">
        <v>2</v>
      </c>
      <c r="L12" s="7">
        <v>2</v>
      </c>
      <c r="M12" s="7">
        <v>2</v>
      </c>
      <c r="N12">
        <f t="shared" si="7"/>
        <v>1.1292968440878391E-8</v>
      </c>
      <c r="O12">
        <f t="shared" si="8"/>
        <v>8.0859919038276395E-8</v>
      </c>
      <c r="P12" s="12">
        <f t="shared" si="9"/>
        <v>0.13966089225902731</v>
      </c>
      <c r="Q12">
        <f t="shared" si="10"/>
        <v>2.5765217283602518E-8</v>
      </c>
      <c r="R12" s="12">
        <f t="shared" si="11"/>
        <v>0.43830286065801799</v>
      </c>
      <c r="S12">
        <f t="shared" si="12"/>
        <v>1.0150625061544033E-6</v>
      </c>
      <c r="T12" s="12">
        <f t="shared" si="13"/>
        <v>1.112539215310214E-2</v>
      </c>
      <c r="U12">
        <f t="shared" si="14"/>
        <v>8.7980849002124398E-2</v>
      </c>
    </row>
    <row r="13" spans="1:27" ht="16.5" thickBot="1" x14ac:dyDescent="0.3">
      <c r="A13" s="15" t="s">
        <v>100</v>
      </c>
      <c r="B13" s="14" t="s">
        <v>124</v>
      </c>
      <c r="C13" s="15" t="s">
        <v>28</v>
      </c>
      <c r="D13" s="14">
        <v>48</v>
      </c>
      <c r="E13" s="15" t="s">
        <v>155</v>
      </c>
      <c r="F13" s="15">
        <v>26.54</v>
      </c>
      <c r="G13" s="20">
        <v>23.66</v>
      </c>
      <c r="H13" s="14">
        <v>25.28</v>
      </c>
      <c r="I13" s="14">
        <v>20.09</v>
      </c>
      <c r="J13" s="15">
        <v>2</v>
      </c>
      <c r="K13" s="18">
        <v>2</v>
      </c>
      <c r="L13" s="18">
        <v>2</v>
      </c>
      <c r="M13" s="18">
        <v>2</v>
      </c>
      <c r="N13" s="15">
        <f t="shared" si="7"/>
        <v>1.0248585180489329E-8</v>
      </c>
      <c r="O13" s="15">
        <f t="shared" si="8"/>
        <v>7.5444972155706999E-8</v>
      </c>
      <c r="P13" s="17">
        <f t="shared" si="9"/>
        <v>0.13584185781575744</v>
      </c>
      <c r="Q13" s="15">
        <f t="shared" si="10"/>
        <v>2.4544925012218131E-8</v>
      </c>
      <c r="R13" s="17">
        <f t="shared" si="11"/>
        <v>0.41754395971418623</v>
      </c>
      <c r="S13" s="15">
        <f t="shared" si="12"/>
        <v>8.9599871560479357E-7</v>
      </c>
      <c r="T13" s="17">
        <f t="shared" si="13"/>
        <v>1.1438169499575228E-2</v>
      </c>
      <c r="U13" s="15">
        <f t="shared" si="14"/>
        <v>8.656934175693301E-2</v>
      </c>
      <c r="V13" s="15">
        <f>AVERAGE(U10:U13)</f>
        <v>9.5470572705645046E-2</v>
      </c>
      <c r="W13" s="15">
        <f>_xlfn.STDEV.P(U10:U13)</f>
        <v>8.2176413998342381E-3</v>
      </c>
      <c r="X13" s="15">
        <f>W13/SQRT(4)</f>
        <v>4.1088206999171191E-3</v>
      </c>
    </row>
    <row r="14" spans="1:27" ht="15.75" x14ac:dyDescent="0.25">
      <c r="A14" t="s">
        <v>100</v>
      </c>
      <c r="B14" s="16" t="s">
        <v>124</v>
      </c>
      <c r="C14" s="1" t="s">
        <v>121</v>
      </c>
      <c r="D14" s="16">
        <v>41</v>
      </c>
      <c r="E14" t="s">
        <v>155</v>
      </c>
      <c r="F14">
        <v>26.64</v>
      </c>
      <c r="G14" s="19">
        <v>23.68</v>
      </c>
      <c r="H14" s="19">
        <v>25.6</v>
      </c>
      <c r="I14" s="13">
        <v>20.149999999999999</v>
      </c>
      <c r="J14">
        <v>2</v>
      </c>
      <c r="K14" s="5">
        <v>2</v>
      </c>
      <c r="L14" s="5">
        <v>2</v>
      </c>
      <c r="M14" s="5">
        <v>2</v>
      </c>
      <c r="N14">
        <f t="shared" si="7"/>
        <v>9.5622680899717413E-9</v>
      </c>
      <c r="O14">
        <f t="shared" si="8"/>
        <v>7.4406298929548932E-8</v>
      </c>
      <c r="P14" s="12">
        <f t="shared" si="9"/>
        <v>0.12851422833200865</v>
      </c>
      <c r="Q14">
        <f t="shared" si="10"/>
        <v>1.9662200074984073E-8</v>
      </c>
      <c r="R14" s="12">
        <f t="shared" si="11"/>
        <v>0.4863274737061431</v>
      </c>
      <c r="S14">
        <f t="shared" si="12"/>
        <v>8.5949941884120197E-7</v>
      </c>
      <c r="T14" s="12">
        <f t="shared" si="13"/>
        <v>1.1125392153102121E-2</v>
      </c>
      <c r="U14">
        <f t="shared" si="14"/>
        <v>8.8592804201391345E-2</v>
      </c>
    </row>
    <row r="15" spans="1:27" ht="15.75" x14ac:dyDescent="0.25">
      <c r="A15" t="s">
        <v>100</v>
      </c>
      <c r="B15" s="13" t="s">
        <v>124</v>
      </c>
      <c r="C15" t="s">
        <v>121</v>
      </c>
      <c r="D15" s="13">
        <v>42</v>
      </c>
      <c r="E15" t="s">
        <v>155</v>
      </c>
      <c r="F15">
        <v>26.67</v>
      </c>
      <c r="G15" s="19">
        <v>23.73</v>
      </c>
      <c r="H15" s="19">
        <v>25.58</v>
      </c>
      <c r="I15" s="13">
        <v>20.36</v>
      </c>
      <c r="J15">
        <v>2</v>
      </c>
      <c r="K15" s="5">
        <v>2</v>
      </c>
      <c r="L15" s="5">
        <v>2</v>
      </c>
      <c r="M15" s="5">
        <v>2</v>
      </c>
      <c r="N15">
        <f t="shared" si="7"/>
        <v>9.3654794582860647E-9</v>
      </c>
      <c r="O15">
        <f t="shared" si="8"/>
        <v>7.1871747236893257E-8</v>
      </c>
      <c r="P15" s="12">
        <f t="shared" si="9"/>
        <v>0.13030822010513987</v>
      </c>
      <c r="Q15">
        <f t="shared" si="10"/>
        <v>1.99366741595583E-8</v>
      </c>
      <c r="R15" s="12">
        <f t="shared" si="11"/>
        <v>0.46976137460700507</v>
      </c>
      <c r="S15">
        <f t="shared" si="12"/>
        <v>7.4306924787569111E-7</v>
      </c>
      <c r="T15" s="12">
        <f t="shared" si="13"/>
        <v>1.2603777487845691E-2</v>
      </c>
      <c r="U15">
        <f t="shared" si="14"/>
        <v>9.1717022694447203E-2</v>
      </c>
    </row>
    <row r="16" spans="1:27" ht="15.75" x14ac:dyDescent="0.25">
      <c r="A16" t="s">
        <v>100</v>
      </c>
      <c r="B16" s="13" t="s">
        <v>124</v>
      </c>
      <c r="C16" t="s">
        <v>121</v>
      </c>
      <c r="D16" s="13">
        <v>43</v>
      </c>
      <c r="E16" t="s">
        <v>155</v>
      </c>
      <c r="F16">
        <v>26.64</v>
      </c>
      <c r="G16" s="19">
        <v>23.98</v>
      </c>
      <c r="H16" s="19">
        <v>25.78</v>
      </c>
      <c r="I16" s="13">
        <v>20.32</v>
      </c>
      <c r="J16">
        <v>2</v>
      </c>
      <c r="K16" s="5">
        <v>2</v>
      </c>
      <c r="L16" s="5">
        <v>2</v>
      </c>
      <c r="M16" s="5">
        <v>2</v>
      </c>
      <c r="N16">
        <f t="shared" si="7"/>
        <v>9.5622680899717413E-9</v>
      </c>
      <c r="O16">
        <f t="shared" si="8"/>
        <v>6.0436694609524567E-8</v>
      </c>
      <c r="P16" s="12">
        <f t="shared" si="9"/>
        <v>0.15821957424628527</v>
      </c>
      <c r="Q16">
        <f t="shared" si="10"/>
        <v>1.7355882919854728E-8</v>
      </c>
      <c r="R16" s="12">
        <f t="shared" si="11"/>
        <v>0.55095255793830733</v>
      </c>
      <c r="S16">
        <f t="shared" si="12"/>
        <v>7.6395976790392145E-7</v>
      </c>
      <c r="T16" s="12">
        <f t="shared" si="13"/>
        <v>1.2516716837337865E-2</v>
      </c>
      <c r="U16">
        <f t="shared" si="14"/>
        <v>0.10294887715844689</v>
      </c>
    </row>
    <row r="17" spans="1:24" ht="16.5" thickBot="1" x14ac:dyDescent="0.3">
      <c r="A17" s="15" t="s">
        <v>100</v>
      </c>
      <c r="B17" s="14" t="s">
        <v>124</v>
      </c>
      <c r="C17" s="15" t="s">
        <v>121</v>
      </c>
      <c r="D17" s="14">
        <v>44</v>
      </c>
      <c r="E17" s="15" t="s">
        <v>155</v>
      </c>
      <c r="F17" s="15">
        <v>26.13</v>
      </c>
      <c r="G17" s="20">
        <v>23.99</v>
      </c>
      <c r="H17" s="20">
        <v>25.44</v>
      </c>
      <c r="I17" s="14">
        <v>20.239999999999998</v>
      </c>
      <c r="J17" s="15">
        <v>2</v>
      </c>
      <c r="K17" s="3">
        <v>2</v>
      </c>
      <c r="L17" s="3">
        <v>2</v>
      </c>
      <c r="M17" s="3">
        <v>2</v>
      </c>
      <c r="N17" s="15">
        <f t="shared" si="7"/>
        <v>1.3617149743875877E-8</v>
      </c>
      <c r="O17" s="15">
        <f t="shared" si="8"/>
        <v>6.0019227865738948E-8</v>
      </c>
      <c r="P17" s="17">
        <f t="shared" si="9"/>
        <v>0.22687978882928977</v>
      </c>
      <c r="Q17" s="15">
        <f t="shared" si="10"/>
        <v>2.1968323249982282E-8</v>
      </c>
      <c r="R17" s="17">
        <f t="shared" si="11"/>
        <v>0.61985384996949455</v>
      </c>
      <c r="S17" s="15">
        <f t="shared" si="12"/>
        <v>8.0751925693753023E-7</v>
      </c>
      <c r="T17" s="17">
        <f t="shared" si="13"/>
        <v>1.6862941195381672E-2</v>
      </c>
      <c r="U17" s="15">
        <f t="shared" si="14"/>
        <v>0.1333540303681697</v>
      </c>
      <c r="V17" s="15">
        <f>AVERAGE(U14:U17)</f>
        <v>0.10415318360561379</v>
      </c>
      <c r="W17" s="15">
        <f>_xlfn.STDEV.P(U14:U17)</f>
        <v>1.7684197119750295E-2</v>
      </c>
      <c r="X17" s="15">
        <f>W17/SQRT(4)</f>
        <v>8.8420985598751476E-3</v>
      </c>
    </row>
    <row r="18" spans="1:24" ht="15.75" x14ac:dyDescent="0.25">
      <c r="A18" t="s">
        <v>100</v>
      </c>
      <c r="B18" s="13" t="s">
        <v>124</v>
      </c>
      <c r="C18" s="1" t="s">
        <v>56</v>
      </c>
      <c r="D18" s="16">
        <v>9</v>
      </c>
      <c r="E18" t="s">
        <v>155</v>
      </c>
      <c r="F18">
        <v>26.3</v>
      </c>
      <c r="G18" s="19">
        <v>23.54</v>
      </c>
      <c r="H18" s="19">
        <v>25.5</v>
      </c>
      <c r="I18" s="13">
        <v>20.170000000000002</v>
      </c>
      <c r="J18">
        <v>2</v>
      </c>
      <c r="K18" s="5">
        <v>2</v>
      </c>
      <c r="L18" s="5">
        <v>2</v>
      </c>
      <c r="M18" s="5">
        <v>2</v>
      </c>
      <c r="N18">
        <f t="shared" si="7"/>
        <v>1.2103503888193285E-8</v>
      </c>
      <c r="O18">
        <f t="shared" si="8"/>
        <v>8.1988681443914511E-8</v>
      </c>
      <c r="P18" s="12">
        <f t="shared" si="9"/>
        <v>0.1476240826786909</v>
      </c>
      <c r="Q18">
        <f t="shared" si="10"/>
        <v>2.107342425544706E-8</v>
      </c>
      <c r="R18" s="12">
        <f t="shared" si="11"/>
        <v>0.57434917749851544</v>
      </c>
      <c r="S18">
        <f t="shared" si="12"/>
        <v>8.4766643635422723E-7</v>
      </c>
      <c r="T18" s="12">
        <f t="shared" si="13"/>
        <v>1.4278616409834364E-2</v>
      </c>
      <c r="U18">
        <f t="shared" si="14"/>
        <v>0.10657936147099434</v>
      </c>
    </row>
    <row r="19" spans="1:24" ht="15.75" x14ac:dyDescent="0.25">
      <c r="A19" t="s">
        <v>100</v>
      </c>
      <c r="B19" s="13" t="s">
        <v>124</v>
      </c>
      <c r="C19" t="s">
        <v>56</v>
      </c>
      <c r="D19" s="13">
        <v>10</v>
      </c>
      <c r="E19" t="s">
        <v>155</v>
      </c>
      <c r="F19">
        <v>26.64</v>
      </c>
      <c r="G19" s="19">
        <v>23.54</v>
      </c>
      <c r="H19" s="19">
        <v>25.51</v>
      </c>
      <c r="I19" s="13">
        <v>20.350000000000001</v>
      </c>
      <c r="J19">
        <v>2</v>
      </c>
      <c r="K19" s="5">
        <v>2</v>
      </c>
      <c r="L19" s="5">
        <v>2</v>
      </c>
      <c r="M19" s="5">
        <v>2</v>
      </c>
      <c r="N19">
        <f t="shared" si="7"/>
        <v>9.5622680899717413E-9</v>
      </c>
      <c r="O19">
        <f t="shared" si="8"/>
        <v>8.1988681443914511E-8</v>
      </c>
      <c r="P19" s="12">
        <f t="shared" si="9"/>
        <v>0.116629123942101</v>
      </c>
      <c r="Q19">
        <f t="shared" si="10"/>
        <v>2.0927859481245258E-8</v>
      </c>
      <c r="R19" s="12">
        <f t="shared" si="11"/>
        <v>0.45691572511470069</v>
      </c>
      <c r="S19">
        <f t="shared" si="12"/>
        <v>7.4823770322489716E-7</v>
      </c>
      <c r="T19" s="12">
        <f t="shared" si="13"/>
        <v>1.2779719664965371E-2</v>
      </c>
      <c r="U19">
        <f t="shared" si="14"/>
        <v>8.7980849002124509E-2</v>
      </c>
    </row>
    <row r="20" spans="1:24" ht="15.75" x14ac:dyDescent="0.25">
      <c r="A20" t="s">
        <v>100</v>
      </c>
      <c r="B20" s="13" t="s">
        <v>124</v>
      </c>
      <c r="C20" t="s">
        <v>56</v>
      </c>
      <c r="D20" s="13">
        <v>11</v>
      </c>
      <c r="E20" t="s">
        <v>155</v>
      </c>
      <c r="F20">
        <v>26.2</v>
      </c>
      <c r="G20" s="19">
        <v>23.77</v>
      </c>
      <c r="H20" s="19">
        <v>25.41</v>
      </c>
      <c r="I20" s="13">
        <v>20.309999999999999</v>
      </c>
      <c r="J20">
        <v>2</v>
      </c>
      <c r="K20" s="5">
        <v>2</v>
      </c>
      <c r="L20" s="5">
        <v>2</v>
      </c>
      <c r="M20" s="5">
        <v>2</v>
      </c>
      <c r="N20">
        <f t="shared" si="7"/>
        <v>1.2972214271070416E-8</v>
      </c>
      <c r="O20">
        <f t="shared" si="8"/>
        <v>6.9906410529129408E-8</v>
      </c>
      <c r="P20" s="12">
        <f t="shared" si="9"/>
        <v>0.18556544632863112</v>
      </c>
      <c r="Q20">
        <f t="shared" si="10"/>
        <v>2.2429924419687245E-8</v>
      </c>
      <c r="R20" s="12">
        <f t="shared" si="11"/>
        <v>0.57834409195264225</v>
      </c>
      <c r="S20">
        <f t="shared" si="12"/>
        <v>7.692735283108974E-7</v>
      </c>
      <c r="T20" s="12">
        <f t="shared" si="13"/>
        <v>1.6862941195381641E-2</v>
      </c>
      <c r="U20">
        <f t="shared" si="14"/>
        <v>0.12186310696527984</v>
      </c>
      <c r="X20" s="1"/>
    </row>
    <row r="21" spans="1:24" ht="16.5" thickBot="1" x14ac:dyDescent="0.3">
      <c r="A21" s="15" t="s">
        <v>100</v>
      </c>
      <c r="B21" s="14" t="s">
        <v>124</v>
      </c>
      <c r="C21" s="15" t="s">
        <v>56</v>
      </c>
      <c r="D21" s="14">
        <v>12</v>
      </c>
      <c r="E21" s="15" t="s">
        <v>155</v>
      </c>
      <c r="F21" s="15">
        <v>26.09</v>
      </c>
      <c r="G21" s="20">
        <v>23.89</v>
      </c>
      <c r="H21" s="20">
        <v>25.09</v>
      </c>
      <c r="I21" s="14">
        <v>20.22</v>
      </c>
      <c r="J21" s="15">
        <v>2</v>
      </c>
      <c r="K21" s="3">
        <v>2</v>
      </c>
      <c r="L21" s="3">
        <v>2</v>
      </c>
      <c r="M21" s="3">
        <v>2</v>
      </c>
      <c r="N21" s="15">
        <f t="shared" si="7"/>
        <v>1.3999979931324918E-8</v>
      </c>
      <c r="O21" s="15">
        <f t="shared" si="8"/>
        <v>6.4327015668417646E-8</v>
      </c>
      <c r="P21" s="17">
        <f t="shared" si="9"/>
        <v>0.21763764082403136</v>
      </c>
      <c r="Q21" s="15">
        <f t="shared" si="10"/>
        <v>2.7999959862649789E-8</v>
      </c>
      <c r="R21" s="17">
        <f t="shared" si="11"/>
        <v>0.50000000000000078</v>
      </c>
      <c r="S21" s="15">
        <f t="shared" si="12"/>
        <v>8.1879180568480943E-7</v>
      </c>
      <c r="T21" s="17">
        <f t="shared" si="13"/>
        <v>1.7098339082199064E-2</v>
      </c>
      <c r="U21" s="15">
        <f t="shared" si="14"/>
        <v>0.12299458168851417</v>
      </c>
      <c r="V21" s="15">
        <f>AVERAGE(U18:U21)</f>
        <v>0.10985447478172822</v>
      </c>
      <c r="W21" s="15">
        <f>_xlfn.STDEV.P(U18:U21)</f>
        <v>1.4195523311821572E-2</v>
      </c>
      <c r="X21" s="15">
        <f>W21/SQRT(4)</f>
        <v>7.0977616559107859E-3</v>
      </c>
    </row>
    <row r="22" spans="1:24" ht="15.75" x14ac:dyDescent="0.25">
      <c r="A22" t="s">
        <v>100</v>
      </c>
      <c r="B22" s="13" t="s">
        <v>124</v>
      </c>
      <c r="C22" s="1" t="s">
        <v>122</v>
      </c>
      <c r="D22" s="16">
        <v>13</v>
      </c>
      <c r="E22" t="s">
        <v>155</v>
      </c>
      <c r="F22">
        <v>26.05</v>
      </c>
      <c r="G22" s="19">
        <v>23.87</v>
      </c>
      <c r="H22" s="19">
        <v>25.54</v>
      </c>
      <c r="I22" s="13">
        <v>20.46</v>
      </c>
      <c r="J22">
        <v>2</v>
      </c>
      <c r="K22" s="5">
        <v>2</v>
      </c>
      <c r="L22" s="5">
        <v>2</v>
      </c>
      <c r="M22" s="5">
        <v>2</v>
      </c>
      <c r="N22">
        <f t="shared" si="7"/>
        <v>1.439357294030256E-8</v>
      </c>
      <c r="O22">
        <f t="shared" si="8"/>
        <v>6.5224987343593723E-8</v>
      </c>
      <c r="P22" s="12">
        <f t="shared" si="9"/>
        <v>0.2206757490726638</v>
      </c>
      <c r="Q22">
        <f t="shared" si="10"/>
        <v>2.0497170360978624E-8</v>
      </c>
      <c r="R22" s="12">
        <f t="shared" si="11"/>
        <v>0.70222243786899707</v>
      </c>
      <c r="S22">
        <f t="shared" si="12"/>
        <v>6.9330812326446097E-7</v>
      </c>
      <c r="T22" s="12">
        <f t="shared" si="13"/>
        <v>2.076071584525797E-2</v>
      </c>
      <c r="U22">
        <f t="shared" si="14"/>
        <v>0.14762408267869115</v>
      </c>
      <c r="X22" s="1"/>
    </row>
    <row r="23" spans="1:24" ht="15.75" x14ac:dyDescent="0.25">
      <c r="A23" t="s">
        <v>100</v>
      </c>
      <c r="B23" s="13" t="s">
        <v>124</v>
      </c>
      <c r="C23" t="s">
        <v>122</v>
      </c>
      <c r="D23" s="13">
        <v>14</v>
      </c>
      <c r="E23" t="s">
        <v>155</v>
      </c>
      <c r="F23">
        <v>26.43</v>
      </c>
      <c r="G23" s="19">
        <v>23.65</v>
      </c>
      <c r="H23" s="19">
        <v>25.33</v>
      </c>
      <c r="I23" s="13">
        <v>20.3</v>
      </c>
      <c r="J23">
        <v>2</v>
      </c>
      <c r="K23" s="7">
        <v>2</v>
      </c>
      <c r="L23" s="7">
        <v>2</v>
      </c>
      <c r="M23" s="7">
        <v>2</v>
      </c>
      <c r="N23">
        <f t="shared" si="7"/>
        <v>1.1060562511004889E-8</v>
      </c>
      <c r="O23">
        <f t="shared" si="8"/>
        <v>7.5969733436063873E-8</v>
      </c>
      <c r="P23" s="12">
        <f t="shared" si="9"/>
        <v>0.14559169830855676</v>
      </c>
      <c r="Q23">
        <f t="shared" si="10"/>
        <v>2.3708834760037632E-8</v>
      </c>
      <c r="R23" s="12">
        <f t="shared" si="11"/>
        <v>0.46651649576840415</v>
      </c>
      <c r="S23">
        <f t="shared" si="12"/>
        <v>7.7462424884437066E-7</v>
      </c>
      <c r="T23" s="12">
        <f t="shared" si="13"/>
        <v>1.4278616409834416E-2</v>
      </c>
      <c r="U23">
        <f t="shared" si="14"/>
        <v>9.8983600659965032E-2</v>
      </c>
      <c r="X23" s="1"/>
    </row>
    <row r="24" spans="1:24" ht="15.75" x14ac:dyDescent="0.25">
      <c r="A24" t="s">
        <v>100</v>
      </c>
      <c r="B24" s="13" t="s">
        <v>124</v>
      </c>
      <c r="C24" t="s">
        <v>122</v>
      </c>
      <c r="D24" s="13">
        <v>15</v>
      </c>
      <c r="E24" t="s">
        <v>155</v>
      </c>
      <c r="F24">
        <v>26.12</v>
      </c>
      <c r="G24" s="19">
        <v>23.92</v>
      </c>
      <c r="H24" s="19">
        <v>25.31</v>
      </c>
      <c r="I24" s="13">
        <v>20.27</v>
      </c>
      <c r="J24">
        <v>2</v>
      </c>
      <c r="K24" s="8">
        <v>2</v>
      </c>
      <c r="L24" s="8">
        <v>2</v>
      </c>
      <c r="M24" s="8">
        <v>2</v>
      </c>
      <c r="N24">
        <f t="shared" si="7"/>
        <v>1.3711864510549255E-8</v>
      </c>
      <c r="O24">
        <f t="shared" si="8"/>
        <v>6.3003184828840523E-8</v>
      </c>
      <c r="P24" s="12">
        <f t="shared" si="9"/>
        <v>0.21763764082403134</v>
      </c>
      <c r="Q24">
        <f t="shared" si="10"/>
        <v>2.4039797759715574E-8</v>
      </c>
      <c r="R24" s="12">
        <f t="shared" si="11"/>
        <v>0.57038185793421115</v>
      </c>
      <c r="S24">
        <f t="shared" si="12"/>
        <v>7.9090075093693003E-7</v>
      </c>
      <c r="T24" s="12">
        <f t="shared" si="13"/>
        <v>1.7337023001060093E-2</v>
      </c>
      <c r="U24">
        <f t="shared" si="14"/>
        <v>0.12910946439367341</v>
      </c>
      <c r="X24" s="1"/>
    </row>
    <row r="25" spans="1:24" ht="16.5" thickBot="1" x14ac:dyDescent="0.3">
      <c r="A25" s="15" t="s">
        <v>100</v>
      </c>
      <c r="B25" s="14" t="s">
        <v>124</v>
      </c>
      <c r="C25" s="15" t="s">
        <v>122</v>
      </c>
      <c r="D25" s="14">
        <v>16</v>
      </c>
      <c r="E25" s="15" t="s">
        <v>155</v>
      </c>
      <c r="F25" s="15">
        <v>26.38</v>
      </c>
      <c r="G25" s="20">
        <v>24.03</v>
      </c>
      <c r="H25" s="20">
        <v>25.53</v>
      </c>
      <c r="I25" s="14">
        <v>20.59</v>
      </c>
      <c r="J25" s="15">
        <v>2</v>
      </c>
      <c r="K25" s="18">
        <v>2</v>
      </c>
      <c r="L25" s="18">
        <v>2</v>
      </c>
      <c r="M25" s="18">
        <v>2</v>
      </c>
      <c r="N25" s="15">
        <f t="shared" si="7"/>
        <v>1.1450612405598256E-8</v>
      </c>
      <c r="O25" s="15">
        <f t="shared" si="8"/>
        <v>5.8377998923476236E-8</v>
      </c>
      <c r="P25" s="17">
        <f t="shared" si="9"/>
        <v>0.19614602447418741</v>
      </c>
      <c r="Q25" s="15">
        <f t="shared" si="10"/>
        <v>2.0639739455445451E-8</v>
      </c>
      <c r="R25" s="17">
        <f t="shared" si="11"/>
        <v>0.55478473603392331</v>
      </c>
      <c r="S25" s="15">
        <f t="shared" si="12"/>
        <v>6.335667677385869E-7</v>
      </c>
      <c r="T25" s="17">
        <f t="shared" si="13"/>
        <v>1.8073252873520098E-2</v>
      </c>
      <c r="U25" s="15">
        <f t="shared" si="14"/>
        <v>0.1252891452302716</v>
      </c>
      <c r="V25" s="15">
        <f>AVERAGE(U22:U25)</f>
        <v>0.12525157324065028</v>
      </c>
      <c r="W25" s="15">
        <f>_xlfn.STDEV.P(U22:U25)</f>
        <v>1.7359581632760107E-2</v>
      </c>
      <c r="X25" s="15">
        <f>W25/SQRT(4)</f>
        <v>8.6797908163800536E-3</v>
      </c>
    </row>
    <row r="26" spans="1:24" ht="15.75" x14ac:dyDescent="0.25">
      <c r="A26" t="s">
        <v>100</v>
      </c>
      <c r="B26" s="16" t="s">
        <v>125</v>
      </c>
      <c r="C26" s="1" t="s">
        <v>32</v>
      </c>
      <c r="D26" s="16">
        <v>1</v>
      </c>
      <c r="E26" t="s">
        <v>155</v>
      </c>
      <c r="F26">
        <v>26.74</v>
      </c>
      <c r="G26" s="19">
        <v>23.99</v>
      </c>
      <c r="H26" s="19">
        <v>25.78</v>
      </c>
      <c r="I26" s="13">
        <v>20.32</v>
      </c>
      <c r="J26">
        <v>2</v>
      </c>
      <c r="K26" s="5">
        <v>2</v>
      </c>
      <c r="L26" s="5">
        <v>2</v>
      </c>
      <c r="M26" s="5">
        <v>2</v>
      </c>
      <c r="N26">
        <f t="shared" si="7"/>
        <v>8.9219116018632793E-9</v>
      </c>
      <c r="O26">
        <f t="shared" si="8"/>
        <v>6.0019227865738948E-8</v>
      </c>
      <c r="P26" s="12">
        <f t="shared" si="9"/>
        <v>0.14865088937533991</v>
      </c>
      <c r="Q26">
        <f t="shared" si="10"/>
        <v>1.7355882919854728E-8</v>
      </c>
      <c r="R26" s="12">
        <f t="shared" si="11"/>
        <v>0.51405691332803471</v>
      </c>
      <c r="S26">
        <f t="shared" si="12"/>
        <v>7.6395976790392145E-7</v>
      </c>
      <c r="T26" s="12">
        <f t="shared" si="13"/>
        <v>1.1678509754960464E-2</v>
      </c>
      <c r="U26">
        <f t="shared" si="14"/>
        <v>9.6276888894596985E-2</v>
      </c>
      <c r="X26" s="1"/>
    </row>
    <row r="27" spans="1:24" ht="15.75" x14ac:dyDescent="0.25">
      <c r="A27" t="s">
        <v>100</v>
      </c>
      <c r="B27" s="13" t="s">
        <v>125</v>
      </c>
      <c r="C27" t="s">
        <v>32</v>
      </c>
      <c r="D27" s="13">
        <v>2</v>
      </c>
      <c r="E27" t="s">
        <v>155</v>
      </c>
      <c r="F27">
        <v>26.58</v>
      </c>
      <c r="G27" s="19">
        <v>23.86</v>
      </c>
      <c r="H27" s="19">
        <v>25.64</v>
      </c>
      <c r="I27" s="13">
        <v>20.52</v>
      </c>
      <c r="J27">
        <v>2</v>
      </c>
      <c r="K27" s="5">
        <v>2</v>
      </c>
      <c r="L27" s="5">
        <v>2</v>
      </c>
      <c r="M27" s="5">
        <v>2</v>
      </c>
      <c r="N27">
        <f t="shared" si="7"/>
        <v>9.9683370797791649E-9</v>
      </c>
      <c r="O27">
        <f t="shared" si="8"/>
        <v>6.567866300801101E-8</v>
      </c>
      <c r="P27" s="12">
        <f t="shared" si="9"/>
        <v>0.15177436054938115</v>
      </c>
      <c r="Q27">
        <f t="shared" si="10"/>
        <v>1.912453617994345E-8</v>
      </c>
      <c r="R27" s="12">
        <f t="shared" si="11"/>
        <v>0.52123288042056148</v>
      </c>
      <c r="S27">
        <f t="shared" si="12"/>
        <v>6.6506560628433515E-7</v>
      </c>
      <c r="T27" s="12">
        <f t="shared" si="13"/>
        <v>1.4988501864457274E-2</v>
      </c>
      <c r="U27">
        <f t="shared" si="14"/>
        <v>0.10584316404531609</v>
      </c>
      <c r="X27" s="1"/>
    </row>
    <row r="28" spans="1:24" ht="15.75" x14ac:dyDescent="0.25">
      <c r="A28" t="s">
        <v>100</v>
      </c>
      <c r="B28" s="13" t="s">
        <v>125</v>
      </c>
      <c r="C28" t="s">
        <v>32</v>
      </c>
      <c r="D28" s="13">
        <v>3</v>
      </c>
      <c r="E28" t="s">
        <v>155</v>
      </c>
      <c r="F28">
        <v>27.27</v>
      </c>
      <c r="G28" s="19">
        <v>24.43</v>
      </c>
      <c r="H28" s="19">
        <v>25.81</v>
      </c>
      <c r="I28" s="13">
        <v>20.73</v>
      </c>
      <c r="J28">
        <v>2</v>
      </c>
      <c r="K28" s="5">
        <v>2</v>
      </c>
      <c r="L28" s="5">
        <v>2</v>
      </c>
      <c r="M28" s="5">
        <v>2</v>
      </c>
      <c r="N28">
        <f t="shared" si="7"/>
        <v>6.1789121166947617E-9</v>
      </c>
      <c r="O28">
        <f t="shared" si="8"/>
        <v>4.4242250044019561E-8</v>
      </c>
      <c r="P28" s="12">
        <f t="shared" si="9"/>
        <v>0.13966089225902731</v>
      </c>
      <c r="Q28">
        <f t="shared" si="10"/>
        <v>1.6998704014248041E-8</v>
      </c>
      <c r="R28" s="12">
        <f t="shared" si="11"/>
        <v>0.36349312933007699</v>
      </c>
      <c r="S28">
        <f t="shared" si="12"/>
        <v>5.7497397789514616E-7</v>
      </c>
      <c r="T28" s="12">
        <f t="shared" si="13"/>
        <v>1.0746420454216738E-2</v>
      </c>
      <c r="U28">
        <f t="shared" si="14"/>
        <v>8.1710577950131466E-2</v>
      </c>
      <c r="X28" s="1"/>
    </row>
    <row r="29" spans="1:24" ht="16.5" thickBot="1" x14ac:dyDescent="0.3">
      <c r="A29" s="15" t="s">
        <v>100</v>
      </c>
      <c r="B29" s="14" t="s">
        <v>125</v>
      </c>
      <c r="C29" s="15" t="s">
        <v>32</v>
      </c>
      <c r="D29" s="14">
        <v>4</v>
      </c>
      <c r="E29" s="15" t="s">
        <v>155</v>
      </c>
      <c r="F29" s="15">
        <v>27.04</v>
      </c>
      <c r="G29" s="20">
        <v>24.56</v>
      </c>
      <c r="H29" s="20">
        <v>25.89</v>
      </c>
      <c r="I29" s="14">
        <v>20.87</v>
      </c>
      <c r="J29" s="15">
        <v>2</v>
      </c>
      <c r="K29" s="3">
        <v>2</v>
      </c>
      <c r="L29" s="3">
        <v>2</v>
      </c>
      <c r="M29" s="3">
        <v>2</v>
      </c>
      <c r="N29" s="15">
        <f t="shared" si="7"/>
        <v>7.246844078691955E-9</v>
      </c>
      <c r="O29" s="15">
        <f t="shared" si="8"/>
        <v>4.0429959519138118E-8</v>
      </c>
      <c r="P29" s="17">
        <f t="shared" si="9"/>
        <v>0.17924440600197866</v>
      </c>
      <c r="Q29" s="15">
        <f t="shared" si="10"/>
        <v>1.6081753917104408E-8</v>
      </c>
      <c r="R29" s="17">
        <f t="shared" si="11"/>
        <v>0.4506252313054161</v>
      </c>
      <c r="S29" s="15">
        <f t="shared" si="12"/>
        <v>5.2179989874874989E-7</v>
      </c>
      <c r="T29" s="17">
        <f t="shared" si="13"/>
        <v>1.3888166893227702E-2</v>
      </c>
      <c r="U29" s="15">
        <f t="shared" si="14"/>
        <v>0.10390473701784869</v>
      </c>
      <c r="V29" s="15">
        <f>AVERAGE(U26:U29)</f>
        <v>9.6933841976973315E-2</v>
      </c>
      <c r="W29" s="15">
        <f>_xlfn.STDEV.P(U26:U29)</f>
        <v>9.4887927626719371E-3</v>
      </c>
      <c r="X29" s="15">
        <f>W29/SQRT(4)</f>
        <v>4.7443963813359686E-3</v>
      </c>
    </row>
    <row r="30" spans="1:24" ht="15.75" x14ac:dyDescent="0.25">
      <c r="A30" t="s">
        <v>100</v>
      </c>
      <c r="B30" s="16" t="s">
        <v>125</v>
      </c>
      <c r="C30" s="1" t="s">
        <v>120</v>
      </c>
      <c r="D30" s="16">
        <v>5</v>
      </c>
      <c r="E30" t="s">
        <v>155</v>
      </c>
      <c r="F30">
        <v>26.95</v>
      </c>
      <c r="G30" s="19">
        <v>24.88</v>
      </c>
      <c r="H30" s="19">
        <v>25.9</v>
      </c>
      <c r="I30" s="13">
        <v>20.57</v>
      </c>
      <c r="J30">
        <v>2</v>
      </c>
      <c r="K30" s="5">
        <v>2</v>
      </c>
      <c r="L30" s="5">
        <v>2</v>
      </c>
      <c r="M30" s="5">
        <v>2</v>
      </c>
      <c r="N30">
        <f t="shared" si="7"/>
        <v>7.713324754248404E-9</v>
      </c>
      <c r="O30">
        <f t="shared" si="8"/>
        <v>3.2387222722949419E-8</v>
      </c>
      <c r="P30" s="12">
        <f t="shared" si="9"/>
        <v>0.23815949951098406</v>
      </c>
      <c r="Q30">
        <f t="shared" si="10"/>
        <v>1.5970669128541582E-8</v>
      </c>
      <c r="R30" s="12">
        <f t="shared" si="11"/>
        <v>0.48296816446242247</v>
      </c>
      <c r="S30">
        <f t="shared" si="12"/>
        <v>6.4241103022846699E-7</v>
      </c>
      <c r="T30" s="12">
        <f t="shared" si="13"/>
        <v>1.2006837353812617E-2</v>
      </c>
      <c r="U30">
        <f t="shared" si="14"/>
        <v>0.11136233976754245</v>
      </c>
      <c r="X30" s="1"/>
    </row>
    <row r="31" spans="1:24" ht="15.75" x14ac:dyDescent="0.25">
      <c r="A31" t="s">
        <v>100</v>
      </c>
      <c r="B31" s="13" t="s">
        <v>125</v>
      </c>
      <c r="C31" t="s">
        <v>120</v>
      </c>
      <c r="D31" s="13">
        <v>6</v>
      </c>
      <c r="E31" t="s">
        <v>155</v>
      </c>
      <c r="F31">
        <v>26.53</v>
      </c>
      <c r="G31" s="19">
        <v>23.69</v>
      </c>
      <c r="H31" s="19">
        <v>25.37</v>
      </c>
      <c r="I31" s="13">
        <v>20.18</v>
      </c>
      <c r="J31">
        <v>2</v>
      </c>
      <c r="K31" s="5">
        <v>2</v>
      </c>
      <c r="L31" s="5">
        <v>2</v>
      </c>
      <c r="M31" s="5">
        <v>2</v>
      </c>
      <c r="N31">
        <f t="shared" si="7"/>
        <v>1.0319869727722744E-8</v>
      </c>
      <c r="O31">
        <f t="shared" si="8"/>
        <v>7.3892337080179704E-8</v>
      </c>
      <c r="P31" s="12">
        <f t="shared" si="9"/>
        <v>0.13966089225902781</v>
      </c>
      <c r="Q31">
        <f t="shared" si="10"/>
        <v>2.3060515426730945E-8</v>
      </c>
      <c r="R31" s="12">
        <f t="shared" si="11"/>
        <v>0.44751253546398667</v>
      </c>
      <c r="S31">
        <f t="shared" si="12"/>
        <v>8.4181117657723932E-7</v>
      </c>
      <c r="T31" s="12">
        <f t="shared" si="13"/>
        <v>1.2259126529636729E-2</v>
      </c>
      <c r="U31">
        <f t="shared" si="14"/>
        <v>9.1505355996601687E-2</v>
      </c>
      <c r="X31" s="1"/>
    </row>
    <row r="32" spans="1:24" ht="15.75" x14ac:dyDescent="0.25">
      <c r="A32" t="s">
        <v>100</v>
      </c>
      <c r="B32" s="13" t="s">
        <v>125</v>
      </c>
      <c r="C32" t="s">
        <v>120</v>
      </c>
      <c r="D32" s="13">
        <v>7</v>
      </c>
      <c r="E32" t="s">
        <v>155</v>
      </c>
      <c r="F32">
        <v>26.79</v>
      </c>
      <c r="G32" s="19">
        <v>23.77</v>
      </c>
      <c r="H32" s="19">
        <v>25.46</v>
      </c>
      <c r="I32" s="13">
        <v>20.38</v>
      </c>
      <c r="J32">
        <v>2</v>
      </c>
      <c r="K32" s="6">
        <v>2</v>
      </c>
      <c r="L32" s="6">
        <v>2</v>
      </c>
      <c r="M32" s="6">
        <v>2</v>
      </c>
      <c r="N32">
        <f t="shared" si="7"/>
        <v>8.6179985396958146E-9</v>
      </c>
      <c r="O32">
        <f t="shared" si="8"/>
        <v>6.9906410529129408E-8</v>
      </c>
      <c r="P32" s="12">
        <f t="shared" si="9"/>
        <v>0.12327908806167022</v>
      </c>
      <c r="Q32">
        <f t="shared" si="10"/>
        <v>2.1665878852014395E-8</v>
      </c>
      <c r="R32" s="12">
        <f t="shared" si="11"/>
        <v>0.39776824187746035</v>
      </c>
      <c r="S32">
        <f t="shared" si="12"/>
        <v>7.3283919395828869E-7</v>
      </c>
      <c r="T32" s="12">
        <f t="shared" si="13"/>
        <v>1.1759740214148984E-2</v>
      </c>
      <c r="U32">
        <f t="shared" si="14"/>
        <v>8.3234954963869956E-2</v>
      </c>
      <c r="X32" s="1"/>
    </row>
    <row r="33" spans="1:24" ht="16.5" thickBot="1" x14ac:dyDescent="0.3">
      <c r="A33" s="15" t="s">
        <v>100</v>
      </c>
      <c r="B33" s="14" t="s">
        <v>125</v>
      </c>
      <c r="C33" s="15" t="s">
        <v>120</v>
      </c>
      <c r="D33" s="14">
        <v>8</v>
      </c>
      <c r="E33" s="15" t="s">
        <v>155</v>
      </c>
      <c r="F33" s="15">
        <v>26.5</v>
      </c>
      <c r="G33" s="20">
        <v>23.71</v>
      </c>
      <c r="H33" s="20">
        <v>25.12</v>
      </c>
      <c r="I33" s="14">
        <v>20.2</v>
      </c>
      <c r="J33" s="15">
        <v>2</v>
      </c>
      <c r="K33" s="18">
        <v>2</v>
      </c>
      <c r="L33" s="18">
        <v>2</v>
      </c>
      <c r="M33" s="18">
        <v>2</v>
      </c>
      <c r="N33" s="15">
        <f t="shared" si="7"/>
        <v>1.0536712127723512E-8</v>
      </c>
      <c r="O33" s="15">
        <f t="shared" si="8"/>
        <v>7.2875039439920648E-8</v>
      </c>
      <c r="P33" s="17">
        <f t="shared" si="9"/>
        <v>0.14458602298816109</v>
      </c>
      <c r="Q33" s="15">
        <f t="shared" si="10"/>
        <v>2.7423729021098463E-8</v>
      </c>
      <c r="R33" s="17">
        <f t="shared" si="11"/>
        <v>0.38421879532200326</v>
      </c>
      <c r="S33" s="15">
        <f t="shared" si="12"/>
        <v>8.3022171334850863E-7</v>
      </c>
      <c r="T33" s="17">
        <f t="shared" si="13"/>
        <v>1.269144369306616E-2</v>
      </c>
      <c r="U33" s="15">
        <f t="shared" si="14"/>
        <v>8.9003137224816981E-2</v>
      </c>
      <c r="V33" s="15">
        <f>AVERAGE(U30:U33)</f>
        <v>9.3776446988207779E-2</v>
      </c>
      <c r="W33" s="15">
        <f>_xlfn.STDEV.P(U30:U33)</f>
        <v>1.0586890706610433E-2</v>
      </c>
      <c r="X33" s="15">
        <f>W33/SQRT(4)</f>
        <v>5.2934453533052166E-3</v>
      </c>
    </row>
    <row r="34" spans="1:24" ht="15.75" x14ac:dyDescent="0.25">
      <c r="A34" t="s">
        <v>100</v>
      </c>
      <c r="B34" s="13" t="s">
        <v>125</v>
      </c>
      <c r="C34" s="1" t="s">
        <v>28</v>
      </c>
      <c r="D34" s="16">
        <v>17</v>
      </c>
      <c r="E34" t="s">
        <v>155</v>
      </c>
      <c r="F34">
        <v>26.74</v>
      </c>
      <c r="G34" s="19">
        <v>23.78</v>
      </c>
      <c r="H34" s="19">
        <v>25.59</v>
      </c>
      <c r="I34" s="13">
        <v>20.41</v>
      </c>
      <c r="J34">
        <v>2</v>
      </c>
      <c r="K34" s="7">
        <v>2</v>
      </c>
      <c r="L34" s="7">
        <v>2</v>
      </c>
      <c r="M34" s="7">
        <v>2</v>
      </c>
      <c r="N34">
        <f t="shared" si="7"/>
        <v>8.9219116018632793E-9</v>
      </c>
      <c r="O34">
        <f t="shared" si="8"/>
        <v>6.9423531679418924E-8</v>
      </c>
      <c r="P34" s="12">
        <f t="shared" si="9"/>
        <v>0.12851422833200865</v>
      </c>
      <c r="Q34">
        <f t="shared" si="10"/>
        <v>1.9798961491830867E-8</v>
      </c>
      <c r="R34" s="12">
        <f t="shared" si="11"/>
        <v>0.45062523130541454</v>
      </c>
      <c r="S34">
        <f t="shared" si="12"/>
        <v>7.1775758142999088E-7</v>
      </c>
      <c r="T34" s="12">
        <f t="shared" si="13"/>
        <v>1.243025755867061E-2</v>
      </c>
      <c r="U34">
        <f t="shared" si="14"/>
        <v>8.9622203000989276E-2</v>
      </c>
      <c r="X34" s="1"/>
    </row>
    <row r="35" spans="1:24" ht="15.75" x14ac:dyDescent="0.25">
      <c r="A35" t="s">
        <v>100</v>
      </c>
      <c r="B35" s="13" t="s">
        <v>125</v>
      </c>
      <c r="C35" t="s">
        <v>28</v>
      </c>
      <c r="D35" s="13">
        <v>18</v>
      </c>
      <c r="E35" t="s">
        <v>155</v>
      </c>
      <c r="F35">
        <v>26.93</v>
      </c>
      <c r="G35" s="19">
        <v>23.81</v>
      </c>
      <c r="H35" s="19">
        <v>25.61</v>
      </c>
      <c r="I35" s="13">
        <v>20.25</v>
      </c>
      <c r="J35">
        <v>2</v>
      </c>
      <c r="K35" s="7">
        <v>2</v>
      </c>
      <c r="L35" s="7">
        <v>2</v>
      </c>
      <c r="M35" s="7">
        <v>2</v>
      </c>
      <c r="N35">
        <f t="shared" si="7"/>
        <v>7.8209987552692561E-9</v>
      </c>
      <c r="O35">
        <f t="shared" si="8"/>
        <v>6.7994816056992164E-8</v>
      </c>
      <c r="P35" s="12">
        <f t="shared" si="9"/>
        <v>0.1150234563281092</v>
      </c>
      <c r="Q35">
        <f t="shared" si="10"/>
        <v>1.9526383338248187E-8</v>
      </c>
      <c r="R35" s="12">
        <f t="shared" si="11"/>
        <v>0.40053493879481106</v>
      </c>
      <c r="S35">
        <f t="shared" si="12"/>
        <v>8.0194131398555348E-7</v>
      </c>
      <c r="T35" s="12">
        <f t="shared" si="13"/>
        <v>9.7525824132938324E-3</v>
      </c>
      <c r="U35">
        <f t="shared" si="14"/>
        <v>7.6591777658070528E-2</v>
      </c>
      <c r="X35" s="1"/>
    </row>
    <row r="36" spans="1:24" ht="15.75" x14ac:dyDescent="0.25">
      <c r="A36" t="s">
        <v>100</v>
      </c>
      <c r="B36" s="13" t="s">
        <v>125</v>
      </c>
      <c r="C36" t="s">
        <v>28</v>
      </c>
      <c r="D36" s="13">
        <v>19</v>
      </c>
      <c r="E36" t="s">
        <v>155</v>
      </c>
      <c r="F36">
        <v>27.16</v>
      </c>
      <c r="G36" s="19">
        <v>24.27</v>
      </c>
      <c r="H36" s="19">
        <v>25.84</v>
      </c>
      <c r="I36" s="13">
        <v>20.29</v>
      </c>
      <c r="J36">
        <v>2</v>
      </c>
      <c r="K36" s="7">
        <v>2</v>
      </c>
      <c r="L36" s="7">
        <v>2</v>
      </c>
      <c r="M36" s="7">
        <v>2</v>
      </c>
      <c r="N36">
        <f t="shared" si="7"/>
        <v>6.6684564272163387E-9</v>
      </c>
      <c r="O36">
        <f t="shared" si="8"/>
        <v>4.9431296933558199E-8</v>
      </c>
      <c r="P36" s="12">
        <f t="shared" si="9"/>
        <v>0.13490352956305338</v>
      </c>
      <c r="Q36">
        <f t="shared" si="10"/>
        <v>1.6648875744226906E-8</v>
      </c>
      <c r="R36" s="12">
        <f t="shared" si="11"/>
        <v>0.40053493879481106</v>
      </c>
      <c r="S36">
        <f t="shared" si="12"/>
        <v>7.8001218658235675E-7</v>
      </c>
      <c r="T36" s="12">
        <f t="shared" si="13"/>
        <v>8.5491695410995442E-3</v>
      </c>
      <c r="U36">
        <f t="shared" si="14"/>
        <v>7.7302917088089923E-2</v>
      </c>
      <c r="X36" s="1"/>
    </row>
    <row r="37" spans="1:24" ht="16.5" thickBot="1" x14ac:dyDescent="0.3">
      <c r="A37" s="15" t="s">
        <v>100</v>
      </c>
      <c r="B37" s="14" t="s">
        <v>125</v>
      </c>
      <c r="C37" s="15" t="s">
        <v>28</v>
      </c>
      <c r="D37" s="14">
        <v>20</v>
      </c>
      <c r="E37" s="15" t="s">
        <v>155</v>
      </c>
      <c r="F37" s="15">
        <v>27.27</v>
      </c>
      <c r="G37" s="20">
        <v>24.41</v>
      </c>
      <c r="H37" s="20">
        <v>25.89</v>
      </c>
      <c r="I37" s="14">
        <v>20.46</v>
      </c>
      <c r="J37" s="15">
        <v>2</v>
      </c>
      <c r="K37" s="18">
        <v>2</v>
      </c>
      <c r="L37" s="18">
        <v>2</v>
      </c>
      <c r="M37" s="18">
        <v>2</v>
      </c>
      <c r="N37" s="15">
        <f t="shared" si="7"/>
        <v>6.1789121166947617E-9</v>
      </c>
      <c r="O37" s="15">
        <f t="shared" si="8"/>
        <v>4.485984883937441E-8</v>
      </c>
      <c r="P37" s="17">
        <f t="shared" si="9"/>
        <v>0.13773813948457633</v>
      </c>
      <c r="Q37" s="15">
        <f t="shared" si="10"/>
        <v>1.6081753917104408E-8</v>
      </c>
      <c r="R37" s="17">
        <f t="shared" si="11"/>
        <v>0.3842187953220032</v>
      </c>
      <c r="S37" s="15">
        <f t="shared" si="12"/>
        <v>6.9330812326446097E-7</v>
      </c>
      <c r="T37" s="17">
        <f t="shared" si="13"/>
        <v>8.9122165302220578E-3</v>
      </c>
      <c r="U37" s="15">
        <f t="shared" si="14"/>
        <v>7.7840601397426462E-2</v>
      </c>
      <c r="V37" s="15">
        <f>AVERAGE(U34:U37)</f>
        <v>8.0339374786144044E-2</v>
      </c>
      <c r="W37" s="15">
        <f>_xlfn.STDEV.P(U34:U37)</f>
        <v>5.3777162369566056E-3</v>
      </c>
      <c r="X37" s="15">
        <f>W37/SQRT(4)</f>
        <v>2.6888581184783028E-3</v>
      </c>
    </row>
    <row r="38" spans="1:24" ht="15.75" x14ac:dyDescent="0.25">
      <c r="A38" s="1" t="s">
        <v>100</v>
      </c>
      <c r="B38" s="13" t="s">
        <v>125</v>
      </c>
      <c r="C38" s="1" t="s">
        <v>121</v>
      </c>
      <c r="D38" s="16">
        <v>21</v>
      </c>
      <c r="E38" t="s">
        <v>155</v>
      </c>
      <c r="F38">
        <v>26.92</v>
      </c>
      <c r="G38" s="19">
        <v>24.31</v>
      </c>
      <c r="H38" s="19">
        <v>25.86</v>
      </c>
      <c r="I38" s="13">
        <v>20.47</v>
      </c>
      <c r="J38" s="1">
        <v>2</v>
      </c>
      <c r="K38" s="7">
        <v>2</v>
      </c>
      <c r="L38" s="7">
        <v>2</v>
      </c>
      <c r="M38" s="7">
        <v>2</v>
      </c>
      <c r="N38">
        <f t="shared" si="7"/>
        <v>7.8753981036050489E-9</v>
      </c>
      <c r="O38">
        <f t="shared" si="8"/>
        <v>4.8079595519431068E-8</v>
      </c>
      <c r="P38" s="12">
        <f t="shared" si="9"/>
        <v>0.16379917548229489</v>
      </c>
      <c r="Q38">
        <f t="shared" si="10"/>
        <v>1.6419665752002752E-8</v>
      </c>
      <c r="R38" s="12">
        <f t="shared" si="11"/>
        <v>0.47963205966263134</v>
      </c>
      <c r="S38">
        <f t="shared" si="12"/>
        <v>6.8851909423947196E-7</v>
      </c>
      <c r="T38" s="12">
        <f t="shared" si="13"/>
        <v>1.1438169499575167E-2</v>
      </c>
      <c r="U38">
        <f t="shared" si="14"/>
        <v>9.6499592920270758E-2</v>
      </c>
    </row>
    <row r="39" spans="1:24" ht="15.75" x14ac:dyDescent="0.25">
      <c r="A39" s="1" t="s">
        <v>100</v>
      </c>
      <c r="B39" s="13" t="s">
        <v>125</v>
      </c>
      <c r="C39" t="s">
        <v>121</v>
      </c>
      <c r="D39" s="13">
        <v>22</v>
      </c>
      <c r="E39" t="s">
        <v>155</v>
      </c>
      <c r="F39">
        <v>26.81</v>
      </c>
      <c r="G39" s="19">
        <v>23.89</v>
      </c>
      <c r="H39" s="19">
        <v>25.66</v>
      </c>
      <c r="I39" s="13">
        <v>20.32</v>
      </c>
      <c r="J39" s="1">
        <v>2</v>
      </c>
      <c r="K39" s="7">
        <v>2</v>
      </c>
      <c r="L39" s="7">
        <v>2</v>
      </c>
      <c r="M39" s="7">
        <v>2</v>
      </c>
      <c r="N39">
        <f t="shared" si="7"/>
        <v>8.4993520071240039E-9</v>
      </c>
      <c r="O39">
        <f t="shared" si="8"/>
        <v>6.4327015668417646E-8</v>
      </c>
      <c r="P39" s="12">
        <f t="shared" si="9"/>
        <v>0.13212725507017253</v>
      </c>
      <c r="Q39">
        <f t="shared" si="10"/>
        <v>1.8861243038926746E-8</v>
      </c>
      <c r="R39" s="12">
        <f t="shared" si="11"/>
        <v>0.45062523130541449</v>
      </c>
      <c r="S39">
        <f t="shared" si="12"/>
        <v>7.6395976790392145E-7</v>
      </c>
      <c r="T39" s="12">
        <f t="shared" si="13"/>
        <v>1.1125392153102119E-2</v>
      </c>
      <c r="U39">
        <f t="shared" si="14"/>
        <v>8.7171479146900308E-2</v>
      </c>
    </row>
    <row r="40" spans="1:24" ht="15.75" x14ac:dyDescent="0.25">
      <c r="A40" s="1" t="s">
        <v>100</v>
      </c>
      <c r="B40" s="13" t="s">
        <v>125</v>
      </c>
      <c r="C40" t="s">
        <v>121</v>
      </c>
      <c r="D40" s="13">
        <v>23</v>
      </c>
      <c r="E40" t="s">
        <v>155</v>
      </c>
      <c r="F40">
        <v>27</v>
      </c>
      <c r="G40" s="19">
        <v>23.84</v>
      </c>
      <c r="H40" s="19">
        <v>25.43</v>
      </c>
      <c r="I40" s="13">
        <v>20.03</v>
      </c>
      <c r="J40" s="1">
        <v>2</v>
      </c>
      <c r="K40" s="7">
        <v>2</v>
      </c>
      <c r="L40" s="7">
        <v>2</v>
      </c>
      <c r="M40" s="7">
        <v>2</v>
      </c>
      <c r="N40">
        <f t="shared" si="7"/>
        <v>7.4505805969238281E-9</v>
      </c>
      <c r="O40">
        <f t="shared" si="8"/>
        <v>6.6595502976907639E-8</v>
      </c>
      <c r="P40" s="12">
        <f t="shared" si="9"/>
        <v>0.11187813386599631</v>
      </c>
      <c r="Q40">
        <f t="shared" si="10"/>
        <v>2.2121125022009741E-8</v>
      </c>
      <c r="R40" s="12">
        <f t="shared" si="11"/>
        <v>0.33680839421642267</v>
      </c>
      <c r="S40">
        <f t="shared" si="12"/>
        <v>9.340479827756185E-7</v>
      </c>
      <c r="T40" s="12">
        <f t="shared" si="13"/>
        <v>7.9766572320874463E-3</v>
      </c>
      <c r="U40">
        <f t="shared" si="14"/>
        <v>6.6985841408518293E-2</v>
      </c>
    </row>
    <row r="41" spans="1:24" ht="16.5" thickBot="1" x14ac:dyDescent="0.3">
      <c r="A41" s="15" t="s">
        <v>100</v>
      </c>
      <c r="B41" s="14" t="s">
        <v>125</v>
      </c>
      <c r="C41" s="15" t="s">
        <v>121</v>
      </c>
      <c r="D41" s="14">
        <v>24</v>
      </c>
      <c r="E41" s="15" t="s">
        <v>155</v>
      </c>
      <c r="F41" s="15">
        <v>26.61</v>
      </c>
      <c r="G41" s="20">
        <v>23.71</v>
      </c>
      <c r="H41" s="20">
        <v>24.97</v>
      </c>
      <c r="I41" s="14">
        <v>20.04</v>
      </c>
      <c r="J41" s="15">
        <v>2</v>
      </c>
      <c r="K41" s="18">
        <v>2</v>
      </c>
      <c r="L41" s="18">
        <v>2</v>
      </c>
      <c r="M41" s="18">
        <v>2</v>
      </c>
      <c r="N41" s="15">
        <f t="shared" si="7"/>
        <v>9.7631916691241099E-9</v>
      </c>
      <c r="O41" s="15">
        <f t="shared" si="8"/>
        <v>7.2875039439920648E-8</v>
      </c>
      <c r="P41" s="17">
        <f t="shared" si="9"/>
        <v>0.13397168281703697</v>
      </c>
      <c r="Q41" s="15">
        <f t="shared" si="10"/>
        <v>3.0428532532071962E-8</v>
      </c>
      <c r="R41" s="17">
        <f t="shared" si="11"/>
        <v>0.32085647439072568</v>
      </c>
      <c r="S41" s="15">
        <f t="shared" si="12"/>
        <v>9.2759604207256919E-7</v>
      </c>
      <c r="T41" s="17">
        <f t="shared" si="13"/>
        <v>1.0525262319263217E-2</v>
      </c>
      <c r="U41" s="15">
        <f t="shared" si="14"/>
        <v>7.6768946835573476E-2</v>
      </c>
      <c r="V41" s="15">
        <f>AVERAGE(U38:U41)</f>
        <v>8.1856465077815715E-2</v>
      </c>
      <c r="W41" s="15">
        <f>_xlfn.STDEV.P(U38:U41)</f>
        <v>1.1064457258989953E-2</v>
      </c>
      <c r="X41" s="15">
        <f>W41/SQRT(4)</f>
        <v>5.5322286294949763E-3</v>
      </c>
    </row>
    <row r="42" spans="1:24" ht="15.75" x14ac:dyDescent="0.25">
      <c r="A42" s="1" t="s">
        <v>100</v>
      </c>
      <c r="B42" s="16" t="s">
        <v>125</v>
      </c>
      <c r="C42" s="1" t="s">
        <v>56</v>
      </c>
      <c r="D42" s="16">
        <v>33</v>
      </c>
      <c r="E42" t="s">
        <v>155</v>
      </c>
      <c r="F42">
        <v>26.34</v>
      </c>
      <c r="G42" s="19">
        <v>23.53</v>
      </c>
      <c r="H42" s="19">
        <v>25.36</v>
      </c>
      <c r="I42" s="13">
        <v>19.850000000000001</v>
      </c>
      <c r="J42" s="1">
        <v>2</v>
      </c>
      <c r="K42" s="7">
        <v>2</v>
      </c>
      <c r="L42" s="7">
        <v>2</v>
      </c>
      <c r="M42" s="7">
        <v>2</v>
      </c>
      <c r="N42">
        <f t="shared" si="7"/>
        <v>1.1772532937875062E-8</v>
      </c>
      <c r="O42">
        <f t="shared" si="8"/>
        <v>8.2558957821781818E-8</v>
      </c>
      <c r="P42" s="12">
        <f t="shared" si="9"/>
        <v>0.14259546448355329</v>
      </c>
      <c r="Q42">
        <f t="shared" si="10"/>
        <v>2.3220913996115337E-8</v>
      </c>
      <c r="R42" s="12">
        <f t="shared" si="11"/>
        <v>0.50697973989501477</v>
      </c>
      <c r="S42">
        <f t="shared" si="12"/>
        <v>1.0581679077795454E-6</v>
      </c>
      <c r="T42" s="12">
        <f t="shared" si="13"/>
        <v>1.1125392153102138E-2</v>
      </c>
      <c r="U42">
        <f t="shared" si="14"/>
        <v>9.2997344619152281E-2</v>
      </c>
    </row>
    <row r="43" spans="1:24" ht="15.75" x14ac:dyDescent="0.25">
      <c r="A43" s="1" t="s">
        <v>100</v>
      </c>
      <c r="B43" s="13" t="s">
        <v>125</v>
      </c>
      <c r="C43" t="s">
        <v>56</v>
      </c>
      <c r="D43" s="13">
        <v>34</v>
      </c>
      <c r="E43" t="s">
        <v>155</v>
      </c>
      <c r="F43">
        <v>26.07</v>
      </c>
      <c r="G43" s="19">
        <v>23.38</v>
      </c>
      <c r="H43" s="19">
        <v>25.02</v>
      </c>
      <c r="I43" s="13">
        <v>19.59</v>
      </c>
      <c r="J43" s="1">
        <v>2</v>
      </c>
      <c r="K43" s="7">
        <v>2</v>
      </c>
      <c r="L43" s="7">
        <v>2</v>
      </c>
      <c r="M43" s="7">
        <v>2</v>
      </c>
      <c r="N43">
        <f t="shared" si="7"/>
        <v>1.4195412368237044E-8</v>
      </c>
      <c r="O43">
        <f t="shared" si="8"/>
        <v>9.1604899244786231E-8</v>
      </c>
      <c r="P43" s="12">
        <f t="shared" si="9"/>
        <v>0.15496346249237306</v>
      </c>
      <c r="Q43">
        <f t="shared" si="10"/>
        <v>2.9392025008599761E-8</v>
      </c>
      <c r="R43" s="12">
        <f t="shared" si="11"/>
        <v>0.48296816446242247</v>
      </c>
      <c r="S43">
        <f t="shared" si="12"/>
        <v>1.267133535477174E-6</v>
      </c>
      <c r="T43" s="12">
        <f t="shared" si="13"/>
        <v>1.120277537512364E-2</v>
      </c>
      <c r="U43">
        <f t="shared" si="14"/>
        <v>9.4295539171889514E-2</v>
      </c>
    </row>
    <row r="44" spans="1:24" ht="15.75" x14ac:dyDescent="0.25">
      <c r="A44" s="1" t="s">
        <v>100</v>
      </c>
      <c r="B44" s="13" t="s">
        <v>125</v>
      </c>
      <c r="C44" t="s">
        <v>56</v>
      </c>
      <c r="D44" s="13">
        <v>35</v>
      </c>
      <c r="E44" t="s">
        <v>155</v>
      </c>
      <c r="F44">
        <v>26</v>
      </c>
      <c r="G44" s="19">
        <v>23.47</v>
      </c>
      <c r="H44" s="19">
        <v>25.03</v>
      </c>
      <c r="I44" s="13">
        <v>19.600000000000001</v>
      </c>
      <c r="J44" s="1">
        <v>2</v>
      </c>
      <c r="K44" s="7">
        <v>2</v>
      </c>
      <c r="L44" s="7">
        <v>2</v>
      </c>
      <c r="M44" s="7">
        <v>2</v>
      </c>
      <c r="N44">
        <f t="shared" si="7"/>
        <v>1.4901161193847656E-8</v>
      </c>
      <c r="O44">
        <f t="shared" si="8"/>
        <v>8.6064886779934141E-8</v>
      </c>
      <c r="P44" s="12">
        <f t="shared" si="9"/>
        <v>0.17313868351386519</v>
      </c>
      <c r="Q44">
        <f t="shared" si="10"/>
        <v>2.9188999461738068E-8</v>
      </c>
      <c r="R44" s="12">
        <f t="shared" si="11"/>
        <v>0.51050606285359679</v>
      </c>
      <c r="S44">
        <f t="shared" si="12"/>
        <v>1.2583808047989792E-6</v>
      </c>
      <c r="T44" s="12">
        <f t="shared" si="13"/>
        <v>1.1841535675862484E-2</v>
      </c>
      <c r="U44">
        <f t="shared" si="14"/>
        <v>0.10153154954452941</v>
      </c>
    </row>
    <row r="45" spans="1:24" ht="16.5" thickBot="1" x14ac:dyDescent="0.3">
      <c r="A45" s="15" t="s">
        <v>100</v>
      </c>
      <c r="B45" s="14" t="s">
        <v>125</v>
      </c>
      <c r="C45" s="15" t="s">
        <v>56</v>
      </c>
      <c r="D45" s="14">
        <v>36</v>
      </c>
      <c r="E45" s="15" t="s">
        <v>155</v>
      </c>
      <c r="F45" s="15">
        <v>26.38</v>
      </c>
      <c r="G45" s="20">
        <v>23.82</v>
      </c>
      <c r="H45" s="20">
        <v>25.24</v>
      </c>
      <c r="I45" s="14">
        <v>19.89</v>
      </c>
      <c r="J45" s="15">
        <v>2</v>
      </c>
      <c r="K45" s="18">
        <v>2</v>
      </c>
      <c r="L45" s="18">
        <v>2</v>
      </c>
      <c r="M45" s="18">
        <v>2</v>
      </c>
      <c r="N45" s="15">
        <f t="shared" si="7"/>
        <v>1.1450612405598256E-8</v>
      </c>
      <c r="O45" s="15">
        <f t="shared" si="8"/>
        <v>6.7525141554820516E-8</v>
      </c>
      <c r="P45" s="17">
        <f t="shared" si="9"/>
        <v>0.16957554093095883</v>
      </c>
      <c r="Q45" s="15">
        <f t="shared" si="10"/>
        <v>2.523497677929781E-8</v>
      </c>
      <c r="R45" s="17">
        <f t="shared" si="11"/>
        <v>0.45375957765858033</v>
      </c>
      <c r="S45" s="15">
        <f t="shared" si="12"/>
        <v>1.0292322506946826E-6</v>
      </c>
      <c r="T45" s="17">
        <f t="shared" si="13"/>
        <v>1.1125392153102121E-2</v>
      </c>
      <c r="U45" s="15">
        <f t="shared" si="14"/>
        <v>9.4951416514724898E-2</v>
      </c>
      <c r="V45" s="15">
        <f>AVERAGE(U42:U45)</f>
        <v>9.5943962462574028E-2</v>
      </c>
      <c r="W45" s="15">
        <f>_xlfn.STDEV.P(U42:U45)</f>
        <v>3.3017469965712447E-3</v>
      </c>
      <c r="X45" s="15">
        <f>W45/SQRT(4)</f>
        <v>1.6508734982856224E-3</v>
      </c>
    </row>
    <row r="46" spans="1:24" ht="15.75" x14ac:dyDescent="0.25">
      <c r="A46" s="1" t="s">
        <v>100</v>
      </c>
      <c r="B46" s="16" t="s">
        <v>125</v>
      </c>
      <c r="C46" t="s">
        <v>122</v>
      </c>
      <c r="D46" s="13">
        <v>37</v>
      </c>
      <c r="E46" t="s">
        <v>155</v>
      </c>
      <c r="F46">
        <v>26.34</v>
      </c>
      <c r="G46" s="19">
        <v>24.01</v>
      </c>
      <c r="H46" s="19">
        <v>25.77</v>
      </c>
      <c r="I46" s="13">
        <v>20.22</v>
      </c>
      <c r="J46" s="1">
        <v>2</v>
      </c>
      <c r="K46" s="7">
        <v>2</v>
      </c>
      <c r="L46" s="7">
        <v>2</v>
      </c>
      <c r="M46" s="7">
        <v>2</v>
      </c>
      <c r="N46">
        <f t="shared" si="7"/>
        <v>1.1772532937875062E-8</v>
      </c>
      <c r="O46">
        <f t="shared" si="8"/>
        <v>5.9192925419630781E-8</v>
      </c>
      <c r="P46" s="12">
        <f t="shared" si="9"/>
        <v>0.19888412093872981</v>
      </c>
      <c r="Q46">
        <f t="shared" si="10"/>
        <v>1.7476602632282349E-8</v>
      </c>
      <c r="R46" s="12">
        <f t="shared" si="11"/>
        <v>0.67361678843284623</v>
      </c>
      <c r="S46">
        <f t="shared" si="12"/>
        <v>8.1879180568480943E-7</v>
      </c>
      <c r="T46" s="12">
        <f t="shared" si="13"/>
        <v>1.4377932041013673E-2</v>
      </c>
      <c r="U46">
        <f t="shared" si="14"/>
        <v>0.12442370988790376</v>
      </c>
    </row>
    <row r="47" spans="1:24" ht="15.75" x14ac:dyDescent="0.25">
      <c r="A47" s="1" t="s">
        <v>100</v>
      </c>
      <c r="B47" s="13" t="s">
        <v>125</v>
      </c>
      <c r="C47" t="s">
        <v>122</v>
      </c>
      <c r="D47" s="13">
        <v>38</v>
      </c>
      <c r="E47" t="s">
        <v>155</v>
      </c>
      <c r="F47">
        <v>26.59</v>
      </c>
      <c r="G47" s="19">
        <v>24.02</v>
      </c>
      <c r="H47" s="19">
        <v>25.63</v>
      </c>
      <c r="I47" s="13">
        <v>20.41</v>
      </c>
      <c r="J47" s="1">
        <v>2</v>
      </c>
      <c r="K47" s="7">
        <v>2</v>
      </c>
      <c r="L47" s="7">
        <v>2</v>
      </c>
      <c r="M47" s="7">
        <v>2</v>
      </c>
      <c r="N47">
        <f t="shared" si="7"/>
        <v>9.8994807459154169E-9</v>
      </c>
      <c r="O47">
        <f t="shared" si="8"/>
        <v>5.8784050017199416E-8</v>
      </c>
      <c r="P47" s="12">
        <f t="shared" si="9"/>
        <v>0.16840419710821156</v>
      </c>
      <c r="Q47">
        <f t="shared" si="10"/>
        <v>1.9257557848654599E-8</v>
      </c>
      <c r="R47" s="12">
        <f t="shared" si="11"/>
        <v>0.51405691332803294</v>
      </c>
      <c r="S47">
        <f t="shared" si="12"/>
        <v>7.1775758142999088E-7</v>
      </c>
      <c r="T47" s="12">
        <f t="shared" si="13"/>
        <v>1.3792234317041484E-2</v>
      </c>
      <c r="U47">
        <f t="shared" si="14"/>
        <v>0.10608799641364043</v>
      </c>
    </row>
    <row r="48" spans="1:24" ht="15.75" x14ac:dyDescent="0.25">
      <c r="A48" s="1" t="s">
        <v>100</v>
      </c>
      <c r="B48" s="13" t="s">
        <v>125</v>
      </c>
      <c r="C48" t="s">
        <v>122</v>
      </c>
      <c r="D48" s="13">
        <v>39</v>
      </c>
      <c r="E48" t="s">
        <v>155</v>
      </c>
      <c r="F48">
        <v>27</v>
      </c>
      <c r="G48" s="19">
        <v>23.95</v>
      </c>
      <c r="H48" s="19">
        <v>25.44</v>
      </c>
      <c r="I48" s="13">
        <v>20.34</v>
      </c>
      <c r="J48" s="1">
        <v>2</v>
      </c>
      <c r="K48" s="7">
        <v>2</v>
      </c>
      <c r="L48" s="7">
        <v>2</v>
      </c>
      <c r="M48" s="7">
        <v>2</v>
      </c>
      <c r="N48">
        <f t="shared" si="7"/>
        <v>7.4505805969238281E-9</v>
      </c>
      <c r="O48">
        <f t="shared" si="8"/>
        <v>6.170659803398714E-8</v>
      </c>
      <c r="P48" s="12">
        <f t="shared" si="9"/>
        <v>0.12074204111560569</v>
      </c>
      <c r="Q48">
        <f t="shared" si="10"/>
        <v>2.1968323249982282E-8</v>
      </c>
      <c r="R48" s="12">
        <f t="shared" si="11"/>
        <v>0.3391510818619185</v>
      </c>
      <c r="S48">
        <f t="shared" si="12"/>
        <v>7.5344210802400303E-7</v>
      </c>
      <c r="T48" s="12">
        <f t="shared" si="13"/>
        <v>9.8887233903928139E-3</v>
      </c>
      <c r="U48">
        <f t="shared" si="14"/>
        <v>7.3982780536864745E-2</v>
      </c>
    </row>
    <row r="49" spans="1:24" ht="16.5" thickBot="1" x14ac:dyDescent="0.3">
      <c r="A49" s="15" t="s">
        <v>100</v>
      </c>
      <c r="B49" s="14" t="s">
        <v>125</v>
      </c>
      <c r="C49" s="15" t="s">
        <v>122</v>
      </c>
      <c r="D49" s="14">
        <v>40</v>
      </c>
      <c r="E49" s="15" t="s">
        <v>155</v>
      </c>
      <c r="F49" s="15">
        <v>26.36</v>
      </c>
      <c r="G49" s="20">
        <v>24.06</v>
      </c>
      <c r="H49" s="20">
        <v>25.23</v>
      </c>
      <c r="I49" s="14">
        <v>20.34</v>
      </c>
      <c r="J49" s="15">
        <v>2</v>
      </c>
      <c r="K49" s="18">
        <v>2</v>
      </c>
      <c r="L49" s="18">
        <v>2</v>
      </c>
      <c r="M49" s="18">
        <v>2</v>
      </c>
      <c r="N49" s="15">
        <f t="shared" si="7"/>
        <v>1.1610456998057688E-8</v>
      </c>
      <c r="O49" s="15">
        <f t="shared" si="8"/>
        <v>5.7176597078160406E-8</v>
      </c>
      <c r="P49" s="17">
        <f t="shared" si="9"/>
        <v>0.20306309908905901</v>
      </c>
      <c r="Q49" s="15">
        <f t="shared" si="10"/>
        <v>2.5410499923466385E-8</v>
      </c>
      <c r="R49" s="17">
        <f t="shared" si="11"/>
        <v>0.45691572511470063</v>
      </c>
      <c r="S49" s="15">
        <f t="shared" si="12"/>
        <v>7.5344210802400303E-7</v>
      </c>
      <c r="T49" s="17">
        <f t="shared" si="13"/>
        <v>1.5409886007708776E-2</v>
      </c>
      <c r="U49" s="15">
        <f t="shared" si="14"/>
        <v>0.11265630782635395</v>
      </c>
      <c r="V49" s="15">
        <f>AVERAGE(U46:U49)</f>
        <v>0.10428769866619073</v>
      </c>
      <c r="W49" s="15">
        <f>_xlfn.STDEV.P(U46:U49)</f>
        <v>1.8689045601642817E-2</v>
      </c>
      <c r="X49" s="15">
        <f>W49/SQRT(4)</f>
        <v>9.3445228008214084E-3</v>
      </c>
    </row>
    <row r="54" spans="1:24" x14ac:dyDescent="0.25">
      <c r="A54" t="s">
        <v>74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</row>
    <row r="55" spans="1:24" x14ac:dyDescent="0.25">
      <c r="B55" t="s">
        <v>25</v>
      </c>
      <c r="C55">
        <v>1</v>
      </c>
      <c r="D55" t="s">
        <v>155</v>
      </c>
      <c r="E55">
        <v>26.74</v>
      </c>
      <c r="F55">
        <v>0.04</v>
      </c>
      <c r="G55" t="s">
        <v>18</v>
      </c>
      <c r="H55" t="s">
        <v>18</v>
      </c>
      <c r="I55" t="s">
        <v>19</v>
      </c>
      <c r="J55" t="s">
        <v>18</v>
      </c>
      <c r="K55" t="s">
        <v>20</v>
      </c>
      <c r="L55" t="s">
        <v>21</v>
      </c>
      <c r="M55">
        <v>1</v>
      </c>
      <c r="N55" t="s">
        <v>119</v>
      </c>
      <c r="O55" t="s">
        <v>20</v>
      </c>
    </row>
    <row r="56" spans="1:24" x14ac:dyDescent="0.25">
      <c r="B56" t="s">
        <v>26</v>
      </c>
      <c r="C56">
        <v>2</v>
      </c>
      <c r="D56" t="s">
        <v>155</v>
      </c>
      <c r="E56">
        <v>26.58</v>
      </c>
      <c r="F56">
        <v>0</v>
      </c>
      <c r="G56" t="s">
        <v>18</v>
      </c>
      <c r="H56" t="s">
        <v>18</v>
      </c>
      <c r="I56" t="s">
        <v>19</v>
      </c>
      <c r="J56" t="s">
        <v>18</v>
      </c>
      <c r="K56" t="s">
        <v>126</v>
      </c>
      <c r="L56" t="s">
        <v>21</v>
      </c>
      <c r="M56">
        <v>7</v>
      </c>
      <c r="N56" t="s">
        <v>156</v>
      </c>
      <c r="O56" t="s">
        <v>20</v>
      </c>
    </row>
    <row r="57" spans="1:24" x14ac:dyDescent="0.25">
      <c r="B57" t="s">
        <v>30</v>
      </c>
      <c r="C57">
        <v>3</v>
      </c>
      <c r="D57" t="s">
        <v>155</v>
      </c>
      <c r="E57">
        <v>27.27</v>
      </c>
      <c r="F57">
        <v>0.13</v>
      </c>
      <c r="G57" t="s">
        <v>18</v>
      </c>
      <c r="H57" t="s">
        <v>18</v>
      </c>
      <c r="I57" t="s">
        <v>19</v>
      </c>
      <c r="J57" t="s">
        <v>18</v>
      </c>
      <c r="K57" t="s">
        <v>20</v>
      </c>
      <c r="L57" t="s">
        <v>21</v>
      </c>
      <c r="M57">
        <v>13</v>
      </c>
      <c r="N57" t="s">
        <v>31</v>
      </c>
      <c r="O57" t="s">
        <v>20</v>
      </c>
    </row>
    <row r="58" spans="1:24" x14ac:dyDescent="0.25">
      <c r="B58" t="s">
        <v>32</v>
      </c>
      <c r="C58">
        <v>4</v>
      </c>
      <c r="D58" t="s">
        <v>155</v>
      </c>
      <c r="E58">
        <v>27.04</v>
      </c>
      <c r="F58">
        <v>0.04</v>
      </c>
      <c r="G58" t="s">
        <v>18</v>
      </c>
      <c r="H58" t="s">
        <v>18</v>
      </c>
      <c r="I58" t="s">
        <v>19</v>
      </c>
      <c r="J58" t="s">
        <v>18</v>
      </c>
      <c r="K58" t="s">
        <v>20</v>
      </c>
      <c r="L58" t="s">
        <v>21</v>
      </c>
      <c r="M58">
        <v>19</v>
      </c>
      <c r="N58" t="s">
        <v>33</v>
      </c>
      <c r="O58" t="s">
        <v>20</v>
      </c>
    </row>
    <row r="59" spans="1:24" x14ac:dyDescent="0.25">
      <c r="B59" t="s">
        <v>34</v>
      </c>
      <c r="C59">
        <v>5</v>
      </c>
      <c r="D59" t="s">
        <v>155</v>
      </c>
      <c r="E59">
        <v>26.95</v>
      </c>
      <c r="F59">
        <v>0.08</v>
      </c>
      <c r="G59" t="s">
        <v>18</v>
      </c>
      <c r="H59" t="s">
        <v>18</v>
      </c>
      <c r="I59" t="s">
        <v>19</v>
      </c>
      <c r="J59" t="s">
        <v>18</v>
      </c>
      <c r="K59" t="s">
        <v>20</v>
      </c>
      <c r="L59" t="s">
        <v>21</v>
      </c>
      <c r="M59">
        <v>25</v>
      </c>
      <c r="N59" t="s">
        <v>35</v>
      </c>
      <c r="O59" t="s">
        <v>20</v>
      </c>
    </row>
    <row r="60" spans="1:24" x14ac:dyDescent="0.25">
      <c r="B60" t="s">
        <v>36</v>
      </c>
      <c r="C60">
        <v>6</v>
      </c>
      <c r="D60" t="s">
        <v>155</v>
      </c>
      <c r="E60">
        <v>26.53</v>
      </c>
      <c r="F60">
        <v>0.14000000000000001</v>
      </c>
      <c r="G60" t="s">
        <v>18</v>
      </c>
      <c r="H60" t="s">
        <v>18</v>
      </c>
      <c r="I60" t="s">
        <v>19</v>
      </c>
      <c r="J60" t="s">
        <v>18</v>
      </c>
      <c r="K60" t="s">
        <v>20</v>
      </c>
      <c r="L60" t="s">
        <v>21</v>
      </c>
      <c r="M60">
        <v>31</v>
      </c>
      <c r="N60" t="s">
        <v>37</v>
      </c>
      <c r="O60" t="s">
        <v>20</v>
      </c>
    </row>
    <row r="61" spans="1:24" x14ac:dyDescent="0.25">
      <c r="B61" t="s">
        <v>38</v>
      </c>
      <c r="C61">
        <v>7</v>
      </c>
      <c r="D61" t="s">
        <v>155</v>
      </c>
      <c r="E61">
        <v>26.79</v>
      </c>
      <c r="F61">
        <v>0</v>
      </c>
      <c r="G61" t="s">
        <v>18</v>
      </c>
      <c r="H61" t="s">
        <v>18</v>
      </c>
      <c r="I61" t="s">
        <v>19</v>
      </c>
      <c r="J61" t="s">
        <v>18</v>
      </c>
      <c r="K61" t="s">
        <v>126</v>
      </c>
      <c r="L61" t="s">
        <v>21</v>
      </c>
      <c r="M61">
        <v>37</v>
      </c>
      <c r="N61" t="s">
        <v>127</v>
      </c>
      <c r="O61" t="s">
        <v>20</v>
      </c>
    </row>
    <row r="62" spans="1:24" x14ac:dyDescent="0.25">
      <c r="B62" t="s">
        <v>42</v>
      </c>
      <c r="C62">
        <v>8</v>
      </c>
      <c r="D62" t="s">
        <v>155</v>
      </c>
      <c r="E62">
        <v>26.5</v>
      </c>
      <c r="F62">
        <v>0.16</v>
      </c>
      <c r="G62" t="s">
        <v>18</v>
      </c>
      <c r="H62" t="s">
        <v>18</v>
      </c>
      <c r="I62" t="s">
        <v>19</v>
      </c>
      <c r="J62" t="s">
        <v>18</v>
      </c>
      <c r="K62" t="s">
        <v>20</v>
      </c>
      <c r="L62" t="s">
        <v>21</v>
      </c>
      <c r="M62">
        <v>43</v>
      </c>
      <c r="N62" t="s">
        <v>43</v>
      </c>
      <c r="O62" t="s">
        <v>20</v>
      </c>
    </row>
    <row r="63" spans="1:24" x14ac:dyDescent="0.25">
      <c r="B63" t="s">
        <v>44</v>
      </c>
      <c r="C63">
        <v>9</v>
      </c>
      <c r="D63" t="s">
        <v>155</v>
      </c>
      <c r="E63">
        <v>26.3</v>
      </c>
      <c r="F63">
        <v>0.09</v>
      </c>
      <c r="G63" t="s">
        <v>18</v>
      </c>
      <c r="H63" t="s">
        <v>18</v>
      </c>
      <c r="I63" t="s">
        <v>19</v>
      </c>
      <c r="J63" t="s">
        <v>18</v>
      </c>
      <c r="K63" t="s">
        <v>20</v>
      </c>
      <c r="L63" t="s">
        <v>21</v>
      </c>
      <c r="M63">
        <v>2</v>
      </c>
      <c r="N63" t="s">
        <v>45</v>
      </c>
      <c r="O63" t="s">
        <v>20</v>
      </c>
    </row>
    <row r="64" spans="1:24" x14ac:dyDescent="0.25">
      <c r="B64" t="s">
        <v>17</v>
      </c>
      <c r="C64">
        <v>10</v>
      </c>
      <c r="D64" t="s">
        <v>155</v>
      </c>
      <c r="E64">
        <v>26.64</v>
      </c>
      <c r="F64">
        <v>0.04</v>
      </c>
      <c r="G64" t="s">
        <v>18</v>
      </c>
      <c r="H64" t="s">
        <v>18</v>
      </c>
      <c r="I64" t="s">
        <v>19</v>
      </c>
      <c r="J64" t="s">
        <v>18</v>
      </c>
      <c r="K64" t="s">
        <v>20</v>
      </c>
      <c r="L64" t="s">
        <v>21</v>
      </c>
      <c r="M64">
        <v>8</v>
      </c>
      <c r="N64" t="s">
        <v>22</v>
      </c>
      <c r="O64" t="s">
        <v>20</v>
      </c>
    </row>
    <row r="65" spans="2:15" x14ac:dyDescent="0.25">
      <c r="B65" t="s">
        <v>23</v>
      </c>
      <c r="C65">
        <v>11</v>
      </c>
      <c r="D65" t="s">
        <v>155</v>
      </c>
      <c r="E65">
        <v>26.2</v>
      </c>
      <c r="F65">
        <v>0.08</v>
      </c>
      <c r="G65" t="s">
        <v>18</v>
      </c>
      <c r="H65" t="s">
        <v>18</v>
      </c>
      <c r="I65" t="s">
        <v>19</v>
      </c>
      <c r="J65" t="s">
        <v>18</v>
      </c>
      <c r="K65" t="s">
        <v>20</v>
      </c>
      <c r="L65" t="s">
        <v>21</v>
      </c>
      <c r="M65">
        <v>14</v>
      </c>
      <c r="N65" t="s">
        <v>24</v>
      </c>
      <c r="O65" t="s">
        <v>20</v>
      </c>
    </row>
    <row r="66" spans="2:15" x14ac:dyDescent="0.25">
      <c r="B66" t="s">
        <v>28</v>
      </c>
      <c r="C66">
        <v>12</v>
      </c>
      <c r="D66" t="s">
        <v>155</v>
      </c>
      <c r="E66">
        <v>26.09</v>
      </c>
      <c r="F66">
        <v>0.01</v>
      </c>
      <c r="G66" t="s">
        <v>18</v>
      </c>
      <c r="H66" t="s">
        <v>18</v>
      </c>
      <c r="I66" t="s">
        <v>19</v>
      </c>
      <c r="J66" t="s">
        <v>18</v>
      </c>
      <c r="K66" t="s">
        <v>20</v>
      </c>
      <c r="L66" t="s">
        <v>21</v>
      </c>
      <c r="M66">
        <v>20</v>
      </c>
      <c r="N66" t="s">
        <v>29</v>
      </c>
      <c r="O66" t="s">
        <v>20</v>
      </c>
    </row>
    <row r="67" spans="2:15" x14ac:dyDescent="0.25">
      <c r="B67" t="s">
        <v>40</v>
      </c>
      <c r="C67">
        <v>13</v>
      </c>
      <c r="D67" t="s">
        <v>155</v>
      </c>
      <c r="E67">
        <v>26.05</v>
      </c>
      <c r="F67">
        <v>0.06</v>
      </c>
      <c r="G67" t="s">
        <v>18</v>
      </c>
      <c r="H67" t="s">
        <v>18</v>
      </c>
      <c r="I67" t="s">
        <v>19</v>
      </c>
      <c r="J67" t="s">
        <v>18</v>
      </c>
      <c r="K67" t="s">
        <v>20</v>
      </c>
      <c r="L67" t="s">
        <v>21</v>
      </c>
      <c r="M67">
        <v>26</v>
      </c>
      <c r="N67" t="s">
        <v>41</v>
      </c>
      <c r="O67" t="s">
        <v>20</v>
      </c>
    </row>
    <row r="68" spans="2:15" x14ac:dyDescent="0.25">
      <c r="B68" t="s">
        <v>50</v>
      </c>
      <c r="C68">
        <v>14</v>
      </c>
      <c r="D68" t="s">
        <v>155</v>
      </c>
      <c r="E68">
        <v>26.43</v>
      </c>
      <c r="F68">
        <v>0.05</v>
      </c>
      <c r="G68" t="s">
        <v>18</v>
      </c>
      <c r="H68" t="s">
        <v>18</v>
      </c>
      <c r="I68" t="s">
        <v>19</v>
      </c>
      <c r="J68" t="s">
        <v>18</v>
      </c>
      <c r="K68" t="s">
        <v>20</v>
      </c>
      <c r="L68" t="s">
        <v>21</v>
      </c>
      <c r="M68">
        <v>32</v>
      </c>
      <c r="N68" t="s">
        <v>51</v>
      </c>
      <c r="O68" t="s">
        <v>20</v>
      </c>
    </row>
    <row r="69" spans="2:15" x14ac:dyDescent="0.25">
      <c r="B69" t="s">
        <v>52</v>
      </c>
      <c r="C69">
        <v>15</v>
      </c>
      <c r="D69" t="s">
        <v>155</v>
      </c>
      <c r="E69">
        <v>26.12</v>
      </c>
      <c r="F69">
        <v>0.06</v>
      </c>
      <c r="G69" t="s">
        <v>18</v>
      </c>
      <c r="H69" t="s">
        <v>18</v>
      </c>
      <c r="I69" t="s">
        <v>19</v>
      </c>
      <c r="J69" t="s">
        <v>18</v>
      </c>
      <c r="K69" t="s">
        <v>20</v>
      </c>
      <c r="L69" t="s">
        <v>21</v>
      </c>
      <c r="M69">
        <v>38</v>
      </c>
      <c r="N69" t="s">
        <v>53</v>
      </c>
      <c r="O69" t="s">
        <v>20</v>
      </c>
    </row>
    <row r="70" spans="2:15" x14ac:dyDescent="0.25">
      <c r="B70" t="s">
        <v>54</v>
      </c>
      <c r="C70">
        <v>16</v>
      </c>
      <c r="D70" t="s">
        <v>155</v>
      </c>
      <c r="E70">
        <v>26.38</v>
      </c>
      <c r="F70">
        <v>0.11</v>
      </c>
      <c r="G70" t="s">
        <v>18</v>
      </c>
      <c r="H70" t="s">
        <v>18</v>
      </c>
      <c r="I70" t="s">
        <v>19</v>
      </c>
      <c r="J70" t="s">
        <v>18</v>
      </c>
      <c r="K70" t="s">
        <v>20</v>
      </c>
      <c r="L70" t="s">
        <v>21</v>
      </c>
      <c r="M70">
        <v>44</v>
      </c>
      <c r="N70" t="s">
        <v>55</v>
      </c>
      <c r="O70" t="s">
        <v>20</v>
      </c>
    </row>
    <row r="71" spans="2:15" x14ac:dyDescent="0.25">
      <c r="B71" t="s">
        <v>62</v>
      </c>
      <c r="C71">
        <v>17</v>
      </c>
      <c r="D71" t="s">
        <v>155</v>
      </c>
      <c r="E71">
        <v>26.74</v>
      </c>
      <c r="F71">
        <v>0.01</v>
      </c>
      <c r="G71" t="s">
        <v>18</v>
      </c>
      <c r="H71" t="s">
        <v>18</v>
      </c>
      <c r="I71" t="s">
        <v>19</v>
      </c>
      <c r="J71" t="s">
        <v>18</v>
      </c>
      <c r="K71" t="s">
        <v>20</v>
      </c>
      <c r="L71" t="s">
        <v>21</v>
      </c>
      <c r="M71">
        <v>3</v>
      </c>
      <c r="N71" t="s">
        <v>63</v>
      </c>
      <c r="O71" t="s">
        <v>20</v>
      </c>
    </row>
    <row r="72" spans="2:15" x14ac:dyDescent="0.25">
      <c r="B72" t="s">
        <v>46</v>
      </c>
      <c r="C72">
        <v>18</v>
      </c>
      <c r="D72" t="s">
        <v>155</v>
      </c>
      <c r="E72">
        <v>26.93</v>
      </c>
      <c r="F72">
        <v>0.03</v>
      </c>
      <c r="G72" t="s">
        <v>18</v>
      </c>
      <c r="H72" t="s">
        <v>18</v>
      </c>
      <c r="I72" t="s">
        <v>19</v>
      </c>
      <c r="J72" t="s">
        <v>18</v>
      </c>
      <c r="K72" t="s">
        <v>20</v>
      </c>
      <c r="L72" t="s">
        <v>21</v>
      </c>
      <c r="M72">
        <v>9</v>
      </c>
      <c r="N72" t="s">
        <v>47</v>
      </c>
      <c r="O72" t="s">
        <v>20</v>
      </c>
    </row>
    <row r="73" spans="2:15" x14ac:dyDescent="0.25">
      <c r="B73" t="s">
        <v>48</v>
      </c>
      <c r="C73">
        <v>19</v>
      </c>
      <c r="D73" t="s">
        <v>155</v>
      </c>
      <c r="E73">
        <v>27.16</v>
      </c>
      <c r="F73">
        <v>0.09</v>
      </c>
      <c r="G73" t="s">
        <v>18</v>
      </c>
      <c r="H73" t="s">
        <v>18</v>
      </c>
      <c r="I73" t="s">
        <v>19</v>
      </c>
      <c r="J73" t="s">
        <v>18</v>
      </c>
      <c r="K73" t="s">
        <v>20</v>
      </c>
      <c r="L73" t="s">
        <v>21</v>
      </c>
      <c r="M73">
        <v>15</v>
      </c>
      <c r="N73" t="s">
        <v>49</v>
      </c>
      <c r="O73" t="s">
        <v>20</v>
      </c>
    </row>
    <row r="74" spans="2:15" x14ac:dyDescent="0.25">
      <c r="B74" t="s">
        <v>56</v>
      </c>
      <c r="C74">
        <v>20</v>
      </c>
      <c r="D74" t="s">
        <v>155</v>
      </c>
      <c r="E74">
        <v>27.27</v>
      </c>
      <c r="F74">
        <v>7.0000000000000007E-2</v>
      </c>
      <c r="G74" t="s">
        <v>18</v>
      </c>
      <c r="H74" t="s">
        <v>18</v>
      </c>
      <c r="I74" t="s">
        <v>19</v>
      </c>
      <c r="J74" t="s">
        <v>18</v>
      </c>
      <c r="K74" t="s">
        <v>20</v>
      </c>
      <c r="L74" t="s">
        <v>21</v>
      </c>
      <c r="M74">
        <v>21</v>
      </c>
      <c r="N74" t="s">
        <v>57</v>
      </c>
      <c r="O74" t="s">
        <v>20</v>
      </c>
    </row>
    <row r="75" spans="2:15" x14ac:dyDescent="0.25">
      <c r="B75" t="s">
        <v>58</v>
      </c>
      <c r="C75">
        <v>21</v>
      </c>
      <c r="D75" t="s">
        <v>155</v>
      </c>
      <c r="E75">
        <v>26.92</v>
      </c>
      <c r="F75">
        <v>0.01</v>
      </c>
      <c r="G75" t="s">
        <v>18</v>
      </c>
      <c r="H75" t="s">
        <v>18</v>
      </c>
      <c r="I75" t="s">
        <v>19</v>
      </c>
      <c r="J75" t="s">
        <v>18</v>
      </c>
      <c r="K75" t="s">
        <v>20</v>
      </c>
      <c r="L75" t="s">
        <v>21</v>
      </c>
      <c r="M75">
        <v>27</v>
      </c>
      <c r="N75" t="s">
        <v>59</v>
      </c>
      <c r="O75" t="s">
        <v>20</v>
      </c>
    </row>
    <row r="76" spans="2:15" x14ac:dyDescent="0.25">
      <c r="B76" t="s">
        <v>60</v>
      </c>
      <c r="C76">
        <v>22</v>
      </c>
      <c r="D76" t="s">
        <v>155</v>
      </c>
      <c r="E76">
        <v>26.81</v>
      </c>
      <c r="F76">
        <v>0.02</v>
      </c>
      <c r="G76" t="s">
        <v>18</v>
      </c>
      <c r="H76" t="s">
        <v>18</v>
      </c>
      <c r="I76" t="s">
        <v>19</v>
      </c>
      <c r="J76" t="s">
        <v>18</v>
      </c>
      <c r="K76" t="s">
        <v>20</v>
      </c>
      <c r="L76" t="s">
        <v>21</v>
      </c>
      <c r="M76">
        <v>33</v>
      </c>
      <c r="N76" t="s">
        <v>61</v>
      </c>
      <c r="O76" t="s">
        <v>20</v>
      </c>
    </row>
    <row r="77" spans="2:15" x14ac:dyDescent="0.25">
      <c r="B77" t="s">
        <v>64</v>
      </c>
      <c r="C77">
        <v>23</v>
      </c>
      <c r="D77" t="s">
        <v>155</v>
      </c>
      <c r="E77">
        <v>27</v>
      </c>
      <c r="F77">
        <v>0.11</v>
      </c>
      <c r="G77" t="s">
        <v>18</v>
      </c>
      <c r="H77" t="s">
        <v>18</v>
      </c>
      <c r="I77" t="s">
        <v>19</v>
      </c>
      <c r="J77" t="s">
        <v>18</v>
      </c>
      <c r="K77" t="s">
        <v>20</v>
      </c>
      <c r="L77" t="s">
        <v>21</v>
      </c>
      <c r="M77">
        <v>39</v>
      </c>
      <c r="N77" t="s">
        <v>65</v>
      </c>
      <c r="O77" t="s">
        <v>20</v>
      </c>
    </row>
    <row r="78" spans="2:15" x14ac:dyDescent="0.25">
      <c r="B78" t="s">
        <v>66</v>
      </c>
      <c r="C78">
        <v>24</v>
      </c>
      <c r="D78" t="s">
        <v>155</v>
      </c>
      <c r="E78">
        <v>26.61</v>
      </c>
      <c r="F78">
        <v>0.01</v>
      </c>
      <c r="G78" t="s">
        <v>18</v>
      </c>
      <c r="H78" t="s">
        <v>18</v>
      </c>
      <c r="I78" t="s">
        <v>19</v>
      </c>
      <c r="J78" t="s">
        <v>18</v>
      </c>
      <c r="K78" t="s">
        <v>20</v>
      </c>
      <c r="L78" t="s">
        <v>21</v>
      </c>
      <c r="M78">
        <v>45</v>
      </c>
      <c r="N78" t="s">
        <v>67</v>
      </c>
      <c r="O78" t="s">
        <v>20</v>
      </c>
    </row>
    <row r="79" spans="2:15" x14ac:dyDescent="0.25">
      <c r="B79" t="s">
        <v>68</v>
      </c>
      <c r="C79">
        <v>25</v>
      </c>
      <c r="D79" t="s">
        <v>155</v>
      </c>
      <c r="E79">
        <v>26.27</v>
      </c>
      <c r="F79">
        <v>0.11</v>
      </c>
      <c r="G79" t="s">
        <v>18</v>
      </c>
      <c r="H79" t="s">
        <v>18</v>
      </c>
      <c r="I79" t="s">
        <v>19</v>
      </c>
      <c r="J79" t="s">
        <v>18</v>
      </c>
      <c r="K79" t="s">
        <v>20</v>
      </c>
      <c r="L79" t="s">
        <v>21</v>
      </c>
      <c r="M79">
        <v>4</v>
      </c>
      <c r="N79" t="s">
        <v>69</v>
      </c>
      <c r="O79" t="s">
        <v>20</v>
      </c>
    </row>
    <row r="80" spans="2:15" x14ac:dyDescent="0.25">
      <c r="B80" t="s">
        <v>70</v>
      </c>
      <c r="C80">
        <v>26</v>
      </c>
      <c r="D80" t="s">
        <v>155</v>
      </c>
      <c r="E80">
        <v>26.43</v>
      </c>
      <c r="F80">
        <v>0.05</v>
      </c>
      <c r="G80" t="s">
        <v>18</v>
      </c>
      <c r="H80" t="s">
        <v>18</v>
      </c>
      <c r="I80" t="s">
        <v>19</v>
      </c>
      <c r="J80" t="s">
        <v>18</v>
      </c>
      <c r="K80" t="s">
        <v>20</v>
      </c>
      <c r="L80" t="s">
        <v>21</v>
      </c>
      <c r="M80">
        <v>10</v>
      </c>
      <c r="N80" t="s">
        <v>71</v>
      </c>
      <c r="O80" t="s">
        <v>20</v>
      </c>
    </row>
    <row r="81" spans="2:15" x14ac:dyDescent="0.25">
      <c r="B81" t="s">
        <v>72</v>
      </c>
      <c r="C81">
        <v>27</v>
      </c>
      <c r="D81" t="s">
        <v>155</v>
      </c>
      <c r="E81">
        <v>26.5</v>
      </c>
      <c r="F81">
        <v>0.03</v>
      </c>
      <c r="G81" t="s">
        <v>18</v>
      </c>
      <c r="H81" t="s">
        <v>18</v>
      </c>
      <c r="I81" t="s">
        <v>19</v>
      </c>
      <c r="J81" t="s">
        <v>18</v>
      </c>
      <c r="K81" t="s">
        <v>20</v>
      </c>
      <c r="L81" t="s">
        <v>21</v>
      </c>
      <c r="M81">
        <v>16</v>
      </c>
      <c r="N81" t="s">
        <v>73</v>
      </c>
      <c r="O81" t="s">
        <v>20</v>
      </c>
    </row>
    <row r="82" spans="2:15" x14ac:dyDescent="0.25">
      <c r="B82" t="s">
        <v>75</v>
      </c>
      <c r="C82">
        <v>28</v>
      </c>
      <c r="D82" t="s">
        <v>155</v>
      </c>
      <c r="E82">
        <v>26.78</v>
      </c>
      <c r="F82">
        <v>0.03</v>
      </c>
      <c r="G82" t="s">
        <v>18</v>
      </c>
      <c r="H82" t="s">
        <v>18</v>
      </c>
      <c r="I82" t="s">
        <v>19</v>
      </c>
      <c r="J82" t="s">
        <v>18</v>
      </c>
      <c r="K82" t="s">
        <v>20</v>
      </c>
      <c r="L82" t="s">
        <v>21</v>
      </c>
      <c r="M82">
        <v>22</v>
      </c>
      <c r="N82" t="s">
        <v>76</v>
      </c>
      <c r="O82" t="s">
        <v>20</v>
      </c>
    </row>
    <row r="83" spans="2:15" x14ac:dyDescent="0.25">
      <c r="B83" t="s">
        <v>77</v>
      </c>
      <c r="C83">
        <v>29</v>
      </c>
      <c r="D83" t="s">
        <v>155</v>
      </c>
      <c r="E83">
        <v>26.64</v>
      </c>
      <c r="F83">
        <v>0</v>
      </c>
      <c r="G83" t="s">
        <v>18</v>
      </c>
      <c r="H83" t="s">
        <v>18</v>
      </c>
      <c r="I83" t="s">
        <v>19</v>
      </c>
      <c r="J83" t="s">
        <v>18</v>
      </c>
      <c r="K83" t="s">
        <v>126</v>
      </c>
      <c r="L83" t="s">
        <v>21</v>
      </c>
      <c r="M83">
        <v>28</v>
      </c>
      <c r="N83" t="s">
        <v>157</v>
      </c>
      <c r="O83" t="s">
        <v>20</v>
      </c>
    </row>
    <row r="84" spans="2:15" x14ac:dyDescent="0.25">
      <c r="B84" t="s">
        <v>79</v>
      </c>
      <c r="C84">
        <v>30</v>
      </c>
      <c r="D84" t="s">
        <v>155</v>
      </c>
      <c r="E84">
        <v>26.97</v>
      </c>
      <c r="F84">
        <v>0.11</v>
      </c>
      <c r="G84" t="s">
        <v>18</v>
      </c>
      <c r="H84" t="s">
        <v>18</v>
      </c>
      <c r="I84" t="s">
        <v>19</v>
      </c>
      <c r="J84" t="s">
        <v>18</v>
      </c>
      <c r="K84" t="s">
        <v>20</v>
      </c>
      <c r="L84" t="s">
        <v>21</v>
      </c>
      <c r="M84">
        <v>34</v>
      </c>
      <c r="N84" t="s">
        <v>80</v>
      </c>
      <c r="O84" t="s">
        <v>20</v>
      </c>
    </row>
    <row r="85" spans="2:15" x14ac:dyDescent="0.25">
      <c r="B85" t="s">
        <v>81</v>
      </c>
      <c r="C85">
        <v>31</v>
      </c>
      <c r="D85" t="s">
        <v>155</v>
      </c>
      <c r="E85">
        <v>26.87</v>
      </c>
      <c r="F85">
        <v>0.19</v>
      </c>
      <c r="G85" t="s">
        <v>18</v>
      </c>
      <c r="H85" t="s">
        <v>18</v>
      </c>
      <c r="I85" t="s">
        <v>19</v>
      </c>
      <c r="J85" t="s">
        <v>18</v>
      </c>
      <c r="K85" t="s">
        <v>20</v>
      </c>
      <c r="L85" t="s">
        <v>21</v>
      </c>
      <c r="M85">
        <v>40</v>
      </c>
      <c r="N85" t="s">
        <v>82</v>
      </c>
      <c r="O85" t="s">
        <v>20</v>
      </c>
    </row>
    <row r="86" spans="2:15" x14ac:dyDescent="0.25">
      <c r="B86" t="s">
        <v>83</v>
      </c>
      <c r="C86">
        <v>32</v>
      </c>
      <c r="D86" t="s">
        <v>155</v>
      </c>
      <c r="E86">
        <v>25.37</v>
      </c>
      <c r="F86">
        <v>0.09</v>
      </c>
      <c r="G86" t="s">
        <v>18</v>
      </c>
      <c r="H86" t="s">
        <v>18</v>
      </c>
      <c r="I86" t="s">
        <v>19</v>
      </c>
      <c r="J86" t="s">
        <v>18</v>
      </c>
      <c r="K86" t="s">
        <v>20</v>
      </c>
      <c r="L86" t="s">
        <v>21</v>
      </c>
      <c r="M86">
        <v>46</v>
      </c>
      <c r="N86" t="s">
        <v>84</v>
      </c>
      <c r="O86" t="s">
        <v>20</v>
      </c>
    </row>
    <row r="87" spans="2:15" x14ac:dyDescent="0.25">
      <c r="B87" t="s">
        <v>85</v>
      </c>
      <c r="C87">
        <v>33</v>
      </c>
      <c r="D87" t="s">
        <v>155</v>
      </c>
      <c r="E87">
        <v>26.34</v>
      </c>
      <c r="F87">
        <v>0.01</v>
      </c>
      <c r="G87" t="s">
        <v>18</v>
      </c>
      <c r="H87" t="s">
        <v>18</v>
      </c>
      <c r="I87" t="s">
        <v>19</v>
      </c>
      <c r="J87" t="s">
        <v>18</v>
      </c>
      <c r="K87" t="s">
        <v>20</v>
      </c>
      <c r="L87" t="s">
        <v>21</v>
      </c>
      <c r="M87">
        <v>5</v>
      </c>
      <c r="N87" t="s">
        <v>86</v>
      </c>
      <c r="O87" t="s">
        <v>20</v>
      </c>
    </row>
    <row r="88" spans="2:15" x14ac:dyDescent="0.25">
      <c r="B88" t="s">
        <v>87</v>
      </c>
      <c r="C88">
        <v>34</v>
      </c>
      <c r="D88" t="s">
        <v>155</v>
      </c>
      <c r="E88">
        <v>26.07</v>
      </c>
      <c r="F88">
        <v>0.2</v>
      </c>
      <c r="G88" t="s">
        <v>18</v>
      </c>
      <c r="H88" t="s">
        <v>18</v>
      </c>
      <c r="I88" t="s">
        <v>19</v>
      </c>
      <c r="J88" t="s">
        <v>18</v>
      </c>
      <c r="K88" t="s">
        <v>20</v>
      </c>
      <c r="L88" t="s">
        <v>21</v>
      </c>
      <c r="M88">
        <v>11</v>
      </c>
      <c r="N88" t="s">
        <v>88</v>
      </c>
      <c r="O88" t="s">
        <v>20</v>
      </c>
    </row>
    <row r="89" spans="2:15" x14ac:dyDescent="0.25">
      <c r="B89" t="s">
        <v>89</v>
      </c>
      <c r="C89">
        <v>35</v>
      </c>
      <c r="D89" t="s">
        <v>155</v>
      </c>
      <c r="E89">
        <v>26</v>
      </c>
      <c r="F89">
        <v>0.11</v>
      </c>
      <c r="G89" t="s">
        <v>18</v>
      </c>
      <c r="H89" t="s">
        <v>18</v>
      </c>
      <c r="I89" t="s">
        <v>19</v>
      </c>
      <c r="J89" t="s">
        <v>18</v>
      </c>
      <c r="K89" t="s">
        <v>20</v>
      </c>
      <c r="L89" t="s">
        <v>21</v>
      </c>
      <c r="M89">
        <v>17</v>
      </c>
      <c r="N89" t="s">
        <v>90</v>
      </c>
      <c r="O89" t="s">
        <v>20</v>
      </c>
    </row>
    <row r="90" spans="2:15" x14ac:dyDescent="0.25">
      <c r="B90" t="s">
        <v>91</v>
      </c>
      <c r="C90">
        <v>36</v>
      </c>
      <c r="D90" t="s">
        <v>155</v>
      </c>
      <c r="E90">
        <v>26.38</v>
      </c>
      <c r="F90">
        <v>0.02</v>
      </c>
      <c r="G90" t="s">
        <v>18</v>
      </c>
      <c r="H90" t="s">
        <v>18</v>
      </c>
      <c r="I90" t="s">
        <v>19</v>
      </c>
      <c r="J90" t="s">
        <v>18</v>
      </c>
      <c r="K90" t="s">
        <v>20</v>
      </c>
      <c r="L90" t="s">
        <v>21</v>
      </c>
      <c r="M90">
        <v>23</v>
      </c>
      <c r="N90" t="s">
        <v>92</v>
      </c>
      <c r="O90" t="s">
        <v>20</v>
      </c>
    </row>
    <row r="91" spans="2:15" x14ac:dyDescent="0.25">
      <c r="B91" t="s">
        <v>93</v>
      </c>
      <c r="C91">
        <v>37</v>
      </c>
      <c r="D91" t="s">
        <v>155</v>
      </c>
      <c r="E91">
        <v>26.34</v>
      </c>
      <c r="F91">
        <v>0.05</v>
      </c>
      <c r="G91" t="s">
        <v>18</v>
      </c>
      <c r="H91" t="s">
        <v>18</v>
      </c>
      <c r="I91" t="s">
        <v>19</v>
      </c>
      <c r="J91" t="s">
        <v>18</v>
      </c>
      <c r="K91" t="s">
        <v>20</v>
      </c>
      <c r="L91" t="s">
        <v>21</v>
      </c>
      <c r="M91">
        <v>29</v>
      </c>
      <c r="N91" t="s">
        <v>94</v>
      </c>
      <c r="O91" t="s">
        <v>20</v>
      </c>
    </row>
    <row r="92" spans="2:15" x14ac:dyDescent="0.25">
      <c r="B92" t="s">
        <v>95</v>
      </c>
      <c r="C92">
        <v>38</v>
      </c>
      <c r="D92" t="s">
        <v>155</v>
      </c>
      <c r="E92">
        <v>26.59</v>
      </c>
      <c r="F92">
        <v>0.01</v>
      </c>
      <c r="G92" t="s">
        <v>18</v>
      </c>
      <c r="H92" t="s">
        <v>18</v>
      </c>
      <c r="I92" t="s">
        <v>19</v>
      </c>
      <c r="J92" t="s">
        <v>18</v>
      </c>
      <c r="K92" t="s">
        <v>20</v>
      </c>
      <c r="L92" t="s">
        <v>21</v>
      </c>
      <c r="M92">
        <v>35</v>
      </c>
      <c r="N92" t="s">
        <v>96</v>
      </c>
      <c r="O92" t="s">
        <v>20</v>
      </c>
    </row>
    <row r="93" spans="2:15" x14ac:dyDescent="0.25">
      <c r="B93" t="s">
        <v>97</v>
      </c>
      <c r="C93">
        <v>39</v>
      </c>
      <c r="D93" t="s">
        <v>155</v>
      </c>
      <c r="E93">
        <v>27</v>
      </c>
      <c r="F93" s="10">
        <v>0.32</v>
      </c>
      <c r="G93" t="s">
        <v>18</v>
      </c>
      <c r="H93" t="s">
        <v>18</v>
      </c>
      <c r="I93" t="s">
        <v>19</v>
      </c>
      <c r="J93" t="s">
        <v>18</v>
      </c>
      <c r="K93" t="s">
        <v>20</v>
      </c>
      <c r="L93" t="s">
        <v>21</v>
      </c>
      <c r="M93">
        <v>41</v>
      </c>
      <c r="N93" t="s">
        <v>130</v>
      </c>
      <c r="O93" t="s">
        <v>20</v>
      </c>
    </row>
    <row r="94" spans="2:15" x14ac:dyDescent="0.25">
      <c r="B94" t="s">
        <v>131</v>
      </c>
      <c r="C94">
        <v>40</v>
      </c>
      <c r="D94" t="s">
        <v>155</v>
      </c>
      <c r="E94">
        <v>26.36</v>
      </c>
      <c r="F94">
        <v>0.03</v>
      </c>
      <c r="G94" t="s">
        <v>18</v>
      </c>
      <c r="H94" t="s">
        <v>18</v>
      </c>
      <c r="I94" t="s">
        <v>19</v>
      </c>
      <c r="J94" t="s">
        <v>18</v>
      </c>
      <c r="K94" t="s">
        <v>20</v>
      </c>
      <c r="L94" t="s">
        <v>21</v>
      </c>
      <c r="M94">
        <v>47</v>
      </c>
      <c r="N94" t="s">
        <v>132</v>
      </c>
      <c r="O94" t="s">
        <v>20</v>
      </c>
    </row>
    <row r="95" spans="2:15" x14ac:dyDescent="0.25">
      <c r="B95" t="s">
        <v>133</v>
      </c>
      <c r="C95">
        <v>41</v>
      </c>
      <c r="D95" t="s">
        <v>155</v>
      </c>
      <c r="E95">
        <v>26.64</v>
      </c>
      <c r="F95">
        <v>0.01</v>
      </c>
      <c r="G95" t="s">
        <v>18</v>
      </c>
      <c r="H95" t="s">
        <v>18</v>
      </c>
      <c r="I95" t="s">
        <v>19</v>
      </c>
      <c r="J95" t="s">
        <v>18</v>
      </c>
      <c r="K95" t="s">
        <v>20</v>
      </c>
      <c r="L95" t="s">
        <v>21</v>
      </c>
      <c r="M95">
        <v>6</v>
      </c>
      <c r="N95" t="s">
        <v>134</v>
      </c>
      <c r="O95" t="s">
        <v>20</v>
      </c>
    </row>
    <row r="96" spans="2:15" x14ac:dyDescent="0.25">
      <c r="B96" t="s">
        <v>135</v>
      </c>
      <c r="C96">
        <v>42</v>
      </c>
      <c r="D96" t="s">
        <v>155</v>
      </c>
      <c r="E96">
        <v>26.67</v>
      </c>
      <c r="F96">
        <v>0.04</v>
      </c>
      <c r="G96" t="s">
        <v>18</v>
      </c>
      <c r="H96" t="s">
        <v>18</v>
      </c>
      <c r="I96" t="s">
        <v>19</v>
      </c>
      <c r="J96" t="s">
        <v>18</v>
      </c>
      <c r="K96" t="s">
        <v>20</v>
      </c>
      <c r="L96" t="s">
        <v>21</v>
      </c>
      <c r="M96">
        <v>12</v>
      </c>
      <c r="N96" t="s">
        <v>136</v>
      </c>
      <c r="O96" t="s">
        <v>20</v>
      </c>
    </row>
    <row r="97" spans="2:15" x14ac:dyDescent="0.25">
      <c r="B97" t="s">
        <v>137</v>
      </c>
      <c r="C97">
        <v>43</v>
      </c>
      <c r="D97" t="s">
        <v>155</v>
      </c>
      <c r="E97">
        <v>26.64</v>
      </c>
      <c r="F97">
        <v>0.21</v>
      </c>
      <c r="G97" t="s">
        <v>18</v>
      </c>
      <c r="H97" t="s">
        <v>18</v>
      </c>
      <c r="I97" t="s">
        <v>19</v>
      </c>
      <c r="J97" t="s">
        <v>18</v>
      </c>
      <c r="K97" t="s">
        <v>20</v>
      </c>
      <c r="L97" t="s">
        <v>21</v>
      </c>
      <c r="M97">
        <v>18</v>
      </c>
      <c r="N97" t="s">
        <v>138</v>
      </c>
      <c r="O97" t="s">
        <v>20</v>
      </c>
    </row>
    <row r="98" spans="2:15" x14ac:dyDescent="0.25">
      <c r="B98" t="s">
        <v>139</v>
      </c>
      <c r="C98">
        <v>44</v>
      </c>
      <c r="D98" t="s">
        <v>155</v>
      </c>
      <c r="E98">
        <v>26.13</v>
      </c>
      <c r="F98">
        <v>0.01</v>
      </c>
      <c r="G98" t="s">
        <v>18</v>
      </c>
      <c r="H98" t="s">
        <v>18</v>
      </c>
      <c r="I98" t="s">
        <v>19</v>
      </c>
      <c r="J98" t="s">
        <v>18</v>
      </c>
      <c r="K98" t="s">
        <v>20</v>
      </c>
      <c r="L98" t="s">
        <v>21</v>
      </c>
      <c r="M98">
        <v>24</v>
      </c>
      <c r="N98" t="s">
        <v>140</v>
      </c>
      <c r="O98" t="s">
        <v>20</v>
      </c>
    </row>
    <row r="99" spans="2:15" x14ac:dyDescent="0.25">
      <c r="B99" t="s">
        <v>141</v>
      </c>
      <c r="C99">
        <v>45</v>
      </c>
      <c r="D99" t="s">
        <v>155</v>
      </c>
      <c r="E99">
        <v>26.42</v>
      </c>
      <c r="F99">
        <v>0.02</v>
      </c>
      <c r="G99" t="s">
        <v>18</v>
      </c>
      <c r="H99" t="s">
        <v>18</v>
      </c>
      <c r="I99" t="s">
        <v>19</v>
      </c>
      <c r="J99" t="s">
        <v>18</v>
      </c>
      <c r="K99" t="s">
        <v>20</v>
      </c>
      <c r="L99" t="s">
        <v>21</v>
      </c>
      <c r="M99">
        <v>30</v>
      </c>
      <c r="N99" t="s">
        <v>142</v>
      </c>
      <c r="O99" t="s">
        <v>20</v>
      </c>
    </row>
    <row r="100" spans="2:15" x14ac:dyDescent="0.25">
      <c r="B100" t="s">
        <v>143</v>
      </c>
      <c r="C100">
        <v>46</v>
      </c>
      <c r="D100" t="s">
        <v>155</v>
      </c>
      <c r="E100">
        <v>26.35</v>
      </c>
      <c r="F100">
        <v>0.11</v>
      </c>
      <c r="G100" t="s">
        <v>18</v>
      </c>
      <c r="H100" t="s">
        <v>18</v>
      </c>
      <c r="I100" t="s">
        <v>19</v>
      </c>
      <c r="J100" t="s">
        <v>18</v>
      </c>
      <c r="K100" t="s">
        <v>20</v>
      </c>
      <c r="L100" t="s">
        <v>21</v>
      </c>
      <c r="M100">
        <v>36</v>
      </c>
      <c r="N100" t="s">
        <v>144</v>
      </c>
      <c r="O100" t="s">
        <v>20</v>
      </c>
    </row>
    <row r="101" spans="2:15" x14ac:dyDescent="0.25">
      <c r="B101" t="s">
        <v>145</v>
      </c>
      <c r="C101">
        <v>47</v>
      </c>
      <c r="D101" t="s">
        <v>155</v>
      </c>
      <c r="E101">
        <v>26.4</v>
      </c>
      <c r="F101">
        <v>0.13</v>
      </c>
      <c r="G101" t="s">
        <v>18</v>
      </c>
      <c r="H101" t="s">
        <v>18</v>
      </c>
      <c r="I101" t="s">
        <v>19</v>
      </c>
      <c r="J101" t="s">
        <v>18</v>
      </c>
      <c r="K101" t="s">
        <v>20</v>
      </c>
      <c r="L101" t="s">
        <v>21</v>
      </c>
      <c r="M101">
        <v>42</v>
      </c>
      <c r="N101" t="s">
        <v>152</v>
      </c>
      <c r="O101" t="s">
        <v>20</v>
      </c>
    </row>
    <row r="102" spans="2:15" x14ac:dyDescent="0.25">
      <c r="B102" t="s">
        <v>147</v>
      </c>
      <c r="C102">
        <v>48</v>
      </c>
      <c r="D102" t="s">
        <v>155</v>
      </c>
      <c r="E102">
        <v>26.54</v>
      </c>
      <c r="F102">
        <v>0.18</v>
      </c>
      <c r="G102" t="s">
        <v>18</v>
      </c>
      <c r="H102" t="s">
        <v>18</v>
      </c>
      <c r="I102" t="s">
        <v>19</v>
      </c>
      <c r="J102" t="s">
        <v>18</v>
      </c>
      <c r="K102" t="s">
        <v>20</v>
      </c>
      <c r="L102" t="s">
        <v>21</v>
      </c>
      <c r="M102">
        <v>48</v>
      </c>
      <c r="N102" t="s">
        <v>148</v>
      </c>
      <c r="O102" t="s">
        <v>20</v>
      </c>
    </row>
    <row r="103" spans="2:15" x14ac:dyDescent="0.25">
      <c r="F103" s="11">
        <f>AVERAGE(F55:F102,F55:F102)</f>
        <v>7.3124999999999982E-2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E003-4307-446D-A41A-226BF0748FB4}">
  <dimension ref="A1:AA103"/>
  <sheetViews>
    <sheetView tabSelected="1" zoomScale="59" zoomScaleNormal="59" workbookViewId="0">
      <selection activeCell="AA59" sqref="AA59"/>
    </sheetView>
  </sheetViews>
  <sheetFormatPr defaultRowHeight="15" x14ac:dyDescent="0.25"/>
  <cols>
    <col min="14" max="15" width="11.85546875" bestFit="1" customWidth="1"/>
    <col min="16" max="16" width="11" bestFit="1" customWidth="1"/>
    <col min="17" max="17" width="10.85546875" bestFit="1" customWidth="1"/>
    <col min="18" max="18" width="11.5703125" bestFit="1" customWidth="1"/>
    <col min="19" max="19" width="11.85546875" bestFit="1" customWidth="1"/>
    <col min="20" max="20" width="11.5703125" bestFit="1" customWidth="1"/>
    <col min="21" max="21" width="15.85546875" bestFit="1" customWidth="1"/>
    <col min="22" max="24" width="11.85546875" bestFit="1" customWidth="1"/>
  </cols>
  <sheetData>
    <row r="1" spans="1:27" ht="16.5" thickBot="1" x14ac:dyDescent="0.3">
      <c r="A1" s="2" t="s">
        <v>99</v>
      </c>
      <c r="B1" s="3" t="s">
        <v>123</v>
      </c>
      <c r="C1" s="4" t="s">
        <v>0</v>
      </c>
      <c r="D1" s="9" t="s">
        <v>1</v>
      </c>
      <c r="E1" s="3" t="s">
        <v>102</v>
      </c>
      <c r="F1" s="3" t="s">
        <v>101</v>
      </c>
      <c r="G1" s="3" t="s">
        <v>116</v>
      </c>
      <c r="H1" s="3" t="s">
        <v>117</v>
      </c>
      <c r="I1" s="3" t="s">
        <v>118</v>
      </c>
      <c r="J1" s="3" t="s">
        <v>103</v>
      </c>
      <c r="K1" s="3" t="s">
        <v>2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98</v>
      </c>
      <c r="W1" s="3" t="s">
        <v>114</v>
      </c>
      <c r="X1" s="3" t="s">
        <v>115</v>
      </c>
      <c r="Y1" s="6"/>
      <c r="Z1" s="6"/>
      <c r="AA1" s="6"/>
    </row>
    <row r="2" spans="1:27" ht="15.75" x14ac:dyDescent="0.25">
      <c r="A2" t="s">
        <v>100</v>
      </c>
      <c r="B2" s="13" t="s">
        <v>124</v>
      </c>
      <c r="C2" t="s">
        <v>32</v>
      </c>
      <c r="D2" s="13">
        <v>29</v>
      </c>
      <c r="E2" t="s">
        <v>161</v>
      </c>
      <c r="F2">
        <v>20.63</v>
      </c>
      <c r="G2" s="19">
        <v>23.73</v>
      </c>
      <c r="H2" s="19">
        <v>25.79</v>
      </c>
      <c r="I2" s="13">
        <v>20.58</v>
      </c>
      <c r="J2">
        <v>2</v>
      </c>
      <c r="K2" s="5">
        <v>2</v>
      </c>
      <c r="L2" s="5">
        <v>2</v>
      </c>
      <c r="M2" s="5">
        <v>2</v>
      </c>
      <c r="N2">
        <f>J2^-F2</f>
        <v>6.1624185115694748E-7</v>
      </c>
      <c r="O2">
        <f t="shared" ref="O2:O49" si="0">K2^-G2</f>
        <v>7.1871747236893257E-8</v>
      </c>
      <c r="P2" s="12">
        <f t="shared" ref="P2:P49" si="1">N2/O2</f>
        <v>8.5741877002903557</v>
      </c>
      <c r="Q2">
        <f t="shared" ref="Q2:Q49" si="2">L2^-H2</f>
        <v>1.7235997079391603E-8</v>
      </c>
      <c r="R2" s="12">
        <f t="shared" ref="R2:R49" si="3">N2/Q2</f>
        <v>35.753188418311083</v>
      </c>
      <c r="S2">
        <f t="shared" ref="S2:S49" si="4">M2^-I2</f>
        <v>6.3797357310586697E-7</v>
      </c>
      <c r="T2" s="12">
        <f t="shared" ref="T2:T49" si="5">N2/S2</f>
        <v>0.96593632892484516</v>
      </c>
      <c r="U2">
        <f t="shared" ref="U2:U49" si="6">(P2*R2*T2)^(1/3)</f>
        <v>6.6652854714073104</v>
      </c>
      <c r="V2" s="5"/>
      <c r="W2" s="5"/>
      <c r="X2" s="5"/>
      <c r="Y2" s="6"/>
      <c r="Z2" s="6"/>
      <c r="AA2" s="6"/>
    </row>
    <row r="3" spans="1:27" ht="15.75" x14ac:dyDescent="0.25">
      <c r="A3" t="s">
        <v>100</v>
      </c>
      <c r="B3" s="13" t="s">
        <v>124</v>
      </c>
      <c r="C3" t="s">
        <v>32</v>
      </c>
      <c r="D3" s="13">
        <v>30</v>
      </c>
      <c r="E3" t="s">
        <v>161</v>
      </c>
      <c r="F3">
        <v>21.07</v>
      </c>
      <c r="G3" s="19">
        <v>23.84</v>
      </c>
      <c r="H3" s="19">
        <v>25.67</v>
      </c>
      <c r="I3" s="13">
        <v>20.49</v>
      </c>
      <c r="J3">
        <v>2</v>
      </c>
      <c r="K3" s="5">
        <v>2</v>
      </c>
      <c r="L3" s="5">
        <v>2</v>
      </c>
      <c r="M3" s="5">
        <v>2</v>
      </c>
      <c r="N3">
        <f t="shared" ref="N3:N49" si="7">J3^-F3</f>
        <v>4.542531957835856E-7</v>
      </c>
      <c r="O3">
        <f t="shared" ref="O3:O49" si="8">K3^-G3</f>
        <v>6.6595502976907639E-8</v>
      </c>
      <c r="P3" s="12">
        <f t="shared" ref="P3:P49" si="9">N3/O3</f>
        <v>6.8210791341436439</v>
      </c>
      <c r="Q3">
        <f t="shared" ref="Q3:Q49" si="10">L3^-H3</f>
        <v>1.8730958916572166E-8</v>
      </c>
      <c r="R3" s="12">
        <f t="shared" ref="R3:R49" si="11">N3/Q3</f>
        <v>24.251465064166378</v>
      </c>
      <c r="S3">
        <f t="shared" ref="S3:S49" si="12">M3^-I3</f>
        <v>6.7904004840711335E-7</v>
      </c>
      <c r="T3" s="12">
        <f t="shared" ref="T3:T49" si="13">N3/S3</f>
        <v>0.66896377739305524</v>
      </c>
      <c r="U3">
        <f t="shared" ref="U3:U49" si="14">(P3*R3*T3)^(1/3)</f>
        <v>4.800994666661067</v>
      </c>
    </row>
    <row r="4" spans="1:27" ht="15.75" x14ac:dyDescent="0.25">
      <c r="A4" t="s">
        <v>100</v>
      </c>
      <c r="B4" s="13" t="s">
        <v>124</v>
      </c>
      <c r="C4" t="s">
        <v>32</v>
      </c>
      <c r="D4" s="13">
        <v>31</v>
      </c>
      <c r="E4" t="s">
        <v>161</v>
      </c>
      <c r="F4">
        <v>20.93</v>
      </c>
      <c r="G4" s="19">
        <v>24.11</v>
      </c>
      <c r="H4" s="19">
        <v>25.86</v>
      </c>
      <c r="I4" s="13">
        <v>20.69</v>
      </c>
      <c r="J4">
        <v>2</v>
      </c>
      <c r="K4" s="5">
        <v>2</v>
      </c>
      <c r="L4" s="5">
        <v>2</v>
      </c>
      <c r="M4" s="5">
        <v>2</v>
      </c>
      <c r="N4">
        <f t="shared" si="7"/>
        <v>5.0054392033723271E-7</v>
      </c>
      <c r="O4">
        <f t="shared" si="8"/>
        <v>5.5228952282093182E-8</v>
      </c>
      <c r="P4" s="12">
        <f t="shared" si="9"/>
        <v>9.0630710823664042</v>
      </c>
      <c r="Q4">
        <f t="shared" si="10"/>
        <v>1.6419665752002752E-8</v>
      </c>
      <c r="R4" s="12">
        <f t="shared" si="11"/>
        <v>30.48441593740603</v>
      </c>
      <c r="S4">
        <f t="shared" si="12"/>
        <v>5.9113869664143891E-7</v>
      </c>
      <c r="T4" s="12">
        <f t="shared" si="13"/>
        <v>0.8467453123625277</v>
      </c>
      <c r="U4">
        <f t="shared" si="14"/>
        <v>6.161720889254207</v>
      </c>
    </row>
    <row r="5" spans="1:27" ht="16.5" thickBot="1" x14ac:dyDescent="0.3">
      <c r="A5" s="15" t="s">
        <v>100</v>
      </c>
      <c r="B5" s="14" t="s">
        <v>124</v>
      </c>
      <c r="C5" s="15" t="s">
        <v>32</v>
      </c>
      <c r="D5" s="14">
        <v>32</v>
      </c>
      <c r="E5" s="15" t="s">
        <v>161</v>
      </c>
      <c r="F5" s="15">
        <v>19.63</v>
      </c>
      <c r="G5" s="20">
        <v>22.74</v>
      </c>
      <c r="H5" s="20">
        <v>24.37</v>
      </c>
      <c r="I5" s="14">
        <v>19.420000000000002</v>
      </c>
      <c r="J5" s="15">
        <v>2</v>
      </c>
      <c r="K5" s="3">
        <v>2</v>
      </c>
      <c r="L5" s="3">
        <v>2</v>
      </c>
      <c r="M5" s="3">
        <v>2</v>
      </c>
      <c r="N5" s="15">
        <f t="shared" si="7"/>
        <v>1.232483702313895E-6</v>
      </c>
      <c r="O5" s="15">
        <f t="shared" si="8"/>
        <v>1.4275058562981252E-7</v>
      </c>
      <c r="P5" s="17">
        <f t="shared" si="9"/>
        <v>8.6338258920354214</v>
      </c>
      <c r="Q5" s="15">
        <f t="shared" si="10"/>
        <v>4.6121030853461983E-8</v>
      </c>
      <c r="R5" s="17">
        <f t="shared" si="11"/>
        <v>26.722813421707833</v>
      </c>
      <c r="S5" s="15">
        <f t="shared" si="12"/>
        <v>1.4255993353223206E-6</v>
      </c>
      <c r="T5" s="17">
        <f t="shared" si="13"/>
        <v>0.8645372313078673</v>
      </c>
      <c r="U5" s="15">
        <f t="shared" si="14"/>
        <v>5.8428273784402975</v>
      </c>
      <c r="V5" s="15">
        <f>AVERAGE(U2:U5)</f>
        <v>5.8677071014407201</v>
      </c>
      <c r="W5" s="15">
        <f>_xlfn.STDEV.P(U2:U5)</f>
        <v>0.68210515736086319</v>
      </c>
      <c r="X5" s="15">
        <f>W5/SQRT(4)</f>
        <v>0.3410525786804316</v>
      </c>
    </row>
    <row r="6" spans="1:27" ht="15.75" x14ac:dyDescent="0.25">
      <c r="A6" t="s">
        <v>100</v>
      </c>
      <c r="B6" s="13" t="s">
        <v>124</v>
      </c>
      <c r="C6" s="1" t="s">
        <v>120</v>
      </c>
      <c r="D6" s="16">
        <v>25</v>
      </c>
      <c r="E6" t="s">
        <v>161</v>
      </c>
      <c r="F6">
        <v>20.02</v>
      </c>
      <c r="G6" s="19">
        <v>23.58</v>
      </c>
      <c r="H6" s="19">
        <v>25.56</v>
      </c>
      <c r="I6" s="13">
        <v>20.239999999999998</v>
      </c>
      <c r="J6">
        <v>2</v>
      </c>
      <c r="K6" s="5">
        <v>2</v>
      </c>
      <c r="L6" s="5">
        <v>2</v>
      </c>
      <c r="M6" s="5">
        <v>2</v>
      </c>
      <c r="N6">
        <f t="shared" si="7"/>
        <v>9.4054480027519277E-7</v>
      </c>
      <c r="O6">
        <f t="shared" si="8"/>
        <v>7.9746696638233213E-8</v>
      </c>
      <c r="P6" s="12">
        <f t="shared" si="9"/>
        <v>11.794153738328822</v>
      </c>
      <c r="Q6">
        <f t="shared" si="10"/>
        <v>2.0214979759569095E-8</v>
      </c>
      <c r="R6" s="12">
        <f t="shared" si="11"/>
        <v>46.52712055424989</v>
      </c>
      <c r="S6">
        <f t="shared" si="12"/>
        <v>8.0751925693753023E-7</v>
      </c>
      <c r="T6" s="12">
        <f t="shared" si="13"/>
        <v>1.1647335864684567</v>
      </c>
      <c r="U6">
        <f t="shared" si="14"/>
        <v>8.613900545980183</v>
      </c>
    </row>
    <row r="7" spans="1:27" ht="15.75" x14ac:dyDescent="0.25">
      <c r="A7" t="s">
        <v>100</v>
      </c>
      <c r="B7" s="13" t="s">
        <v>124</v>
      </c>
      <c r="C7" t="s">
        <v>120</v>
      </c>
      <c r="D7" s="13">
        <v>26</v>
      </c>
      <c r="E7" t="s">
        <v>161</v>
      </c>
      <c r="F7">
        <v>20</v>
      </c>
      <c r="G7" s="19">
        <v>23.57</v>
      </c>
      <c r="H7" s="19">
        <v>25.54</v>
      </c>
      <c r="I7" s="13">
        <v>20.2</v>
      </c>
      <c r="J7">
        <v>2</v>
      </c>
      <c r="K7" s="5">
        <v>2</v>
      </c>
      <c r="L7" s="5">
        <v>2</v>
      </c>
      <c r="M7" s="5">
        <v>2</v>
      </c>
      <c r="N7">
        <f t="shared" si="7"/>
        <v>9.5367431640625E-7</v>
      </c>
      <c r="O7">
        <f t="shared" si="8"/>
        <v>8.0301378778558493E-8</v>
      </c>
      <c r="P7" s="12">
        <f t="shared" si="9"/>
        <v>11.876188565032377</v>
      </c>
      <c r="Q7">
        <f t="shared" si="10"/>
        <v>2.0497170360978624E-8</v>
      </c>
      <c r="R7" s="12">
        <f t="shared" si="11"/>
        <v>46.527120554249883</v>
      </c>
      <c r="S7">
        <f t="shared" si="12"/>
        <v>8.3022171334850863E-7</v>
      </c>
      <c r="T7" s="12">
        <f t="shared" si="13"/>
        <v>1.1486983549970329</v>
      </c>
      <c r="U7">
        <f t="shared" si="14"/>
        <v>8.5940211841062695</v>
      </c>
    </row>
    <row r="8" spans="1:27" ht="15.75" x14ac:dyDescent="0.25">
      <c r="A8" t="s">
        <v>100</v>
      </c>
      <c r="B8" s="13" t="s">
        <v>124</v>
      </c>
      <c r="C8" t="s">
        <v>120</v>
      </c>
      <c r="D8" s="13">
        <v>27</v>
      </c>
      <c r="E8" t="s">
        <v>161</v>
      </c>
      <c r="F8">
        <v>20.46</v>
      </c>
      <c r="G8" s="19">
        <v>23.87</v>
      </c>
      <c r="H8" s="19">
        <v>25.9</v>
      </c>
      <c r="I8" s="13">
        <v>20.399999999999999</v>
      </c>
      <c r="J8">
        <v>2</v>
      </c>
      <c r="K8" s="5">
        <v>2</v>
      </c>
      <c r="L8" s="5">
        <v>2</v>
      </c>
      <c r="M8" s="5">
        <v>2</v>
      </c>
      <c r="N8">
        <f t="shared" si="7"/>
        <v>6.9330812326446097E-7</v>
      </c>
      <c r="O8">
        <f t="shared" si="8"/>
        <v>6.5224987343593723E-8</v>
      </c>
      <c r="P8" s="12">
        <f t="shared" si="9"/>
        <v>10.629486512772109</v>
      </c>
      <c r="Q8">
        <f t="shared" si="10"/>
        <v>1.5970669128541582E-8</v>
      </c>
      <c r="R8" s="12">
        <f t="shared" si="11"/>
        <v>43.411338478325412</v>
      </c>
      <c r="S8">
        <f t="shared" si="12"/>
        <v>7.2274998021621735E-7</v>
      </c>
      <c r="T8" s="12">
        <f t="shared" si="13"/>
        <v>0.95926411932526301</v>
      </c>
      <c r="U8">
        <f t="shared" si="14"/>
        <v>7.6211039843514934</v>
      </c>
    </row>
    <row r="9" spans="1:27" ht="16.5" thickBot="1" x14ac:dyDescent="0.3">
      <c r="A9" s="15" t="s">
        <v>100</v>
      </c>
      <c r="B9" s="14" t="s">
        <v>124</v>
      </c>
      <c r="C9" s="15" t="s">
        <v>120</v>
      </c>
      <c r="D9" s="14">
        <v>28</v>
      </c>
      <c r="E9" s="15" t="s">
        <v>161</v>
      </c>
      <c r="F9" s="15">
        <v>20.6</v>
      </c>
      <c r="G9" s="20">
        <v>23.86</v>
      </c>
      <c r="H9" s="20">
        <v>25.8</v>
      </c>
      <c r="I9" s="14">
        <v>20.64</v>
      </c>
      <c r="J9" s="15">
        <v>2</v>
      </c>
      <c r="K9" s="3">
        <v>2</v>
      </c>
      <c r="L9" s="3">
        <v>2</v>
      </c>
      <c r="M9" s="3">
        <v>2</v>
      </c>
      <c r="N9" s="15">
        <f t="shared" si="7"/>
        <v>6.291904023994895E-7</v>
      </c>
      <c r="O9" s="15">
        <f t="shared" si="8"/>
        <v>6.567866300801101E-8</v>
      </c>
      <c r="P9" s="17">
        <f t="shared" si="9"/>
        <v>9.5798296369514304</v>
      </c>
      <c r="Q9" s="15">
        <f t="shared" si="10"/>
        <v>1.7116939350918448E-8</v>
      </c>
      <c r="R9" s="17">
        <f t="shared" si="11"/>
        <v>36.758347359905137</v>
      </c>
      <c r="S9" s="15">
        <f t="shared" si="12"/>
        <v>6.119851577581907E-7</v>
      </c>
      <c r="T9" s="17">
        <f t="shared" si="13"/>
        <v>1.0281138266560657</v>
      </c>
      <c r="U9" s="15">
        <f t="shared" si="14"/>
        <v>7.1271897451227142</v>
      </c>
      <c r="V9" s="15">
        <f>AVERAGE(U6:U9)</f>
        <v>7.989053864890165</v>
      </c>
      <c r="W9" s="15">
        <f>_xlfn.STDEV.P(U6:U9)</f>
        <v>0.63926045312526492</v>
      </c>
      <c r="X9" s="15">
        <f>W9/SQRT(4)</f>
        <v>0.31963022656263246</v>
      </c>
    </row>
    <row r="10" spans="1:27" ht="15.75" x14ac:dyDescent="0.25">
      <c r="A10" t="s">
        <v>100</v>
      </c>
      <c r="B10" s="16" t="s">
        <v>124</v>
      </c>
      <c r="C10" s="1" t="s">
        <v>28</v>
      </c>
      <c r="D10" s="16">
        <v>45</v>
      </c>
      <c r="E10" t="s">
        <v>161</v>
      </c>
      <c r="F10">
        <v>20.43</v>
      </c>
      <c r="G10" s="19">
        <v>23.57</v>
      </c>
      <c r="H10" s="19">
        <v>25.59</v>
      </c>
      <c r="I10" s="13">
        <v>20.27</v>
      </c>
      <c r="J10">
        <v>2</v>
      </c>
      <c r="K10" s="5">
        <v>2</v>
      </c>
      <c r="L10" s="5">
        <v>2</v>
      </c>
      <c r="M10" s="5">
        <v>2</v>
      </c>
      <c r="N10">
        <f t="shared" si="7"/>
        <v>7.0787600070431192E-7</v>
      </c>
      <c r="O10">
        <f t="shared" si="8"/>
        <v>8.0301378778558493E-8</v>
      </c>
      <c r="P10" s="12">
        <f t="shared" si="9"/>
        <v>8.8152409270128746</v>
      </c>
      <c r="Q10">
        <f t="shared" si="10"/>
        <v>1.9798961491830867E-8</v>
      </c>
      <c r="R10" s="12">
        <f t="shared" si="11"/>
        <v>35.753188418310955</v>
      </c>
      <c r="S10">
        <f t="shared" si="12"/>
        <v>7.9090075093693003E-7</v>
      </c>
      <c r="T10" s="12">
        <f t="shared" si="13"/>
        <v>0.89502507092797179</v>
      </c>
      <c r="U10">
        <f t="shared" si="14"/>
        <v>6.5583519871221627</v>
      </c>
    </row>
    <row r="11" spans="1:27" ht="15.75" x14ac:dyDescent="0.25">
      <c r="A11" t="s">
        <v>100</v>
      </c>
      <c r="B11" s="13" t="s">
        <v>124</v>
      </c>
      <c r="C11" t="s">
        <v>28</v>
      </c>
      <c r="D11" s="13">
        <v>46</v>
      </c>
      <c r="E11" t="s">
        <v>161</v>
      </c>
      <c r="F11">
        <v>20.059999999999999</v>
      </c>
      <c r="G11" s="19">
        <v>23.74</v>
      </c>
      <c r="H11" s="19">
        <v>25.39</v>
      </c>
      <c r="I11" s="13">
        <v>20.13</v>
      </c>
      <c r="J11">
        <v>2</v>
      </c>
      <c r="K11" s="7">
        <v>2</v>
      </c>
      <c r="L11" s="7">
        <v>2</v>
      </c>
      <c r="M11" s="7">
        <v>2</v>
      </c>
      <c r="N11">
        <f t="shared" si="7"/>
        <v>9.148255532505667E-7</v>
      </c>
      <c r="O11">
        <f t="shared" si="8"/>
        <v>7.137529281490638E-8</v>
      </c>
      <c r="P11" s="12">
        <f t="shared" si="9"/>
        <v>12.817118041433938</v>
      </c>
      <c r="Q11">
        <f t="shared" si="10"/>
        <v>2.2743034496315718E-8</v>
      </c>
      <c r="R11" s="12">
        <f t="shared" si="11"/>
        <v>40.224427984698558</v>
      </c>
      <c r="S11">
        <f t="shared" si="12"/>
        <v>8.7149758360805643E-7</v>
      </c>
      <c r="T11" s="12">
        <f t="shared" si="13"/>
        <v>1.0497166836230682</v>
      </c>
      <c r="U11">
        <f t="shared" si="14"/>
        <v>8.1492464796583413</v>
      </c>
    </row>
    <row r="12" spans="1:27" ht="15.75" x14ac:dyDescent="0.25">
      <c r="A12" t="s">
        <v>100</v>
      </c>
      <c r="B12" s="13" t="s">
        <v>124</v>
      </c>
      <c r="C12" t="s">
        <v>28</v>
      </c>
      <c r="D12" s="13">
        <v>47</v>
      </c>
      <c r="E12" t="s">
        <v>161</v>
      </c>
      <c r="F12">
        <v>20.45</v>
      </c>
      <c r="G12" s="19">
        <v>23.56</v>
      </c>
      <c r="H12" s="19">
        <v>25.21</v>
      </c>
      <c r="I12" s="13">
        <v>19.91</v>
      </c>
      <c r="J12">
        <v>2</v>
      </c>
      <c r="K12" s="7">
        <v>2</v>
      </c>
      <c r="L12" s="7">
        <v>2</v>
      </c>
      <c r="M12" s="7">
        <v>2</v>
      </c>
      <c r="N12">
        <f t="shared" si="7"/>
        <v>6.9813046262055751E-7</v>
      </c>
      <c r="O12">
        <f t="shared" si="8"/>
        <v>8.0859919038276395E-8</v>
      </c>
      <c r="P12" s="12">
        <f t="shared" si="9"/>
        <v>8.6338258920354072</v>
      </c>
      <c r="Q12">
        <f t="shared" si="10"/>
        <v>2.5765217283602518E-8</v>
      </c>
      <c r="R12" s="12">
        <f t="shared" si="11"/>
        <v>27.095849995600901</v>
      </c>
      <c r="S12">
        <f t="shared" si="12"/>
        <v>1.0150625061544033E-6</v>
      </c>
      <c r="T12" s="12">
        <f t="shared" si="13"/>
        <v>0.68777090906987304</v>
      </c>
      <c r="U12">
        <f t="shared" si="14"/>
        <v>5.4389694912514042</v>
      </c>
    </row>
    <row r="13" spans="1:27" ht="16.5" thickBot="1" x14ac:dyDescent="0.3">
      <c r="A13" s="15" t="s">
        <v>100</v>
      </c>
      <c r="B13" s="14" t="s">
        <v>124</v>
      </c>
      <c r="C13" s="15" t="s">
        <v>28</v>
      </c>
      <c r="D13" s="14">
        <v>48</v>
      </c>
      <c r="E13" s="15" t="s">
        <v>161</v>
      </c>
      <c r="F13" s="15">
        <v>20.170000000000002</v>
      </c>
      <c r="G13" s="20">
        <v>23.66</v>
      </c>
      <c r="H13" s="14">
        <v>25.28</v>
      </c>
      <c r="I13" s="14">
        <v>20.09</v>
      </c>
      <c r="J13" s="15">
        <v>2</v>
      </c>
      <c r="K13" s="18">
        <v>2</v>
      </c>
      <c r="L13" s="18">
        <v>2</v>
      </c>
      <c r="M13" s="18">
        <v>2</v>
      </c>
      <c r="N13" s="15">
        <f t="shared" si="7"/>
        <v>8.4766643635422723E-7</v>
      </c>
      <c r="O13" s="15">
        <f t="shared" si="8"/>
        <v>7.5444972155706999E-8</v>
      </c>
      <c r="P13" s="17">
        <f t="shared" si="9"/>
        <v>11.23555900590396</v>
      </c>
      <c r="Q13" s="15">
        <f t="shared" si="10"/>
        <v>2.4544925012218131E-8</v>
      </c>
      <c r="R13" s="17">
        <f t="shared" si="11"/>
        <v>34.5353035681417</v>
      </c>
      <c r="S13" s="15">
        <f t="shared" si="12"/>
        <v>8.9599871560479357E-7</v>
      </c>
      <c r="T13" s="17">
        <f t="shared" si="13"/>
        <v>0.94605764672559567</v>
      </c>
      <c r="U13" s="15">
        <f t="shared" si="14"/>
        <v>7.1602005674237779</v>
      </c>
      <c r="V13" s="15">
        <f>AVERAGE(U10:U13)</f>
        <v>6.8266921313639219</v>
      </c>
      <c r="W13" s="15">
        <f>_xlfn.STDEV.P(U10:U13)</f>
        <v>0.98210977492438223</v>
      </c>
      <c r="X13" s="15">
        <f>W13/SQRT(4)</f>
        <v>0.49105488746219111</v>
      </c>
    </row>
    <row r="14" spans="1:27" ht="15.75" x14ac:dyDescent="0.25">
      <c r="A14" t="s">
        <v>100</v>
      </c>
      <c r="B14" s="16" t="s">
        <v>124</v>
      </c>
      <c r="C14" s="1" t="s">
        <v>121</v>
      </c>
      <c r="D14" s="16">
        <v>41</v>
      </c>
      <c r="E14" t="s">
        <v>161</v>
      </c>
      <c r="F14">
        <v>19.93</v>
      </c>
      <c r="G14" s="19">
        <v>23.68</v>
      </c>
      <c r="H14" s="19">
        <v>25.6</v>
      </c>
      <c r="I14" s="13">
        <v>20.149999999999999</v>
      </c>
      <c r="J14">
        <v>2</v>
      </c>
      <c r="K14" s="5">
        <v>2</v>
      </c>
      <c r="L14" s="5">
        <v>2</v>
      </c>
      <c r="M14" s="5">
        <v>2</v>
      </c>
      <c r="N14">
        <f t="shared" si="7"/>
        <v>1.0010878406744654E-6</v>
      </c>
      <c r="O14">
        <f t="shared" si="8"/>
        <v>7.4406298929548932E-8</v>
      </c>
      <c r="P14" s="12">
        <f t="shared" si="9"/>
        <v>13.454342644059453</v>
      </c>
      <c r="Q14">
        <f t="shared" si="10"/>
        <v>1.9662200074984073E-8</v>
      </c>
      <c r="R14" s="12">
        <f t="shared" si="11"/>
        <v>50.914334960314775</v>
      </c>
      <c r="S14">
        <f t="shared" si="12"/>
        <v>8.5949941884120197E-7</v>
      </c>
      <c r="T14" s="12">
        <f t="shared" si="13"/>
        <v>1.1647335864684545</v>
      </c>
      <c r="U14">
        <f t="shared" si="14"/>
        <v>9.2749103270047133</v>
      </c>
    </row>
    <row r="15" spans="1:27" ht="15.75" x14ac:dyDescent="0.25">
      <c r="A15" t="s">
        <v>100</v>
      </c>
      <c r="B15" s="13" t="s">
        <v>124</v>
      </c>
      <c r="C15" t="s">
        <v>121</v>
      </c>
      <c r="D15" s="13">
        <v>42</v>
      </c>
      <c r="E15" t="s">
        <v>161</v>
      </c>
      <c r="F15">
        <v>20.12</v>
      </c>
      <c r="G15" s="19">
        <v>23.73</v>
      </c>
      <c r="H15" s="19">
        <v>25.58</v>
      </c>
      <c r="I15" s="13">
        <v>20.36</v>
      </c>
      <c r="J15">
        <v>2</v>
      </c>
      <c r="K15" s="5">
        <v>2</v>
      </c>
      <c r="L15" s="5">
        <v>2</v>
      </c>
      <c r="M15" s="5">
        <v>2</v>
      </c>
      <c r="N15">
        <f t="shared" si="7"/>
        <v>8.7755932867515125E-7</v>
      </c>
      <c r="O15">
        <f t="shared" si="8"/>
        <v>7.1871747236893257E-8</v>
      </c>
      <c r="P15" s="12">
        <f t="shared" si="9"/>
        <v>12.210073671684468</v>
      </c>
      <c r="Q15">
        <f t="shared" si="10"/>
        <v>1.99366741595583E-8</v>
      </c>
      <c r="R15" s="12">
        <f t="shared" si="11"/>
        <v>44.01733818047181</v>
      </c>
      <c r="S15">
        <f t="shared" si="12"/>
        <v>7.4306924787569111E-7</v>
      </c>
      <c r="T15" s="12">
        <f t="shared" si="13"/>
        <v>1.1809926614295296</v>
      </c>
      <c r="U15">
        <f t="shared" si="14"/>
        <v>8.5940211841062819</v>
      </c>
    </row>
    <row r="16" spans="1:27" ht="15.75" x14ac:dyDescent="0.25">
      <c r="A16" t="s">
        <v>100</v>
      </c>
      <c r="B16" s="13" t="s">
        <v>124</v>
      </c>
      <c r="C16" t="s">
        <v>121</v>
      </c>
      <c r="D16" s="13">
        <v>43</v>
      </c>
      <c r="E16" t="s">
        <v>161</v>
      </c>
      <c r="F16">
        <v>20.93</v>
      </c>
      <c r="G16" s="19">
        <v>23.98</v>
      </c>
      <c r="H16" s="19">
        <v>25.78</v>
      </c>
      <c r="I16" s="13">
        <v>20.32</v>
      </c>
      <c r="J16">
        <v>2</v>
      </c>
      <c r="K16" s="5">
        <v>2</v>
      </c>
      <c r="L16" s="5">
        <v>2</v>
      </c>
      <c r="M16" s="5">
        <v>2</v>
      </c>
      <c r="N16">
        <f t="shared" si="7"/>
        <v>5.0054392033723271E-7</v>
      </c>
      <c r="O16">
        <f t="shared" si="8"/>
        <v>6.0436694609524567E-8</v>
      </c>
      <c r="P16" s="12">
        <f t="shared" si="9"/>
        <v>8.282119390731026</v>
      </c>
      <c r="Q16">
        <f t="shared" si="10"/>
        <v>1.7355882919854728E-8</v>
      </c>
      <c r="R16" s="12">
        <f t="shared" si="11"/>
        <v>28.840014803546644</v>
      </c>
      <c r="S16">
        <f t="shared" si="12"/>
        <v>7.6395976790392145E-7</v>
      </c>
      <c r="T16" s="12">
        <f t="shared" si="13"/>
        <v>0.655196701929182</v>
      </c>
      <c r="U16">
        <f t="shared" si="14"/>
        <v>5.388934307462768</v>
      </c>
    </row>
    <row r="17" spans="1:24" ht="16.5" thickBot="1" x14ac:dyDescent="0.3">
      <c r="A17" s="15" t="s">
        <v>100</v>
      </c>
      <c r="B17" s="14" t="s">
        <v>124</v>
      </c>
      <c r="C17" s="15" t="s">
        <v>121</v>
      </c>
      <c r="D17" s="14">
        <v>44</v>
      </c>
      <c r="E17" s="15" t="s">
        <v>161</v>
      </c>
      <c r="F17" s="15">
        <v>20.149999999999999</v>
      </c>
      <c r="G17" s="20">
        <v>23.99</v>
      </c>
      <c r="H17" s="20">
        <v>25.44</v>
      </c>
      <c r="I17" s="14">
        <v>20.239999999999998</v>
      </c>
      <c r="J17" s="15">
        <v>2</v>
      </c>
      <c r="K17" s="3">
        <v>2</v>
      </c>
      <c r="L17" s="3">
        <v>2</v>
      </c>
      <c r="M17" s="3">
        <v>2</v>
      </c>
      <c r="N17" s="15">
        <f t="shared" si="7"/>
        <v>8.5949941884120197E-7</v>
      </c>
      <c r="O17" s="15">
        <f t="shared" si="8"/>
        <v>6.0019227865738948E-8</v>
      </c>
      <c r="P17" s="17">
        <f t="shared" si="9"/>
        <v>14.320401134847554</v>
      </c>
      <c r="Q17" s="15">
        <f t="shared" si="10"/>
        <v>2.1968323249982282E-8</v>
      </c>
      <c r="R17" s="17">
        <f t="shared" si="11"/>
        <v>39.124488886146338</v>
      </c>
      <c r="S17" s="15">
        <f t="shared" si="12"/>
        <v>8.0751925693753023E-7</v>
      </c>
      <c r="T17" s="17">
        <f t="shared" si="13"/>
        <v>1.0643701824533616</v>
      </c>
      <c r="U17" s="15">
        <f t="shared" si="14"/>
        <v>8.4171587856057428</v>
      </c>
      <c r="V17" s="15">
        <f>AVERAGE(U14:U17)</f>
        <v>7.9187561510448763</v>
      </c>
      <c r="W17" s="15">
        <f>_xlfn.STDEV.P(U14:U17)</f>
        <v>1.4952876613089496</v>
      </c>
      <c r="X17" s="15">
        <f>W17/SQRT(4)</f>
        <v>0.74764383065447482</v>
      </c>
    </row>
    <row r="18" spans="1:24" ht="15.75" x14ac:dyDescent="0.25">
      <c r="A18" t="s">
        <v>100</v>
      </c>
      <c r="B18" s="13" t="s">
        <v>124</v>
      </c>
      <c r="C18" s="1" t="s">
        <v>56</v>
      </c>
      <c r="D18" s="16">
        <v>9</v>
      </c>
      <c r="E18" t="s">
        <v>161</v>
      </c>
      <c r="F18">
        <v>19.79</v>
      </c>
      <c r="G18" s="19">
        <v>23.54</v>
      </c>
      <c r="H18" s="19">
        <v>25.5</v>
      </c>
      <c r="I18" s="13">
        <v>20.170000000000002</v>
      </c>
      <c r="J18">
        <v>2</v>
      </c>
      <c r="K18" s="5">
        <v>2</v>
      </c>
      <c r="L18" s="5">
        <v>2</v>
      </c>
      <c r="M18" s="5">
        <v>2</v>
      </c>
      <c r="N18">
        <f t="shared" si="7"/>
        <v>1.103103813081063E-6</v>
      </c>
      <c r="O18">
        <f t="shared" si="8"/>
        <v>8.1988681443914511E-8</v>
      </c>
      <c r="P18" s="12">
        <f t="shared" si="9"/>
        <v>13.454342644059428</v>
      </c>
      <c r="Q18">
        <f t="shared" si="10"/>
        <v>2.107342425544706E-8</v>
      </c>
      <c r="R18" s="12">
        <f t="shared" si="11"/>
        <v>52.34573174769794</v>
      </c>
      <c r="S18">
        <f t="shared" si="12"/>
        <v>8.4766643635422723E-7</v>
      </c>
      <c r="T18" s="12">
        <f t="shared" si="13"/>
        <v>1.3013418554419351</v>
      </c>
      <c r="U18">
        <f t="shared" si="14"/>
        <v>9.7135590751603722</v>
      </c>
    </row>
    <row r="19" spans="1:24" ht="15.75" x14ac:dyDescent="0.25">
      <c r="A19" t="s">
        <v>100</v>
      </c>
      <c r="B19" s="13" t="s">
        <v>124</v>
      </c>
      <c r="C19" t="s">
        <v>56</v>
      </c>
      <c r="D19" s="13">
        <v>10</v>
      </c>
      <c r="E19" t="s">
        <v>161</v>
      </c>
      <c r="F19">
        <v>20.190000000000001</v>
      </c>
      <c r="G19" s="19">
        <v>23.54</v>
      </c>
      <c r="H19" s="19">
        <v>25.51</v>
      </c>
      <c r="I19" s="13">
        <v>20.350000000000001</v>
      </c>
      <c r="J19">
        <v>2</v>
      </c>
      <c r="K19" s="5">
        <v>2</v>
      </c>
      <c r="L19" s="5">
        <v>2</v>
      </c>
      <c r="M19" s="5">
        <v>2</v>
      </c>
      <c r="N19">
        <f t="shared" si="7"/>
        <v>8.3599636203387693E-7</v>
      </c>
      <c r="O19">
        <f t="shared" si="8"/>
        <v>8.1988681443914511E-8</v>
      </c>
      <c r="P19" s="12">
        <f t="shared" si="9"/>
        <v>10.196485018554077</v>
      </c>
      <c r="Q19">
        <f t="shared" si="10"/>
        <v>2.0927859481245258E-8</v>
      </c>
      <c r="R19" s="12">
        <f t="shared" si="11"/>
        <v>39.946577564851516</v>
      </c>
      <c r="S19">
        <f t="shared" si="12"/>
        <v>7.4823770322489716E-7</v>
      </c>
      <c r="T19" s="12">
        <f t="shared" si="13"/>
        <v>1.1172871380722207</v>
      </c>
      <c r="U19">
        <f t="shared" si="14"/>
        <v>7.6918644198612167</v>
      </c>
    </row>
    <row r="20" spans="1:24" ht="15.75" x14ac:dyDescent="0.25">
      <c r="A20" t="s">
        <v>100</v>
      </c>
      <c r="B20" s="13" t="s">
        <v>124</v>
      </c>
      <c r="C20" t="s">
        <v>56</v>
      </c>
      <c r="D20" s="13">
        <v>11</v>
      </c>
      <c r="E20" t="s">
        <v>161</v>
      </c>
      <c r="F20">
        <v>19.95</v>
      </c>
      <c r="G20" s="19">
        <v>23.77</v>
      </c>
      <c r="H20" s="19">
        <v>25.41</v>
      </c>
      <c r="I20" s="13">
        <v>20.309999999999999</v>
      </c>
      <c r="J20">
        <v>2</v>
      </c>
      <c r="K20" s="5">
        <v>2</v>
      </c>
      <c r="L20" s="5">
        <v>2</v>
      </c>
      <c r="M20" s="5">
        <v>2</v>
      </c>
      <c r="N20">
        <f t="shared" si="7"/>
        <v>9.8730556854379466E-7</v>
      </c>
      <c r="O20">
        <f t="shared" si="8"/>
        <v>6.9906410529129408E-8</v>
      </c>
      <c r="P20" s="12">
        <f t="shared" si="9"/>
        <v>14.12324794065049</v>
      </c>
      <c r="Q20">
        <f t="shared" si="10"/>
        <v>2.2429924419687245E-8</v>
      </c>
      <c r="R20" s="12">
        <f t="shared" si="11"/>
        <v>44.017338180471732</v>
      </c>
      <c r="S20">
        <f t="shared" si="12"/>
        <v>7.692735283108974E-7</v>
      </c>
      <c r="T20" s="12">
        <f t="shared" si="13"/>
        <v>1.2834258975629029</v>
      </c>
      <c r="U20">
        <f t="shared" si="14"/>
        <v>9.2749103270047097</v>
      </c>
      <c r="X20" s="1"/>
    </row>
    <row r="21" spans="1:24" ht="16.5" thickBot="1" x14ac:dyDescent="0.3">
      <c r="A21" s="15" t="s">
        <v>100</v>
      </c>
      <c r="B21" s="14" t="s">
        <v>124</v>
      </c>
      <c r="C21" s="15" t="s">
        <v>56</v>
      </c>
      <c r="D21" s="14">
        <v>12</v>
      </c>
      <c r="E21" s="15" t="s">
        <v>161</v>
      </c>
      <c r="F21" s="15">
        <v>19.68</v>
      </c>
      <c r="G21" s="20">
        <v>23.89</v>
      </c>
      <c r="H21" s="20">
        <v>25.09</v>
      </c>
      <c r="I21" s="14">
        <v>20.22</v>
      </c>
      <c r="J21" s="15">
        <v>2</v>
      </c>
      <c r="K21" s="3">
        <v>2</v>
      </c>
      <c r="L21" s="3">
        <v>2</v>
      </c>
      <c r="M21" s="3">
        <v>2</v>
      </c>
      <c r="N21" s="15">
        <f t="shared" si="7"/>
        <v>1.1905007828727855E-6</v>
      </c>
      <c r="O21" s="15">
        <f t="shared" si="8"/>
        <v>6.4327015668417646E-8</v>
      </c>
      <c r="P21" s="17">
        <f t="shared" si="9"/>
        <v>18.507010942484627</v>
      </c>
      <c r="Q21" s="15">
        <f t="shared" si="10"/>
        <v>2.7999959862649789E-8</v>
      </c>
      <c r="R21" s="17">
        <f t="shared" si="11"/>
        <v>42.517946051088444</v>
      </c>
      <c r="S21" s="15">
        <f t="shared" si="12"/>
        <v>8.1879180568480943E-7</v>
      </c>
      <c r="T21" s="17">
        <f t="shared" si="13"/>
        <v>1.4539725173203111</v>
      </c>
      <c r="U21" s="15">
        <f t="shared" si="14"/>
        <v>10.458953977616853</v>
      </c>
      <c r="V21" s="15">
        <f>AVERAGE(U18:U21)</f>
        <v>9.2848219499107874</v>
      </c>
      <c r="W21" s="15">
        <f>_xlfn.STDEV.P(U18:U21)</f>
        <v>1.0124245001310912</v>
      </c>
      <c r="X21" s="15">
        <f>W21/SQRT(4)</f>
        <v>0.5062122500655456</v>
      </c>
    </row>
    <row r="22" spans="1:24" ht="15.75" x14ac:dyDescent="0.25">
      <c r="A22" t="s">
        <v>100</v>
      </c>
      <c r="B22" s="13" t="s">
        <v>124</v>
      </c>
      <c r="C22" s="1" t="s">
        <v>122</v>
      </c>
      <c r="D22" s="16">
        <v>13</v>
      </c>
      <c r="E22" t="s">
        <v>161</v>
      </c>
      <c r="F22">
        <v>19.82</v>
      </c>
      <c r="G22" s="19">
        <v>23.87</v>
      </c>
      <c r="H22" s="19">
        <v>25.54</v>
      </c>
      <c r="I22" s="13">
        <v>20.46</v>
      </c>
      <c r="J22">
        <v>2</v>
      </c>
      <c r="K22" s="5">
        <v>2</v>
      </c>
      <c r="L22" s="5">
        <v>2</v>
      </c>
      <c r="M22" s="5">
        <v>2</v>
      </c>
      <c r="N22">
        <f t="shared" si="7"/>
        <v>1.0804022648771268E-6</v>
      </c>
      <c r="O22">
        <f t="shared" si="8"/>
        <v>6.5224987343593723E-8</v>
      </c>
      <c r="P22" s="12">
        <f t="shared" si="9"/>
        <v>16.564238781462056</v>
      </c>
      <c r="Q22">
        <f t="shared" si="10"/>
        <v>2.0497170360978624E-8</v>
      </c>
      <c r="R22" s="12">
        <f t="shared" si="11"/>
        <v>52.709825105124594</v>
      </c>
      <c r="S22">
        <f t="shared" si="12"/>
        <v>6.9330812326446097E-7</v>
      </c>
      <c r="T22" s="12">
        <f t="shared" si="13"/>
        <v>1.5583291593209987</v>
      </c>
      <c r="U22">
        <f t="shared" si="14"/>
        <v>11.080875744887392</v>
      </c>
      <c r="X22" s="1"/>
    </row>
    <row r="23" spans="1:24" ht="15.75" x14ac:dyDescent="0.25">
      <c r="A23" t="s">
        <v>100</v>
      </c>
      <c r="B23" s="13" t="s">
        <v>124</v>
      </c>
      <c r="C23" t="s">
        <v>122</v>
      </c>
      <c r="D23" s="13">
        <v>14</v>
      </c>
      <c r="E23" t="s">
        <v>161</v>
      </c>
      <c r="F23">
        <v>20.58</v>
      </c>
      <c r="G23" s="19">
        <v>23.65</v>
      </c>
      <c r="H23" s="19">
        <v>25.33</v>
      </c>
      <c r="I23" s="13">
        <v>20.3</v>
      </c>
      <c r="J23">
        <v>2</v>
      </c>
      <c r="K23" s="7">
        <v>2</v>
      </c>
      <c r="L23" s="7">
        <v>2</v>
      </c>
      <c r="M23" s="7">
        <v>2</v>
      </c>
      <c r="N23">
        <f t="shared" si="7"/>
        <v>6.3797357310586697E-7</v>
      </c>
      <c r="O23">
        <f t="shared" si="8"/>
        <v>7.5969733436063873E-8</v>
      </c>
      <c r="P23" s="12">
        <f t="shared" si="9"/>
        <v>8.3977334689845335</v>
      </c>
      <c r="Q23">
        <f t="shared" si="10"/>
        <v>2.3708834760037632E-8</v>
      </c>
      <c r="R23" s="12">
        <f t="shared" si="11"/>
        <v>26.908685288118914</v>
      </c>
      <c r="S23">
        <f t="shared" si="12"/>
        <v>7.7462424884437066E-7</v>
      </c>
      <c r="T23" s="12">
        <f t="shared" si="13"/>
        <v>0.82359101726757578</v>
      </c>
      <c r="U23">
        <f t="shared" si="14"/>
        <v>5.7093770166834705</v>
      </c>
      <c r="X23" s="1"/>
    </row>
    <row r="24" spans="1:24" ht="15.75" x14ac:dyDescent="0.25">
      <c r="A24" t="s">
        <v>100</v>
      </c>
      <c r="B24" s="13" t="s">
        <v>124</v>
      </c>
      <c r="C24" t="s">
        <v>122</v>
      </c>
      <c r="D24" s="13">
        <v>15</v>
      </c>
      <c r="E24" t="s">
        <v>161</v>
      </c>
      <c r="F24">
        <v>20.03</v>
      </c>
      <c r="G24" s="19">
        <v>23.92</v>
      </c>
      <c r="H24" s="19">
        <v>25.31</v>
      </c>
      <c r="I24" s="13">
        <v>20.27</v>
      </c>
      <c r="J24">
        <v>2</v>
      </c>
      <c r="K24" s="8">
        <v>2</v>
      </c>
      <c r="L24" s="8">
        <v>2</v>
      </c>
      <c r="M24" s="8">
        <v>2</v>
      </c>
      <c r="N24">
        <f t="shared" si="7"/>
        <v>9.340479827756185E-7</v>
      </c>
      <c r="O24">
        <f t="shared" si="8"/>
        <v>6.3003184828840523E-8</v>
      </c>
      <c r="P24" s="12">
        <f t="shared" si="9"/>
        <v>14.825408990245933</v>
      </c>
      <c r="Q24">
        <f t="shared" si="10"/>
        <v>2.4039797759715574E-8</v>
      </c>
      <c r="R24" s="12">
        <f t="shared" si="11"/>
        <v>38.854236300641396</v>
      </c>
      <c r="S24">
        <f t="shared" si="12"/>
        <v>7.9090075093693003E-7</v>
      </c>
      <c r="T24" s="12">
        <f t="shared" si="13"/>
        <v>1.1809926614295296</v>
      </c>
      <c r="U24">
        <f t="shared" si="14"/>
        <v>8.7948969070815703</v>
      </c>
      <c r="X24" s="1"/>
    </row>
    <row r="25" spans="1:24" ht="16.5" thickBot="1" x14ac:dyDescent="0.3">
      <c r="A25" s="15" t="s">
        <v>100</v>
      </c>
      <c r="B25" s="14" t="s">
        <v>124</v>
      </c>
      <c r="C25" s="15" t="s">
        <v>122</v>
      </c>
      <c r="D25" s="14">
        <v>16</v>
      </c>
      <c r="E25" s="15" t="s">
        <v>161</v>
      </c>
      <c r="F25" s="15">
        <v>19.93</v>
      </c>
      <c r="G25" s="20">
        <v>24.03</v>
      </c>
      <c r="H25" s="20">
        <v>25.53</v>
      </c>
      <c r="I25" s="14">
        <v>20.59</v>
      </c>
      <c r="J25" s="15">
        <v>2</v>
      </c>
      <c r="K25" s="18">
        <v>2</v>
      </c>
      <c r="L25" s="18">
        <v>2</v>
      </c>
      <c r="M25" s="18">
        <v>2</v>
      </c>
      <c r="N25" s="15">
        <f t="shared" si="7"/>
        <v>1.0010878406744654E-6</v>
      </c>
      <c r="O25" s="15">
        <f t="shared" si="8"/>
        <v>5.8377998923476236E-8</v>
      </c>
      <c r="P25" s="17">
        <f t="shared" si="9"/>
        <v>17.148375400580683</v>
      </c>
      <c r="Q25" s="15">
        <f t="shared" si="10"/>
        <v>2.0639739455445451E-8</v>
      </c>
      <c r="R25" s="17">
        <f t="shared" si="11"/>
        <v>48.502930128332849</v>
      </c>
      <c r="S25" s="15">
        <f t="shared" si="12"/>
        <v>6.335667677385869E-7</v>
      </c>
      <c r="T25" s="17">
        <f t="shared" si="13"/>
        <v>1.580082623726754</v>
      </c>
      <c r="U25" s="15">
        <f t="shared" si="14"/>
        <v>10.953601031609541</v>
      </c>
      <c r="V25" s="15">
        <f>AVERAGE(U22:U25)</f>
        <v>9.1346876750654928</v>
      </c>
      <c r="W25" s="15">
        <f>_xlfn.STDEV.P(U22:U25)</f>
        <v>2.1762527813976491</v>
      </c>
      <c r="X25" s="15">
        <f>W25/SQRT(4)</f>
        <v>1.0881263906988246</v>
      </c>
    </row>
    <row r="26" spans="1:24" ht="15.75" x14ac:dyDescent="0.25">
      <c r="A26" t="s">
        <v>100</v>
      </c>
      <c r="B26" s="16" t="s">
        <v>125</v>
      </c>
      <c r="C26" s="1" t="s">
        <v>32</v>
      </c>
      <c r="D26" s="16">
        <v>1</v>
      </c>
      <c r="E26" t="s">
        <v>161</v>
      </c>
      <c r="F26">
        <v>20.92</v>
      </c>
      <c r="G26" s="19">
        <v>23.99</v>
      </c>
      <c r="H26" s="19">
        <v>25.78</v>
      </c>
      <c r="I26" s="13">
        <v>20.32</v>
      </c>
      <c r="J26">
        <v>2</v>
      </c>
      <c r="K26" s="5">
        <v>2</v>
      </c>
      <c r="L26" s="5">
        <v>2</v>
      </c>
      <c r="M26" s="5">
        <v>2</v>
      </c>
      <c r="N26">
        <f t="shared" si="7"/>
        <v>5.0402547863072334E-7</v>
      </c>
      <c r="O26">
        <f t="shared" si="8"/>
        <v>6.0019227865738948E-8</v>
      </c>
      <c r="P26" s="12">
        <f t="shared" si="9"/>
        <v>8.3977334689845033</v>
      </c>
      <c r="Q26">
        <f t="shared" si="10"/>
        <v>1.7355882919854728E-8</v>
      </c>
      <c r="R26" s="12">
        <f t="shared" si="11"/>
        <v>29.040612970149152</v>
      </c>
      <c r="S26">
        <f t="shared" si="12"/>
        <v>7.6395976790392145E-7</v>
      </c>
      <c r="T26" s="12">
        <f t="shared" si="13"/>
        <v>0.65975395538644588</v>
      </c>
      <c r="U26">
        <f t="shared" si="14"/>
        <v>5.4389694912513908</v>
      </c>
      <c r="X26" s="1"/>
    </row>
    <row r="27" spans="1:24" ht="15.75" x14ac:dyDescent="0.25">
      <c r="A27" t="s">
        <v>100</v>
      </c>
      <c r="B27" s="13" t="s">
        <v>125</v>
      </c>
      <c r="C27" t="s">
        <v>32</v>
      </c>
      <c r="D27" s="13">
        <v>2</v>
      </c>
      <c r="E27" t="s">
        <v>161</v>
      </c>
      <c r="F27">
        <v>20.72</v>
      </c>
      <c r="G27" s="19">
        <v>23.86</v>
      </c>
      <c r="H27" s="19">
        <v>25.64</v>
      </c>
      <c r="I27" s="13">
        <v>20.52</v>
      </c>
      <c r="J27">
        <v>2</v>
      </c>
      <c r="K27" s="5">
        <v>2</v>
      </c>
      <c r="L27" s="5">
        <v>2</v>
      </c>
      <c r="M27" s="5">
        <v>2</v>
      </c>
      <c r="N27">
        <f t="shared" si="7"/>
        <v>5.7897323817970725E-7</v>
      </c>
      <c r="O27">
        <f t="shared" si="8"/>
        <v>6.567866300801101E-8</v>
      </c>
      <c r="P27" s="12">
        <f t="shared" si="9"/>
        <v>8.8152409270129066</v>
      </c>
      <c r="Q27">
        <f t="shared" si="10"/>
        <v>1.912453617994345E-8</v>
      </c>
      <c r="R27" s="12">
        <f t="shared" si="11"/>
        <v>30.273844695219125</v>
      </c>
      <c r="S27">
        <f t="shared" si="12"/>
        <v>6.6506560628433515E-7</v>
      </c>
      <c r="T27" s="12">
        <f t="shared" si="13"/>
        <v>0.87055056329612557</v>
      </c>
      <c r="U27">
        <f t="shared" si="14"/>
        <v>6.147500725152061</v>
      </c>
      <c r="X27" s="1"/>
    </row>
    <row r="28" spans="1:24" ht="15.75" x14ac:dyDescent="0.25">
      <c r="A28" t="s">
        <v>100</v>
      </c>
      <c r="B28" s="13" t="s">
        <v>125</v>
      </c>
      <c r="C28" t="s">
        <v>32</v>
      </c>
      <c r="D28" s="13">
        <v>3</v>
      </c>
      <c r="E28" t="s">
        <v>161</v>
      </c>
      <c r="F28">
        <v>21.51</v>
      </c>
      <c r="G28" s="19">
        <v>24.43</v>
      </c>
      <c r="H28" s="19">
        <v>25.81</v>
      </c>
      <c r="I28" s="13">
        <v>20.73</v>
      </c>
      <c r="J28">
        <v>2</v>
      </c>
      <c r="K28" s="5">
        <v>2</v>
      </c>
      <c r="L28" s="5">
        <v>2</v>
      </c>
      <c r="M28" s="5">
        <v>2</v>
      </c>
      <c r="N28">
        <f t="shared" si="7"/>
        <v>3.3484575169992366E-7</v>
      </c>
      <c r="O28">
        <f t="shared" si="8"/>
        <v>4.4242250044019561E-8</v>
      </c>
      <c r="P28" s="12">
        <f t="shared" si="9"/>
        <v>7.5684611738047529</v>
      </c>
      <c r="Q28">
        <f t="shared" si="10"/>
        <v>1.6998704014248041E-8</v>
      </c>
      <c r="R28" s="12">
        <f t="shared" si="11"/>
        <v>19.698310613518615</v>
      </c>
      <c r="S28">
        <f t="shared" si="12"/>
        <v>5.7497397789514616E-7</v>
      </c>
      <c r="T28" s="12">
        <f t="shared" si="13"/>
        <v>0.58236679323422713</v>
      </c>
      <c r="U28">
        <f t="shared" si="14"/>
        <v>4.4280351263812259</v>
      </c>
      <c r="X28" s="1"/>
    </row>
    <row r="29" spans="1:24" ht="16.5" thickBot="1" x14ac:dyDescent="0.3">
      <c r="A29" s="15" t="s">
        <v>100</v>
      </c>
      <c r="B29" s="14" t="s">
        <v>125</v>
      </c>
      <c r="C29" s="15" t="s">
        <v>32</v>
      </c>
      <c r="D29" s="14">
        <v>4</v>
      </c>
      <c r="E29" s="15" t="s">
        <v>161</v>
      </c>
      <c r="F29" s="15">
        <v>20.78</v>
      </c>
      <c r="G29" s="20">
        <v>24.56</v>
      </c>
      <c r="H29" s="20">
        <v>25.89</v>
      </c>
      <c r="I29" s="14">
        <v>20.87</v>
      </c>
      <c r="J29" s="15">
        <v>2</v>
      </c>
      <c r="K29" s="3">
        <v>2</v>
      </c>
      <c r="L29" s="3">
        <v>2</v>
      </c>
      <c r="M29" s="3">
        <v>2</v>
      </c>
      <c r="N29" s="15">
        <f t="shared" si="7"/>
        <v>5.5538825343535245E-7</v>
      </c>
      <c r="O29" s="15">
        <f t="shared" si="8"/>
        <v>4.0429959519138118E-8</v>
      </c>
      <c r="P29" s="17">
        <f t="shared" si="9"/>
        <v>13.737046983004058</v>
      </c>
      <c r="Q29" s="15">
        <f t="shared" si="10"/>
        <v>1.6081753917104408E-8</v>
      </c>
      <c r="R29" s="17">
        <f t="shared" si="11"/>
        <v>34.535303568141686</v>
      </c>
      <c r="S29" s="15">
        <f t="shared" si="12"/>
        <v>5.2179989874874989E-7</v>
      </c>
      <c r="T29" s="17">
        <f t="shared" si="13"/>
        <v>1.0643701824533613</v>
      </c>
      <c r="U29" s="15">
        <f t="shared" si="14"/>
        <v>7.9631174328258378</v>
      </c>
      <c r="V29" s="15">
        <f>AVERAGE(U26:U29)</f>
        <v>5.9944056939026282</v>
      </c>
      <c r="W29" s="15">
        <f>_xlfn.STDEV.P(U26:U29)</f>
        <v>1.2904737627689582</v>
      </c>
      <c r="X29" s="15">
        <f>W29/SQRT(4)</f>
        <v>0.6452368813844791</v>
      </c>
    </row>
    <row r="30" spans="1:24" ht="15.75" x14ac:dyDescent="0.25">
      <c r="A30" t="s">
        <v>100</v>
      </c>
      <c r="B30" s="16" t="s">
        <v>125</v>
      </c>
      <c r="C30" s="1" t="s">
        <v>120</v>
      </c>
      <c r="D30" s="16">
        <v>5</v>
      </c>
      <c r="E30" t="s">
        <v>161</v>
      </c>
      <c r="F30">
        <v>20.88</v>
      </c>
      <c r="G30" s="19">
        <v>24.88</v>
      </c>
      <c r="H30" s="19">
        <v>25.9</v>
      </c>
      <c r="I30" s="13">
        <v>20.57</v>
      </c>
      <c r="J30">
        <v>2</v>
      </c>
      <c r="K30" s="5">
        <v>2</v>
      </c>
      <c r="L30" s="5">
        <v>2</v>
      </c>
      <c r="M30" s="5">
        <v>2</v>
      </c>
      <c r="N30">
        <f t="shared" si="7"/>
        <v>5.1819556356718996E-7</v>
      </c>
      <c r="O30">
        <f t="shared" si="8"/>
        <v>3.2387222722949419E-8</v>
      </c>
      <c r="P30" s="12">
        <f t="shared" si="9"/>
        <v>15.999999999999977</v>
      </c>
      <c r="Q30">
        <f t="shared" si="10"/>
        <v>1.5970669128541582E-8</v>
      </c>
      <c r="R30" s="12">
        <f t="shared" si="11"/>
        <v>32.446703353280903</v>
      </c>
      <c r="S30">
        <f t="shared" si="12"/>
        <v>6.4241103022846699E-7</v>
      </c>
      <c r="T30" s="12">
        <f t="shared" si="13"/>
        <v>0.80664175922212755</v>
      </c>
      <c r="U30">
        <f t="shared" si="14"/>
        <v>7.481529982802547</v>
      </c>
      <c r="X30" s="1"/>
    </row>
    <row r="31" spans="1:24" ht="15.75" x14ac:dyDescent="0.25">
      <c r="A31" t="s">
        <v>100</v>
      </c>
      <c r="B31" s="13" t="s">
        <v>125</v>
      </c>
      <c r="C31" t="s">
        <v>120</v>
      </c>
      <c r="D31" s="13">
        <v>6</v>
      </c>
      <c r="E31" t="s">
        <v>161</v>
      </c>
      <c r="F31">
        <v>20.53</v>
      </c>
      <c r="G31" s="19">
        <v>23.69</v>
      </c>
      <c r="H31" s="19">
        <v>25.37</v>
      </c>
      <c r="I31" s="13">
        <v>20.18</v>
      </c>
      <c r="J31">
        <v>2</v>
      </c>
      <c r="K31" s="5">
        <v>2</v>
      </c>
      <c r="L31" s="5">
        <v>2</v>
      </c>
      <c r="M31" s="5">
        <v>2</v>
      </c>
      <c r="N31">
        <f t="shared" si="7"/>
        <v>6.6047166257425475E-7</v>
      </c>
      <c r="O31">
        <f t="shared" si="8"/>
        <v>7.3892337080179704E-8</v>
      </c>
      <c r="P31" s="12">
        <f t="shared" si="9"/>
        <v>8.938297104577769</v>
      </c>
      <c r="Q31">
        <f t="shared" si="10"/>
        <v>2.3060515426730945E-8</v>
      </c>
      <c r="R31" s="12">
        <f t="shared" si="11"/>
        <v>28.640802269695111</v>
      </c>
      <c r="S31">
        <f t="shared" si="12"/>
        <v>8.4181117657723932E-7</v>
      </c>
      <c r="T31" s="12">
        <f t="shared" si="13"/>
        <v>0.78458409789674965</v>
      </c>
      <c r="U31">
        <f t="shared" si="14"/>
        <v>5.8563427837825</v>
      </c>
      <c r="X31" s="1"/>
    </row>
    <row r="32" spans="1:24" ht="15.75" x14ac:dyDescent="0.25">
      <c r="A32" t="s">
        <v>100</v>
      </c>
      <c r="B32" s="13" t="s">
        <v>125</v>
      </c>
      <c r="C32" t="s">
        <v>120</v>
      </c>
      <c r="D32" s="13">
        <v>7</v>
      </c>
      <c r="E32" t="s">
        <v>161</v>
      </c>
      <c r="F32">
        <v>20.49</v>
      </c>
      <c r="G32" s="19">
        <v>23.77</v>
      </c>
      <c r="H32" s="19">
        <v>25.46</v>
      </c>
      <c r="I32" s="13">
        <v>20.38</v>
      </c>
      <c r="J32">
        <v>2</v>
      </c>
      <c r="K32" s="6">
        <v>2</v>
      </c>
      <c r="L32" s="6">
        <v>2</v>
      </c>
      <c r="M32" s="6">
        <v>2</v>
      </c>
      <c r="N32">
        <f t="shared" si="7"/>
        <v>6.7904004840711335E-7</v>
      </c>
      <c r="O32">
        <f t="shared" si="8"/>
        <v>6.9906410529129408E-8</v>
      </c>
      <c r="P32" s="12">
        <f t="shared" si="9"/>
        <v>9.7135590751603971</v>
      </c>
      <c r="Q32">
        <f t="shared" si="10"/>
        <v>2.1665878852014395E-8</v>
      </c>
      <c r="R32" s="12">
        <f t="shared" si="11"/>
        <v>31.34144952278173</v>
      </c>
      <c r="S32">
        <f t="shared" si="12"/>
        <v>7.3283919395828869E-7</v>
      </c>
      <c r="T32" s="12">
        <f t="shared" si="13"/>
        <v>0.92658806189037235</v>
      </c>
      <c r="U32">
        <f t="shared" si="14"/>
        <v>6.5583519871221867</v>
      </c>
      <c r="X32" s="1"/>
    </row>
    <row r="33" spans="1:24" ht="16.5" thickBot="1" x14ac:dyDescent="0.3">
      <c r="A33" s="15" t="s">
        <v>100</v>
      </c>
      <c r="B33" s="14" t="s">
        <v>125</v>
      </c>
      <c r="C33" s="15" t="s">
        <v>120</v>
      </c>
      <c r="D33" s="14">
        <v>8</v>
      </c>
      <c r="E33" s="15" t="s">
        <v>161</v>
      </c>
      <c r="F33" s="15">
        <v>20.260000000000002</v>
      </c>
      <c r="G33" s="20">
        <v>23.71</v>
      </c>
      <c r="H33" s="20">
        <v>25.12</v>
      </c>
      <c r="I33" s="14">
        <v>20.2</v>
      </c>
      <c r="J33" s="15">
        <v>2</v>
      </c>
      <c r="K33" s="18">
        <v>2</v>
      </c>
      <c r="L33" s="18">
        <v>2</v>
      </c>
      <c r="M33" s="18">
        <v>2</v>
      </c>
      <c r="N33" s="15">
        <f t="shared" si="7"/>
        <v>7.9640190069996793E-7</v>
      </c>
      <c r="O33" s="15">
        <f t="shared" si="8"/>
        <v>7.2875039439920648E-8</v>
      </c>
      <c r="P33" s="17">
        <f t="shared" si="9"/>
        <v>10.928322054035174</v>
      </c>
      <c r="Q33" s="15">
        <f t="shared" si="10"/>
        <v>2.7423729021098463E-8</v>
      </c>
      <c r="R33" s="17">
        <f t="shared" si="11"/>
        <v>29.040612970149159</v>
      </c>
      <c r="S33" s="15">
        <f t="shared" si="12"/>
        <v>8.3022171334850863E-7</v>
      </c>
      <c r="T33" s="17">
        <f t="shared" si="13"/>
        <v>0.95926411932526279</v>
      </c>
      <c r="U33" s="15">
        <f t="shared" si="14"/>
        <v>6.7271713220297151</v>
      </c>
      <c r="V33" s="15">
        <f>AVERAGE(U30:U33)</f>
        <v>6.6558490189342372</v>
      </c>
      <c r="W33" s="15">
        <f>_xlfn.STDEV.P(U30:U33)</f>
        <v>0.57783038520659535</v>
      </c>
      <c r="X33" s="15">
        <f>W33/SQRT(4)</f>
        <v>0.28891519260329768</v>
      </c>
    </row>
    <row r="34" spans="1:24" ht="15.75" x14ac:dyDescent="0.25">
      <c r="A34" t="s">
        <v>100</v>
      </c>
      <c r="B34" s="13" t="s">
        <v>125</v>
      </c>
      <c r="C34" s="1" t="s">
        <v>28</v>
      </c>
      <c r="D34" s="16">
        <v>17</v>
      </c>
      <c r="E34" t="s">
        <v>161</v>
      </c>
      <c r="F34">
        <v>20.91</v>
      </c>
      <c r="G34" s="19">
        <v>23.78</v>
      </c>
      <c r="H34" s="19">
        <v>25.59</v>
      </c>
      <c r="I34" s="13">
        <v>20.41</v>
      </c>
      <c r="J34">
        <v>2</v>
      </c>
      <c r="K34" s="7">
        <v>2</v>
      </c>
      <c r="L34" s="7">
        <v>2</v>
      </c>
      <c r="M34" s="7">
        <v>2</v>
      </c>
      <c r="N34">
        <f t="shared" si="7"/>
        <v>5.0753125307720164E-7</v>
      </c>
      <c r="O34">
        <f t="shared" si="8"/>
        <v>6.9423531679418924E-8</v>
      </c>
      <c r="P34" s="12">
        <f t="shared" si="9"/>
        <v>7.3106516018352137</v>
      </c>
      <c r="Q34">
        <f t="shared" si="10"/>
        <v>1.9798961491830867E-8</v>
      </c>
      <c r="R34" s="12">
        <f t="shared" si="11"/>
        <v>25.634236082867837</v>
      </c>
      <c r="S34">
        <f t="shared" si="12"/>
        <v>7.1775758142999088E-7</v>
      </c>
      <c r="T34" s="12">
        <f t="shared" si="13"/>
        <v>0.7071067811865468</v>
      </c>
      <c r="U34">
        <f t="shared" si="14"/>
        <v>5.0982425092770436</v>
      </c>
      <c r="X34" s="1"/>
    </row>
    <row r="35" spans="1:24" ht="15.75" x14ac:dyDescent="0.25">
      <c r="A35" t="s">
        <v>100</v>
      </c>
      <c r="B35" s="13" t="s">
        <v>125</v>
      </c>
      <c r="C35" t="s">
        <v>28</v>
      </c>
      <c r="D35" s="13">
        <v>18</v>
      </c>
      <c r="E35" t="s">
        <v>161</v>
      </c>
      <c r="F35">
        <v>20.62</v>
      </c>
      <c r="G35" s="19">
        <v>23.81</v>
      </c>
      <c r="H35" s="19">
        <v>25.61</v>
      </c>
      <c r="I35" s="13">
        <v>20.25</v>
      </c>
      <c r="J35">
        <v>2</v>
      </c>
      <c r="K35" s="7">
        <v>2</v>
      </c>
      <c r="L35" s="7">
        <v>2</v>
      </c>
      <c r="M35" s="7">
        <v>2</v>
      </c>
      <c r="N35">
        <f t="shared" si="7"/>
        <v>6.2052815219971309E-7</v>
      </c>
      <c r="O35">
        <f t="shared" si="8"/>
        <v>6.7994816056992164E-8</v>
      </c>
      <c r="P35" s="12">
        <f t="shared" si="9"/>
        <v>9.1261097269473659</v>
      </c>
      <c r="Q35">
        <f t="shared" si="10"/>
        <v>1.9526383338248187E-8</v>
      </c>
      <c r="R35" s="12">
        <f t="shared" si="11"/>
        <v>31.778959853985121</v>
      </c>
      <c r="S35">
        <f t="shared" si="12"/>
        <v>8.0194131398555348E-7</v>
      </c>
      <c r="T35" s="12">
        <f t="shared" si="13"/>
        <v>0.77378249677119337</v>
      </c>
      <c r="U35">
        <f t="shared" si="14"/>
        <v>6.0768906569423864</v>
      </c>
      <c r="X35" s="1"/>
    </row>
    <row r="36" spans="1:24" ht="15.75" x14ac:dyDescent="0.25">
      <c r="A36" t="s">
        <v>100</v>
      </c>
      <c r="B36" s="13" t="s">
        <v>125</v>
      </c>
      <c r="C36" t="s">
        <v>28</v>
      </c>
      <c r="D36" s="13">
        <v>19</v>
      </c>
      <c r="E36" t="s">
        <v>161</v>
      </c>
      <c r="F36">
        <v>21.23</v>
      </c>
      <c r="G36" s="19">
        <v>24.27</v>
      </c>
      <c r="H36" s="19">
        <v>25.84</v>
      </c>
      <c r="I36" s="13">
        <v>20.29</v>
      </c>
      <c r="J36">
        <v>2</v>
      </c>
      <c r="K36" s="7">
        <v>2</v>
      </c>
      <c r="L36" s="7">
        <v>2</v>
      </c>
      <c r="M36" s="7">
        <v>2</v>
      </c>
      <c r="N36">
        <f t="shared" si="7"/>
        <v>4.0656799877546153E-7</v>
      </c>
      <c r="O36">
        <f t="shared" si="8"/>
        <v>4.9431296933558199E-8</v>
      </c>
      <c r="P36" s="12">
        <f t="shared" si="9"/>
        <v>8.2249106132485128</v>
      </c>
      <c r="Q36">
        <f t="shared" si="10"/>
        <v>1.6648875744226906E-8</v>
      </c>
      <c r="R36" s="12">
        <f t="shared" si="11"/>
        <v>24.420147343368896</v>
      </c>
      <c r="S36">
        <f t="shared" si="12"/>
        <v>7.8001218658235675E-7</v>
      </c>
      <c r="T36" s="12">
        <f t="shared" si="13"/>
        <v>0.5212328804205606</v>
      </c>
      <c r="U36">
        <f t="shared" si="14"/>
        <v>4.7130685553762728</v>
      </c>
      <c r="X36" s="1"/>
    </row>
    <row r="37" spans="1:24" ht="16.5" thickBot="1" x14ac:dyDescent="0.3">
      <c r="A37" s="15" t="s">
        <v>100</v>
      </c>
      <c r="B37" s="14" t="s">
        <v>125</v>
      </c>
      <c r="C37" s="15" t="s">
        <v>28</v>
      </c>
      <c r="D37" s="14">
        <v>20</v>
      </c>
      <c r="E37" s="15" t="s">
        <v>161</v>
      </c>
      <c r="F37" s="15">
        <v>21.26</v>
      </c>
      <c r="G37" s="20">
        <v>24.41</v>
      </c>
      <c r="H37" s="20">
        <v>25.89</v>
      </c>
      <c r="I37" s="14">
        <v>20.46</v>
      </c>
      <c r="J37" s="15">
        <v>2</v>
      </c>
      <c r="K37" s="18">
        <v>2</v>
      </c>
      <c r="L37" s="18">
        <v>2</v>
      </c>
      <c r="M37" s="18">
        <v>2</v>
      </c>
      <c r="N37" s="15">
        <f t="shared" si="7"/>
        <v>3.9820095034998391E-7</v>
      </c>
      <c r="O37" s="15">
        <f t="shared" si="8"/>
        <v>4.485984883937441E-8</v>
      </c>
      <c r="P37" s="17">
        <f t="shared" si="9"/>
        <v>8.8765557765427587</v>
      </c>
      <c r="Q37" s="15">
        <f t="shared" si="10"/>
        <v>1.6081753917104408E-8</v>
      </c>
      <c r="R37" s="17">
        <f t="shared" si="11"/>
        <v>24.761039896678245</v>
      </c>
      <c r="S37" s="15">
        <f t="shared" si="12"/>
        <v>6.9330812326446097E-7</v>
      </c>
      <c r="T37" s="17">
        <f t="shared" si="13"/>
        <v>0.57434917749851744</v>
      </c>
      <c r="U37" s="15">
        <f t="shared" si="14"/>
        <v>5.0164496382010446</v>
      </c>
      <c r="V37" s="15">
        <f>AVERAGE(U34:U37)</f>
        <v>5.2261628399491871</v>
      </c>
      <c r="W37" s="15">
        <f>_xlfn.STDEV.P(U34:U37)</f>
        <v>0.51169981469952985</v>
      </c>
      <c r="X37" s="15">
        <f>W37/SQRT(4)</f>
        <v>0.25584990734976493</v>
      </c>
    </row>
    <row r="38" spans="1:24" ht="15.75" x14ac:dyDescent="0.25">
      <c r="A38" s="1" t="s">
        <v>100</v>
      </c>
      <c r="B38" s="13" t="s">
        <v>125</v>
      </c>
      <c r="C38" s="1" t="s">
        <v>121</v>
      </c>
      <c r="D38" s="16">
        <v>21</v>
      </c>
      <c r="E38" t="s">
        <v>161</v>
      </c>
      <c r="F38">
        <v>20.38</v>
      </c>
      <c r="G38" s="19">
        <v>24.31</v>
      </c>
      <c r="H38" s="19">
        <v>25.86</v>
      </c>
      <c r="I38" s="13">
        <v>20.47</v>
      </c>
      <c r="J38" s="1">
        <v>2</v>
      </c>
      <c r="K38" s="7">
        <v>2</v>
      </c>
      <c r="L38" s="7">
        <v>2</v>
      </c>
      <c r="M38" s="7">
        <v>2</v>
      </c>
      <c r="N38">
        <f t="shared" si="7"/>
        <v>7.3283919395828869E-7</v>
      </c>
      <c r="O38">
        <f t="shared" si="8"/>
        <v>4.8079595519431068E-8</v>
      </c>
      <c r="P38" s="12">
        <f t="shared" si="9"/>
        <v>15.242207968702989</v>
      </c>
      <c r="Q38">
        <f t="shared" si="10"/>
        <v>1.6419665752002752E-8</v>
      </c>
      <c r="R38" s="12">
        <f t="shared" si="11"/>
        <v>44.631797323213007</v>
      </c>
      <c r="S38">
        <f t="shared" si="12"/>
        <v>6.8851909423947196E-7</v>
      </c>
      <c r="T38" s="12">
        <f t="shared" si="13"/>
        <v>1.0643701824533596</v>
      </c>
      <c r="U38">
        <f t="shared" si="14"/>
        <v>8.9796963864749806</v>
      </c>
    </row>
    <row r="39" spans="1:24" ht="15.75" x14ac:dyDescent="0.25">
      <c r="A39" s="1" t="s">
        <v>100</v>
      </c>
      <c r="B39" s="13" t="s">
        <v>125</v>
      </c>
      <c r="C39" t="s">
        <v>121</v>
      </c>
      <c r="D39" s="13">
        <v>22</v>
      </c>
      <c r="E39" t="s">
        <v>161</v>
      </c>
      <c r="F39">
        <v>20.25</v>
      </c>
      <c r="G39" s="19">
        <v>23.89</v>
      </c>
      <c r="H39" s="19">
        <v>25.66</v>
      </c>
      <c r="I39" s="13">
        <v>20.32</v>
      </c>
      <c r="J39" s="1">
        <v>2</v>
      </c>
      <c r="K39" s="7">
        <v>2</v>
      </c>
      <c r="L39" s="7">
        <v>2</v>
      </c>
      <c r="M39" s="7">
        <v>2</v>
      </c>
      <c r="N39">
        <f t="shared" si="7"/>
        <v>8.0194131398555348E-7</v>
      </c>
      <c r="O39">
        <f t="shared" si="8"/>
        <v>6.4327015668417646E-8</v>
      </c>
      <c r="P39" s="12">
        <f t="shared" si="9"/>
        <v>12.466633274568014</v>
      </c>
      <c r="Q39">
        <f t="shared" si="10"/>
        <v>1.8861243038926746E-8</v>
      </c>
      <c r="R39" s="12">
        <f t="shared" si="11"/>
        <v>42.517946051088373</v>
      </c>
      <c r="S39">
        <f t="shared" si="12"/>
        <v>7.6395976790392145E-7</v>
      </c>
      <c r="T39" s="12">
        <f t="shared" si="13"/>
        <v>1.0497166836230685</v>
      </c>
      <c r="U39">
        <f t="shared" si="14"/>
        <v>8.2249106132485359</v>
      </c>
    </row>
    <row r="40" spans="1:24" ht="15.75" x14ac:dyDescent="0.25">
      <c r="A40" s="1" t="s">
        <v>100</v>
      </c>
      <c r="B40" s="13" t="s">
        <v>125</v>
      </c>
      <c r="C40" t="s">
        <v>121</v>
      </c>
      <c r="D40" s="13">
        <v>23</v>
      </c>
      <c r="E40" t="s">
        <v>161</v>
      </c>
      <c r="F40">
        <v>20.14</v>
      </c>
      <c r="G40" s="19">
        <v>23.84</v>
      </c>
      <c r="H40" s="19">
        <v>25.43</v>
      </c>
      <c r="I40" s="13">
        <v>20.03</v>
      </c>
      <c r="J40" s="1">
        <v>2</v>
      </c>
      <c r="K40" s="7">
        <v>2</v>
      </c>
      <c r="L40" s="7">
        <v>2</v>
      </c>
      <c r="M40" s="7">
        <v>2</v>
      </c>
      <c r="N40">
        <f t="shared" si="7"/>
        <v>8.6547771007267061E-7</v>
      </c>
      <c r="O40">
        <f t="shared" si="8"/>
        <v>6.6595502976907639E-8</v>
      </c>
      <c r="P40" s="12">
        <f t="shared" si="9"/>
        <v>12.996038341699736</v>
      </c>
      <c r="Q40">
        <f t="shared" si="10"/>
        <v>2.2121125022009741E-8</v>
      </c>
      <c r="R40" s="12">
        <f t="shared" si="11"/>
        <v>39.124488886146196</v>
      </c>
      <c r="S40">
        <f t="shared" si="12"/>
        <v>9.340479827756185E-7</v>
      </c>
      <c r="T40" s="12">
        <f t="shared" si="13"/>
        <v>0.92658806189037057</v>
      </c>
      <c r="U40">
        <f t="shared" si="14"/>
        <v>7.781239579298278</v>
      </c>
    </row>
    <row r="41" spans="1:24" ht="16.5" thickBot="1" x14ac:dyDescent="0.3">
      <c r="A41" s="15" t="s">
        <v>100</v>
      </c>
      <c r="B41" s="14" t="s">
        <v>125</v>
      </c>
      <c r="C41" s="15" t="s">
        <v>121</v>
      </c>
      <c r="D41" s="14">
        <v>24</v>
      </c>
      <c r="E41" s="15" t="s">
        <v>161</v>
      </c>
      <c r="F41" s="15">
        <v>19.649999999999999</v>
      </c>
      <c r="G41" s="20">
        <v>23.71</v>
      </c>
      <c r="H41" s="20">
        <v>24.97</v>
      </c>
      <c r="I41" s="14">
        <v>20.04</v>
      </c>
      <c r="J41" s="15">
        <v>2</v>
      </c>
      <c r="K41" s="18">
        <v>2</v>
      </c>
      <c r="L41" s="18">
        <v>2</v>
      </c>
      <c r="M41" s="18">
        <v>2</v>
      </c>
      <c r="N41" s="15">
        <f t="shared" si="7"/>
        <v>1.2155157349770203E-6</v>
      </c>
      <c r="O41" s="15">
        <f t="shared" si="8"/>
        <v>7.2875039439920648E-8</v>
      </c>
      <c r="P41" s="17">
        <f t="shared" si="9"/>
        <v>16.679452173457978</v>
      </c>
      <c r="Q41" s="15">
        <f t="shared" si="10"/>
        <v>3.0428532532071962E-8</v>
      </c>
      <c r="R41" s="17">
        <f t="shared" si="11"/>
        <v>39.946577564851516</v>
      </c>
      <c r="S41" s="15">
        <f t="shared" si="12"/>
        <v>9.2759604207256919E-7</v>
      </c>
      <c r="T41" s="17">
        <f t="shared" si="13"/>
        <v>1.3103934038583642</v>
      </c>
      <c r="U41" s="15">
        <f t="shared" si="14"/>
        <v>9.5577210812481574</v>
      </c>
      <c r="V41" s="15">
        <f>AVERAGE(U38:U41)</f>
        <v>8.6358919150674893</v>
      </c>
      <c r="W41" s="15">
        <f>_xlfn.STDEV.P(U38:U41)</f>
        <v>0.68324716824544918</v>
      </c>
      <c r="X41" s="15">
        <f>W41/SQRT(4)</f>
        <v>0.34162358412272459</v>
      </c>
    </row>
    <row r="42" spans="1:24" ht="15.75" x14ac:dyDescent="0.25">
      <c r="A42" s="1" t="s">
        <v>100</v>
      </c>
      <c r="B42" s="16" t="s">
        <v>125</v>
      </c>
      <c r="C42" s="1" t="s">
        <v>56</v>
      </c>
      <c r="D42" s="16">
        <v>33</v>
      </c>
      <c r="E42" t="s">
        <v>161</v>
      </c>
      <c r="F42">
        <v>19.68</v>
      </c>
      <c r="G42" s="19">
        <v>23.53</v>
      </c>
      <c r="H42" s="19">
        <v>25.36</v>
      </c>
      <c r="I42" s="13">
        <v>19.850000000000001</v>
      </c>
      <c r="J42" s="1">
        <v>2</v>
      </c>
      <c r="K42" s="7">
        <v>2</v>
      </c>
      <c r="L42" s="7">
        <v>2</v>
      </c>
      <c r="M42" s="7">
        <v>2</v>
      </c>
      <c r="N42">
        <f t="shared" si="7"/>
        <v>1.1905007828727855E-6</v>
      </c>
      <c r="O42">
        <f t="shared" si="8"/>
        <v>8.2558957821781818E-8</v>
      </c>
      <c r="P42" s="12">
        <f t="shared" si="9"/>
        <v>14.420007401773324</v>
      </c>
      <c r="Q42">
        <f t="shared" si="10"/>
        <v>2.3220913996115337E-8</v>
      </c>
      <c r="R42" s="12">
        <f t="shared" si="11"/>
        <v>51.268472165735858</v>
      </c>
      <c r="S42">
        <f t="shared" si="12"/>
        <v>1.0581679077795454E-6</v>
      </c>
      <c r="T42" s="12">
        <f t="shared" si="13"/>
        <v>1.1250584846888116</v>
      </c>
      <c r="U42">
        <f t="shared" si="14"/>
        <v>9.4043832502688858</v>
      </c>
    </row>
    <row r="43" spans="1:24" ht="15.75" x14ac:dyDescent="0.25">
      <c r="A43" s="1" t="s">
        <v>100</v>
      </c>
      <c r="B43" s="13" t="s">
        <v>125</v>
      </c>
      <c r="C43" t="s">
        <v>56</v>
      </c>
      <c r="D43" s="13">
        <v>34</v>
      </c>
      <c r="E43" t="s">
        <v>161</v>
      </c>
      <c r="F43">
        <v>19.55</v>
      </c>
      <c r="G43" s="19">
        <v>23.38</v>
      </c>
      <c r="H43" s="19">
        <v>25.02</v>
      </c>
      <c r="I43" s="13">
        <v>19.59</v>
      </c>
      <c r="J43" s="1">
        <v>2</v>
      </c>
      <c r="K43" s="7">
        <v>2</v>
      </c>
      <c r="L43" s="7">
        <v>2</v>
      </c>
      <c r="M43" s="7">
        <v>2</v>
      </c>
      <c r="N43">
        <f t="shared" si="7"/>
        <v>1.3027575080436669E-6</v>
      </c>
      <c r="O43">
        <f t="shared" si="8"/>
        <v>9.1604899244786231E-8</v>
      </c>
      <c r="P43" s="12">
        <f t="shared" si="9"/>
        <v>14.2214828986651</v>
      </c>
      <c r="Q43">
        <f t="shared" si="10"/>
        <v>2.9392025008599761E-8</v>
      </c>
      <c r="R43" s="12">
        <f t="shared" si="11"/>
        <v>44.323502979549566</v>
      </c>
      <c r="S43">
        <f t="shared" si="12"/>
        <v>1.267133535477174E-6</v>
      </c>
      <c r="T43" s="12">
        <f t="shared" si="13"/>
        <v>1.0281138266560657</v>
      </c>
      <c r="U43">
        <f t="shared" si="14"/>
        <v>8.6537973286408292</v>
      </c>
    </row>
    <row r="44" spans="1:24" ht="15.75" x14ac:dyDescent="0.25">
      <c r="A44" s="1" t="s">
        <v>100</v>
      </c>
      <c r="B44" s="13" t="s">
        <v>125</v>
      </c>
      <c r="C44" t="s">
        <v>56</v>
      </c>
      <c r="D44" s="13">
        <v>35</v>
      </c>
      <c r="E44" t="s">
        <v>161</v>
      </c>
      <c r="F44">
        <v>20.09</v>
      </c>
      <c r="G44" s="19">
        <v>23.47</v>
      </c>
      <c r="H44" s="19">
        <v>25.03</v>
      </c>
      <c r="I44" s="13">
        <v>19.600000000000001</v>
      </c>
      <c r="J44" s="1">
        <v>2</v>
      </c>
      <c r="K44" s="7">
        <v>2</v>
      </c>
      <c r="L44" s="7">
        <v>2</v>
      </c>
      <c r="M44" s="7">
        <v>2</v>
      </c>
      <c r="N44">
        <f t="shared" si="7"/>
        <v>8.9599871560479357E-7</v>
      </c>
      <c r="O44">
        <f t="shared" si="8"/>
        <v>8.6064886779934141E-8</v>
      </c>
      <c r="P44" s="12">
        <f t="shared" si="9"/>
        <v>10.410734843535446</v>
      </c>
      <c r="Q44">
        <f t="shared" si="10"/>
        <v>2.9188999461738068E-8</v>
      </c>
      <c r="R44" s="12">
        <f t="shared" si="11"/>
        <v>30.696451818408477</v>
      </c>
      <c r="S44">
        <f t="shared" si="12"/>
        <v>1.2583808047989792E-6</v>
      </c>
      <c r="T44" s="12">
        <f t="shared" si="13"/>
        <v>0.71202509779853596</v>
      </c>
      <c r="U44">
        <f t="shared" si="14"/>
        <v>6.1050368358422338</v>
      </c>
    </row>
    <row r="45" spans="1:24" ht="16.5" thickBot="1" x14ac:dyDescent="0.3">
      <c r="A45" s="15" t="s">
        <v>100</v>
      </c>
      <c r="B45" s="14" t="s">
        <v>125</v>
      </c>
      <c r="C45" s="15" t="s">
        <v>56</v>
      </c>
      <c r="D45" s="14">
        <v>36</v>
      </c>
      <c r="E45" s="15" t="s">
        <v>161</v>
      </c>
      <c r="F45" s="15">
        <v>20.65</v>
      </c>
      <c r="G45" s="20">
        <v>23.82</v>
      </c>
      <c r="H45" s="20">
        <v>25.24</v>
      </c>
      <c r="I45" s="14">
        <v>19.89</v>
      </c>
      <c r="J45" s="15">
        <v>2</v>
      </c>
      <c r="K45" s="18">
        <v>2</v>
      </c>
      <c r="L45" s="18">
        <v>2</v>
      </c>
      <c r="M45" s="18">
        <v>2</v>
      </c>
      <c r="N45" s="15">
        <f t="shared" si="7"/>
        <v>6.0775786748851003E-7</v>
      </c>
      <c r="O45" s="15">
        <f t="shared" si="8"/>
        <v>6.7525141554820516E-8</v>
      </c>
      <c r="P45" s="17">
        <f t="shared" si="9"/>
        <v>9.0004678775104789</v>
      </c>
      <c r="Q45" s="15">
        <f t="shared" si="10"/>
        <v>2.523497677929781E-8</v>
      </c>
      <c r="R45" s="17">
        <f t="shared" si="11"/>
        <v>24.083947958577102</v>
      </c>
      <c r="S45" s="15">
        <f t="shared" si="12"/>
        <v>1.0292322506946826E-6</v>
      </c>
      <c r="T45" s="17">
        <f t="shared" si="13"/>
        <v>0.59049633071476582</v>
      </c>
      <c r="U45" s="15">
        <f t="shared" si="14"/>
        <v>5.0396841995794963</v>
      </c>
      <c r="V45" s="15">
        <f>AVERAGE(U42:U45)</f>
        <v>7.3007254035828613</v>
      </c>
      <c r="W45" s="15">
        <f>_xlfn.STDEV.P(U42:U45)</f>
        <v>1.7887256949802519</v>
      </c>
      <c r="X45" s="15">
        <f>W45/SQRT(4)</f>
        <v>0.89436284749012596</v>
      </c>
    </row>
    <row r="46" spans="1:24" ht="15.75" x14ac:dyDescent="0.25">
      <c r="A46" s="1" t="s">
        <v>100</v>
      </c>
      <c r="B46" s="16" t="s">
        <v>125</v>
      </c>
      <c r="C46" t="s">
        <v>122</v>
      </c>
      <c r="D46" s="13">
        <v>37</v>
      </c>
      <c r="E46" t="s">
        <v>161</v>
      </c>
      <c r="F46">
        <v>20.16</v>
      </c>
      <c r="G46" s="19">
        <v>24.01</v>
      </c>
      <c r="H46" s="19">
        <v>25.77</v>
      </c>
      <c r="I46" s="13">
        <v>20.22</v>
      </c>
      <c r="J46" s="1">
        <v>2</v>
      </c>
      <c r="K46" s="7">
        <v>2</v>
      </c>
      <c r="L46" s="7">
        <v>2</v>
      </c>
      <c r="M46" s="7">
        <v>2</v>
      </c>
      <c r="N46">
        <f t="shared" si="7"/>
        <v>8.535624226836905E-7</v>
      </c>
      <c r="O46">
        <f t="shared" si="8"/>
        <v>5.9192925419630781E-8</v>
      </c>
      <c r="P46" s="12">
        <f t="shared" si="9"/>
        <v>14.420007401773296</v>
      </c>
      <c r="Q46">
        <f t="shared" si="10"/>
        <v>1.7476602632282349E-8</v>
      </c>
      <c r="R46" s="12">
        <f t="shared" si="11"/>
        <v>48.840294686737977</v>
      </c>
      <c r="S46">
        <f t="shared" si="12"/>
        <v>8.1879180568480943E-7</v>
      </c>
      <c r="T46" s="12">
        <f t="shared" si="13"/>
        <v>1.0424657608411214</v>
      </c>
      <c r="U46">
        <f t="shared" si="14"/>
        <v>9.0212874163664409</v>
      </c>
    </row>
    <row r="47" spans="1:24" ht="15.75" x14ac:dyDescent="0.25">
      <c r="A47" s="1" t="s">
        <v>100</v>
      </c>
      <c r="B47" s="13" t="s">
        <v>125</v>
      </c>
      <c r="C47" t="s">
        <v>122</v>
      </c>
      <c r="D47" s="13">
        <v>38</v>
      </c>
      <c r="E47" t="s">
        <v>161</v>
      </c>
      <c r="F47">
        <v>20.53</v>
      </c>
      <c r="G47" s="19">
        <v>24.02</v>
      </c>
      <c r="H47" s="19">
        <v>25.63</v>
      </c>
      <c r="I47" s="13">
        <v>20.41</v>
      </c>
      <c r="J47" s="1">
        <v>2</v>
      </c>
      <c r="K47" s="7">
        <v>2</v>
      </c>
      <c r="L47" s="7">
        <v>2</v>
      </c>
      <c r="M47" s="7">
        <v>2</v>
      </c>
      <c r="N47">
        <f t="shared" si="7"/>
        <v>6.6047166257425475E-7</v>
      </c>
      <c r="O47">
        <f t="shared" si="8"/>
        <v>5.8784050017199416E-8</v>
      </c>
      <c r="P47" s="12">
        <f t="shared" si="9"/>
        <v>11.235559005903978</v>
      </c>
      <c r="Q47">
        <f t="shared" si="10"/>
        <v>1.9257557848654599E-8</v>
      </c>
      <c r="R47" s="12">
        <f t="shared" si="11"/>
        <v>34.296750801161302</v>
      </c>
      <c r="S47">
        <f t="shared" si="12"/>
        <v>7.1775758142999088E-7</v>
      </c>
      <c r="T47" s="12">
        <f t="shared" si="13"/>
        <v>0.92018765062487362</v>
      </c>
      <c r="U47">
        <f t="shared" si="14"/>
        <v>7.0779586494371598</v>
      </c>
    </row>
    <row r="48" spans="1:24" ht="15.75" x14ac:dyDescent="0.25">
      <c r="A48" s="1" t="s">
        <v>100</v>
      </c>
      <c r="B48" s="13" t="s">
        <v>125</v>
      </c>
      <c r="C48" t="s">
        <v>122</v>
      </c>
      <c r="D48" s="13">
        <v>39</v>
      </c>
      <c r="E48" t="s">
        <v>161</v>
      </c>
      <c r="F48">
        <v>20.13</v>
      </c>
      <c r="G48" s="19">
        <v>23.95</v>
      </c>
      <c r="H48" s="19">
        <v>25.44</v>
      </c>
      <c r="I48" s="13">
        <v>20.34</v>
      </c>
      <c r="J48" s="1">
        <v>2</v>
      </c>
      <c r="K48" s="7">
        <v>2</v>
      </c>
      <c r="L48" s="7">
        <v>2</v>
      </c>
      <c r="M48" s="7">
        <v>2</v>
      </c>
      <c r="N48">
        <f t="shared" si="7"/>
        <v>8.7149758360805643E-7</v>
      </c>
      <c r="O48">
        <f t="shared" si="8"/>
        <v>6.170659803398714E-8</v>
      </c>
      <c r="P48" s="12">
        <f t="shared" si="9"/>
        <v>14.12324794065049</v>
      </c>
      <c r="Q48">
        <f t="shared" si="10"/>
        <v>2.1968323249982282E-8</v>
      </c>
      <c r="R48" s="12">
        <f t="shared" si="11"/>
        <v>39.670646398047666</v>
      </c>
      <c r="S48">
        <f t="shared" si="12"/>
        <v>7.5344210802400303E-7</v>
      </c>
      <c r="T48" s="12">
        <f t="shared" si="13"/>
        <v>1.1566881839052887</v>
      </c>
      <c r="U48">
        <f t="shared" si="14"/>
        <v>8.6537973286408487</v>
      </c>
    </row>
    <row r="49" spans="1:24" ht="16.5" thickBot="1" x14ac:dyDescent="0.3">
      <c r="A49" s="15" t="s">
        <v>100</v>
      </c>
      <c r="B49" s="14" t="s">
        <v>125</v>
      </c>
      <c r="C49" s="15" t="s">
        <v>122</v>
      </c>
      <c r="D49" s="14">
        <v>40</v>
      </c>
      <c r="E49" s="15" t="s">
        <v>161</v>
      </c>
      <c r="F49" s="15">
        <v>20.21</v>
      </c>
      <c r="G49" s="20">
        <v>24.06</v>
      </c>
      <c r="H49" s="20">
        <v>25.23</v>
      </c>
      <c r="I49" s="14">
        <v>20.34</v>
      </c>
      <c r="J49" s="15">
        <v>2</v>
      </c>
      <c r="K49" s="18">
        <v>2</v>
      </c>
      <c r="L49" s="18">
        <v>2</v>
      </c>
      <c r="M49" s="18">
        <v>2</v>
      </c>
      <c r="N49" s="15">
        <f t="shared" si="7"/>
        <v>8.244869530752809E-7</v>
      </c>
      <c r="O49" s="15">
        <f t="shared" si="8"/>
        <v>5.7176597078160406E-8</v>
      </c>
      <c r="P49" s="17">
        <f t="shared" si="9"/>
        <v>14.420007401773269</v>
      </c>
      <c r="Q49" s="15">
        <f t="shared" si="10"/>
        <v>2.5410499923466385E-8</v>
      </c>
      <c r="R49" s="17">
        <f t="shared" si="11"/>
        <v>32.446703353280903</v>
      </c>
      <c r="S49" s="15">
        <f t="shared" si="12"/>
        <v>7.5344210802400303E-7</v>
      </c>
      <c r="T49" s="17">
        <f t="shared" si="13"/>
        <v>1.0942937012607405</v>
      </c>
      <c r="U49" s="15">
        <f t="shared" si="14"/>
        <v>7.9999999999999947</v>
      </c>
      <c r="V49" s="15">
        <f>AVERAGE(U46:U49)</f>
        <v>8.1882608486111117</v>
      </c>
      <c r="W49" s="15">
        <f>_xlfn.STDEV.P(U46:U49)</f>
        <v>0.73804989625278616</v>
      </c>
      <c r="X49" s="15">
        <f>W49/SQRT(4)</f>
        <v>0.36902494812639308</v>
      </c>
    </row>
    <row r="54" spans="1:24" x14ac:dyDescent="0.25">
      <c r="A54" t="s">
        <v>74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12</v>
      </c>
      <c r="L54" t="s">
        <v>13</v>
      </c>
      <c r="M54" t="s">
        <v>14</v>
      </c>
      <c r="N54" t="s">
        <v>15</v>
      </c>
      <c r="O54" t="s">
        <v>16</v>
      </c>
    </row>
    <row r="55" spans="1:24" x14ac:dyDescent="0.25">
      <c r="B55" t="s">
        <v>25</v>
      </c>
      <c r="C55">
        <v>1</v>
      </c>
      <c r="D55" t="s">
        <v>161</v>
      </c>
      <c r="E55">
        <v>20.92</v>
      </c>
      <c r="F55">
        <v>0</v>
      </c>
      <c r="G55" t="s">
        <v>18</v>
      </c>
      <c r="H55" t="s">
        <v>18</v>
      </c>
      <c r="I55" t="s">
        <v>19</v>
      </c>
      <c r="J55" t="s">
        <v>18</v>
      </c>
      <c r="K55" t="s">
        <v>20</v>
      </c>
      <c r="L55" t="s">
        <v>21</v>
      </c>
      <c r="M55">
        <v>1</v>
      </c>
      <c r="N55" t="s">
        <v>119</v>
      </c>
      <c r="O55" t="s">
        <v>20</v>
      </c>
    </row>
    <row r="56" spans="1:24" x14ac:dyDescent="0.25">
      <c r="B56" t="s">
        <v>26</v>
      </c>
      <c r="C56">
        <v>2</v>
      </c>
      <c r="D56" t="s">
        <v>161</v>
      </c>
      <c r="E56">
        <v>20.72</v>
      </c>
      <c r="F56">
        <v>0.05</v>
      </c>
      <c r="G56" t="s">
        <v>18</v>
      </c>
      <c r="H56" t="s">
        <v>18</v>
      </c>
      <c r="I56" t="s">
        <v>19</v>
      </c>
      <c r="J56" t="s">
        <v>18</v>
      </c>
      <c r="K56" t="s">
        <v>20</v>
      </c>
      <c r="L56" t="s">
        <v>21</v>
      </c>
      <c r="M56">
        <v>7</v>
      </c>
      <c r="N56" t="s">
        <v>27</v>
      </c>
      <c r="O56" t="s">
        <v>20</v>
      </c>
    </row>
    <row r="57" spans="1:24" x14ac:dyDescent="0.25">
      <c r="B57" t="s">
        <v>30</v>
      </c>
      <c r="C57">
        <v>3</v>
      </c>
      <c r="D57" t="s">
        <v>161</v>
      </c>
      <c r="E57">
        <v>21.51</v>
      </c>
      <c r="F57">
        <v>0.01</v>
      </c>
      <c r="G57" t="s">
        <v>18</v>
      </c>
      <c r="H57" t="s">
        <v>18</v>
      </c>
      <c r="I57" t="s">
        <v>19</v>
      </c>
      <c r="J57" t="s">
        <v>18</v>
      </c>
      <c r="K57" t="s">
        <v>20</v>
      </c>
      <c r="L57" t="s">
        <v>21</v>
      </c>
      <c r="M57">
        <v>13</v>
      </c>
      <c r="N57" t="s">
        <v>31</v>
      </c>
      <c r="O57" t="s">
        <v>20</v>
      </c>
    </row>
    <row r="58" spans="1:24" x14ac:dyDescent="0.25">
      <c r="B58" t="s">
        <v>32</v>
      </c>
      <c r="C58">
        <v>4</v>
      </c>
      <c r="D58" t="s">
        <v>161</v>
      </c>
      <c r="E58">
        <v>20.78</v>
      </c>
      <c r="F58">
        <v>0.01</v>
      </c>
      <c r="G58" t="s">
        <v>18</v>
      </c>
      <c r="H58" t="s">
        <v>18</v>
      </c>
      <c r="I58" t="s">
        <v>19</v>
      </c>
      <c r="J58" t="s">
        <v>18</v>
      </c>
      <c r="K58" t="s">
        <v>20</v>
      </c>
      <c r="L58" t="s">
        <v>21</v>
      </c>
      <c r="M58">
        <v>19</v>
      </c>
      <c r="N58" t="s">
        <v>33</v>
      </c>
      <c r="O58" t="s">
        <v>20</v>
      </c>
    </row>
    <row r="59" spans="1:24" x14ac:dyDescent="0.25">
      <c r="B59" t="s">
        <v>34</v>
      </c>
      <c r="C59">
        <v>5</v>
      </c>
      <c r="D59" t="s">
        <v>161</v>
      </c>
      <c r="E59">
        <v>20.88</v>
      </c>
      <c r="F59">
        <v>0.01</v>
      </c>
      <c r="G59" t="s">
        <v>18</v>
      </c>
      <c r="H59" t="s">
        <v>18</v>
      </c>
      <c r="I59" t="s">
        <v>19</v>
      </c>
      <c r="J59" t="s">
        <v>18</v>
      </c>
      <c r="K59" t="s">
        <v>20</v>
      </c>
      <c r="L59" t="s">
        <v>21</v>
      </c>
      <c r="M59">
        <v>25</v>
      </c>
      <c r="N59" t="s">
        <v>35</v>
      </c>
      <c r="O59" t="s">
        <v>20</v>
      </c>
    </row>
    <row r="60" spans="1:24" x14ac:dyDescent="0.25">
      <c r="B60" t="s">
        <v>36</v>
      </c>
      <c r="C60">
        <v>6</v>
      </c>
      <c r="D60" t="s">
        <v>161</v>
      </c>
      <c r="E60">
        <v>20.53</v>
      </c>
      <c r="F60">
        <v>7.0000000000000007E-2</v>
      </c>
      <c r="G60" t="s">
        <v>18</v>
      </c>
      <c r="H60" t="s">
        <v>18</v>
      </c>
      <c r="I60" t="s">
        <v>19</v>
      </c>
      <c r="J60" t="s">
        <v>18</v>
      </c>
      <c r="K60" t="s">
        <v>20</v>
      </c>
      <c r="L60" t="s">
        <v>21</v>
      </c>
      <c r="M60">
        <v>31</v>
      </c>
      <c r="N60" t="s">
        <v>37</v>
      </c>
      <c r="O60" t="s">
        <v>20</v>
      </c>
    </row>
    <row r="61" spans="1:24" x14ac:dyDescent="0.25">
      <c r="B61" t="s">
        <v>38</v>
      </c>
      <c r="C61">
        <v>7</v>
      </c>
      <c r="D61" t="s">
        <v>161</v>
      </c>
      <c r="E61">
        <v>20.49</v>
      </c>
      <c r="F61">
        <v>0.04</v>
      </c>
      <c r="G61" t="s">
        <v>18</v>
      </c>
      <c r="H61" t="s">
        <v>18</v>
      </c>
      <c r="I61" t="s">
        <v>19</v>
      </c>
      <c r="J61" t="s">
        <v>18</v>
      </c>
      <c r="K61" t="s">
        <v>20</v>
      </c>
      <c r="L61" t="s">
        <v>21</v>
      </c>
      <c r="M61">
        <v>37</v>
      </c>
      <c r="N61" t="s">
        <v>39</v>
      </c>
      <c r="O61" t="s">
        <v>20</v>
      </c>
    </row>
    <row r="62" spans="1:24" x14ac:dyDescent="0.25">
      <c r="B62" t="s">
        <v>42</v>
      </c>
      <c r="C62">
        <v>8</v>
      </c>
      <c r="D62" t="s">
        <v>161</v>
      </c>
      <c r="E62">
        <v>20.260000000000002</v>
      </c>
      <c r="F62">
        <v>0.06</v>
      </c>
      <c r="G62" t="s">
        <v>18</v>
      </c>
      <c r="H62" t="s">
        <v>18</v>
      </c>
      <c r="I62" t="s">
        <v>19</v>
      </c>
      <c r="J62" t="s">
        <v>18</v>
      </c>
      <c r="K62" t="s">
        <v>20</v>
      </c>
      <c r="L62" t="s">
        <v>21</v>
      </c>
      <c r="M62">
        <v>43</v>
      </c>
      <c r="N62" t="s">
        <v>43</v>
      </c>
      <c r="O62" t="s">
        <v>20</v>
      </c>
    </row>
    <row r="63" spans="1:24" x14ac:dyDescent="0.25">
      <c r="B63" t="s">
        <v>44</v>
      </c>
      <c r="C63">
        <v>9</v>
      </c>
      <c r="D63" t="s">
        <v>161</v>
      </c>
      <c r="E63">
        <v>19.79</v>
      </c>
      <c r="F63">
        <v>0.06</v>
      </c>
      <c r="G63" t="s">
        <v>18</v>
      </c>
      <c r="H63" t="s">
        <v>18</v>
      </c>
      <c r="I63" t="s">
        <v>19</v>
      </c>
      <c r="J63" t="s">
        <v>18</v>
      </c>
      <c r="K63" t="s">
        <v>20</v>
      </c>
      <c r="L63" t="s">
        <v>21</v>
      </c>
      <c r="M63">
        <v>2</v>
      </c>
      <c r="N63" t="s">
        <v>45</v>
      </c>
      <c r="O63" t="s">
        <v>20</v>
      </c>
    </row>
    <row r="64" spans="1:24" x14ac:dyDescent="0.25">
      <c r="B64" t="s">
        <v>17</v>
      </c>
      <c r="C64">
        <v>10</v>
      </c>
      <c r="D64" t="s">
        <v>161</v>
      </c>
      <c r="E64">
        <v>20.190000000000001</v>
      </c>
      <c r="F64">
        <v>0</v>
      </c>
      <c r="G64" t="s">
        <v>18</v>
      </c>
      <c r="H64" t="s">
        <v>18</v>
      </c>
      <c r="I64" t="s">
        <v>19</v>
      </c>
      <c r="J64" t="s">
        <v>18</v>
      </c>
      <c r="K64" t="s">
        <v>126</v>
      </c>
      <c r="L64" t="s">
        <v>21</v>
      </c>
      <c r="M64">
        <v>8</v>
      </c>
      <c r="N64" t="s">
        <v>162</v>
      </c>
      <c r="O64" t="s">
        <v>20</v>
      </c>
    </row>
    <row r="65" spans="2:15" x14ac:dyDescent="0.25">
      <c r="B65" t="s">
        <v>23</v>
      </c>
      <c r="C65">
        <v>11</v>
      </c>
      <c r="D65" t="s">
        <v>161</v>
      </c>
      <c r="E65">
        <v>19.95</v>
      </c>
      <c r="F65">
        <v>0.11</v>
      </c>
      <c r="G65" t="s">
        <v>18</v>
      </c>
      <c r="H65" t="s">
        <v>18</v>
      </c>
      <c r="I65" t="s">
        <v>19</v>
      </c>
      <c r="J65" t="s">
        <v>18</v>
      </c>
      <c r="K65" t="s">
        <v>20</v>
      </c>
      <c r="L65" t="s">
        <v>21</v>
      </c>
      <c r="M65">
        <v>14</v>
      </c>
      <c r="N65" t="s">
        <v>24</v>
      </c>
      <c r="O65" t="s">
        <v>20</v>
      </c>
    </row>
    <row r="66" spans="2:15" x14ac:dyDescent="0.25">
      <c r="B66" t="s">
        <v>28</v>
      </c>
      <c r="C66">
        <v>12</v>
      </c>
      <c r="D66" t="s">
        <v>161</v>
      </c>
      <c r="E66">
        <v>19.68</v>
      </c>
      <c r="F66">
        <v>0.05</v>
      </c>
      <c r="G66" t="s">
        <v>18</v>
      </c>
      <c r="H66" t="s">
        <v>18</v>
      </c>
      <c r="I66" t="s">
        <v>19</v>
      </c>
      <c r="J66" t="s">
        <v>18</v>
      </c>
      <c r="K66" t="s">
        <v>20</v>
      </c>
      <c r="L66" t="s">
        <v>21</v>
      </c>
      <c r="M66">
        <v>20</v>
      </c>
      <c r="N66" t="s">
        <v>29</v>
      </c>
      <c r="O66" t="s">
        <v>20</v>
      </c>
    </row>
    <row r="67" spans="2:15" x14ac:dyDescent="0.25">
      <c r="B67" t="s">
        <v>40</v>
      </c>
      <c r="C67">
        <v>13</v>
      </c>
      <c r="D67" t="s">
        <v>161</v>
      </c>
      <c r="E67">
        <v>19.82</v>
      </c>
      <c r="F67">
        <v>0.02</v>
      </c>
      <c r="G67" t="s">
        <v>18</v>
      </c>
      <c r="H67" t="s">
        <v>18</v>
      </c>
      <c r="I67" t="s">
        <v>19</v>
      </c>
      <c r="J67" t="s">
        <v>18</v>
      </c>
      <c r="K67" t="s">
        <v>20</v>
      </c>
      <c r="L67" t="s">
        <v>21</v>
      </c>
      <c r="M67">
        <v>26</v>
      </c>
      <c r="N67" t="s">
        <v>41</v>
      </c>
      <c r="O67" t="s">
        <v>20</v>
      </c>
    </row>
    <row r="68" spans="2:15" x14ac:dyDescent="0.25">
      <c r="B68" t="s">
        <v>50</v>
      </c>
      <c r="C68">
        <v>14</v>
      </c>
      <c r="D68" t="s">
        <v>161</v>
      </c>
      <c r="E68">
        <v>20.58</v>
      </c>
      <c r="F68">
        <v>0.03</v>
      </c>
      <c r="G68" t="s">
        <v>18</v>
      </c>
      <c r="H68" t="s">
        <v>18</v>
      </c>
      <c r="I68" t="s">
        <v>19</v>
      </c>
      <c r="J68" t="s">
        <v>18</v>
      </c>
      <c r="K68" t="s">
        <v>20</v>
      </c>
      <c r="L68" t="s">
        <v>21</v>
      </c>
      <c r="M68">
        <v>32</v>
      </c>
      <c r="N68" t="s">
        <v>51</v>
      </c>
      <c r="O68" t="s">
        <v>20</v>
      </c>
    </row>
    <row r="69" spans="2:15" x14ac:dyDescent="0.25">
      <c r="B69" t="s">
        <v>52</v>
      </c>
      <c r="C69">
        <v>15</v>
      </c>
      <c r="D69" t="s">
        <v>161</v>
      </c>
      <c r="E69">
        <v>20.03</v>
      </c>
      <c r="F69">
        <v>0</v>
      </c>
      <c r="G69" t="s">
        <v>18</v>
      </c>
      <c r="H69" t="s">
        <v>18</v>
      </c>
      <c r="I69" t="s">
        <v>19</v>
      </c>
      <c r="J69" t="s">
        <v>18</v>
      </c>
      <c r="K69" t="s">
        <v>126</v>
      </c>
      <c r="L69" t="s">
        <v>21</v>
      </c>
      <c r="M69">
        <v>38</v>
      </c>
      <c r="N69" t="s">
        <v>163</v>
      </c>
      <c r="O69" t="s">
        <v>20</v>
      </c>
    </row>
    <row r="70" spans="2:15" x14ac:dyDescent="0.25">
      <c r="B70" t="s">
        <v>54</v>
      </c>
      <c r="C70">
        <v>16</v>
      </c>
      <c r="D70" t="s">
        <v>161</v>
      </c>
      <c r="E70">
        <v>19.93</v>
      </c>
      <c r="F70">
        <v>0.02</v>
      </c>
      <c r="G70" t="s">
        <v>18</v>
      </c>
      <c r="H70" t="s">
        <v>18</v>
      </c>
      <c r="I70" t="s">
        <v>19</v>
      </c>
      <c r="J70" t="s">
        <v>18</v>
      </c>
      <c r="K70" t="s">
        <v>20</v>
      </c>
      <c r="L70" t="s">
        <v>21</v>
      </c>
      <c r="M70">
        <v>44</v>
      </c>
      <c r="N70" t="s">
        <v>55</v>
      </c>
      <c r="O70" t="s">
        <v>20</v>
      </c>
    </row>
    <row r="71" spans="2:15" x14ac:dyDescent="0.25">
      <c r="B71" t="s">
        <v>62</v>
      </c>
      <c r="C71">
        <v>17</v>
      </c>
      <c r="D71" t="s">
        <v>161</v>
      </c>
      <c r="E71">
        <v>20.91</v>
      </c>
      <c r="F71">
        <v>0</v>
      </c>
      <c r="G71" t="s">
        <v>18</v>
      </c>
      <c r="H71" t="s">
        <v>18</v>
      </c>
      <c r="I71" t="s">
        <v>19</v>
      </c>
      <c r="J71" t="s">
        <v>18</v>
      </c>
      <c r="K71" t="s">
        <v>126</v>
      </c>
      <c r="L71" t="s">
        <v>21</v>
      </c>
      <c r="M71">
        <v>3</v>
      </c>
      <c r="N71" t="s">
        <v>164</v>
      </c>
      <c r="O71" t="s">
        <v>20</v>
      </c>
    </row>
    <row r="72" spans="2:15" x14ac:dyDescent="0.25">
      <c r="B72" t="s">
        <v>46</v>
      </c>
      <c r="C72">
        <v>18</v>
      </c>
      <c r="D72" t="s">
        <v>161</v>
      </c>
      <c r="E72">
        <v>20.62</v>
      </c>
      <c r="F72">
        <v>0</v>
      </c>
      <c r="G72" t="s">
        <v>18</v>
      </c>
      <c r="H72" t="s">
        <v>18</v>
      </c>
      <c r="I72" t="s">
        <v>19</v>
      </c>
      <c r="J72" t="s">
        <v>18</v>
      </c>
      <c r="K72" t="s">
        <v>126</v>
      </c>
      <c r="L72" t="s">
        <v>21</v>
      </c>
      <c r="M72">
        <v>9</v>
      </c>
      <c r="N72" t="s">
        <v>165</v>
      </c>
      <c r="O72" t="s">
        <v>20</v>
      </c>
    </row>
    <row r="73" spans="2:15" x14ac:dyDescent="0.25">
      <c r="B73" t="s">
        <v>48</v>
      </c>
      <c r="C73">
        <v>19</v>
      </c>
      <c r="D73" t="s">
        <v>161</v>
      </c>
      <c r="E73">
        <v>21.23</v>
      </c>
      <c r="F73">
        <v>0.02</v>
      </c>
      <c r="G73" t="s">
        <v>18</v>
      </c>
      <c r="H73" t="s">
        <v>18</v>
      </c>
      <c r="I73" t="s">
        <v>19</v>
      </c>
      <c r="J73" t="s">
        <v>18</v>
      </c>
      <c r="K73" t="s">
        <v>20</v>
      </c>
      <c r="L73" t="s">
        <v>21</v>
      </c>
      <c r="M73">
        <v>15</v>
      </c>
      <c r="N73" t="s">
        <v>49</v>
      </c>
      <c r="O73" t="s">
        <v>20</v>
      </c>
    </row>
    <row r="74" spans="2:15" x14ac:dyDescent="0.25">
      <c r="B74" t="s">
        <v>56</v>
      </c>
      <c r="C74">
        <v>20</v>
      </c>
      <c r="D74" t="s">
        <v>161</v>
      </c>
      <c r="E74">
        <v>21.26</v>
      </c>
      <c r="F74">
        <v>0.12</v>
      </c>
      <c r="G74" t="s">
        <v>18</v>
      </c>
      <c r="H74" t="s">
        <v>18</v>
      </c>
      <c r="I74" t="s">
        <v>19</v>
      </c>
      <c r="J74" t="s">
        <v>18</v>
      </c>
      <c r="K74" t="s">
        <v>20</v>
      </c>
      <c r="L74" t="s">
        <v>21</v>
      </c>
      <c r="M74">
        <v>21</v>
      </c>
      <c r="N74" t="s">
        <v>57</v>
      </c>
      <c r="O74" t="s">
        <v>20</v>
      </c>
    </row>
    <row r="75" spans="2:15" x14ac:dyDescent="0.25">
      <c r="B75" t="s">
        <v>58</v>
      </c>
      <c r="C75">
        <v>21</v>
      </c>
      <c r="D75" t="s">
        <v>161</v>
      </c>
      <c r="E75">
        <v>20.38</v>
      </c>
      <c r="F75">
        <v>0.01</v>
      </c>
      <c r="G75" t="s">
        <v>18</v>
      </c>
      <c r="H75" t="s">
        <v>18</v>
      </c>
      <c r="I75" t="s">
        <v>19</v>
      </c>
      <c r="J75" t="s">
        <v>18</v>
      </c>
      <c r="K75" t="s">
        <v>20</v>
      </c>
      <c r="L75" t="s">
        <v>21</v>
      </c>
      <c r="M75">
        <v>27</v>
      </c>
      <c r="N75" t="s">
        <v>59</v>
      </c>
      <c r="O75" t="s">
        <v>20</v>
      </c>
    </row>
    <row r="76" spans="2:15" x14ac:dyDescent="0.25">
      <c r="B76" t="s">
        <v>60</v>
      </c>
      <c r="C76">
        <v>22</v>
      </c>
      <c r="D76" t="s">
        <v>161</v>
      </c>
      <c r="E76">
        <v>20.25</v>
      </c>
      <c r="F76">
        <v>0</v>
      </c>
      <c r="G76" t="s">
        <v>18</v>
      </c>
      <c r="H76" t="s">
        <v>18</v>
      </c>
      <c r="I76" t="s">
        <v>19</v>
      </c>
      <c r="J76" t="s">
        <v>18</v>
      </c>
      <c r="K76" t="s">
        <v>20</v>
      </c>
      <c r="L76" t="s">
        <v>21</v>
      </c>
      <c r="M76">
        <v>33</v>
      </c>
      <c r="N76" t="s">
        <v>61</v>
      </c>
      <c r="O76" t="s">
        <v>20</v>
      </c>
    </row>
    <row r="77" spans="2:15" x14ac:dyDescent="0.25">
      <c r="B77" t="s">
        <v>64</v>
      </c>
      <c r="C77">
        <v>23</v>
      </c>
      <c r="D77" t="s">
        <v>161</v>
      </c>
      <c r="E77">
        <v>20.14</v>
      </c>
      <c r="F77">
        <v>0.02</v>
      </c>
      <c r="G77" t="s">
        <v>18</v>
      </c>
      <c r="H77" t="s">
        <v>18</v>
      </c>
      <c r="I77" t="s">
        <v>19</v>
      </c>
      <c r="J77" t="s">
        <v>18</v>
      </c>
      <c r="K77" t="s">
        <v>20</v>
      </c>
      <c r="L77" t="s">
        <v>21</v>
      </c>
      <c r="M77">
        <v>39</v>
      </c>
      <c r="N77" t="s">
        <v>65</v>
      </c>
      <c r="O77" t="s">
        <v>20</v>
      </c>
    </row>
    <row r="78" spans="2:15" x14ac:dyDescent="0.25">
      <c r="B78" t="s">
        <v>66</v>
      </c>
      <c r="C78">
        <v>24</v>
      </c>
      <c r="D78" t="s">
        <v>161</v>
      </c>
      <c r="E78">
        <v>19.649999999999999</v>
      </c>
      <c r="F78">
        <v>7.0000000000000007E-2</v>
      </c>
      <c r="G78" t="s">
        <v>18</v>
      </c>
      <c r="H78" t="s">
        <v>18</v>
      </c>
      <c r="I78" t="s">
        <v>19</v>
      </c>
      <c r="J78" t="s">
        <v>18</v>
      </c>
      <c r="K78" t="s">
        <v>20</v>
      </c>
      <c r="L78" t="s">
        <v>21</v>
      </c>
      <c r="M78">
        <v>45</v>
      </c>
      <c r="N78" t="s">
        <v>67</v>
      </c>
      <c r="O78" t="s">
        <v>20</v>
      </c>
    </row>
    <row r="79" spans="2:15" x14ac:dyDescent="0.25">
      <c r="B79" t="s">
        <v>68</v>
      </c>
      <c r="C79">
        <v>25</v>
      </c>
      <c r="D79" t="s">
        <v>161</v>
      </c>
      <c r="E79">
        <v>20.02</v>
      </c>
      <c r="F79">
        <v>0.06</v>
      </c>
      <c r="G79" t="s">
        <v>18</v>
      </c>
      <c r="H79" t="s">
        <v>18</v>
      </c>
      <c r="I79" t="s">
        <v>19</v>
      </c>
      <c r="J79" t="s">
        <v>18</v>
      </c>
      <c r="K79" t="s">
        <v>20</v>
      </c>
      <c r="L79" t="s">
        <v>21</v>
      </c>
      <c r="M79">
        <v>4</v>
      </c>
      <c r="N79" t="s">
        <v>69</v>
      </c>
      <c r="O79" t="s">
        <v>20</v>
      </c>
    </row>
    <row r="80" spans="2:15" x14ac:dyDescent="0.25">
      <c r="B80" t="s">
        <v>70</v>
      </c>
      <c r="C80">
        <v>26</v>
      </c>
      <c r="D80" t="s">
        <v>161</v>
      </c>
      <c r="E80">
        <v>20</v>
      </c>
      <c r="F80">
        <v>0.01</v>
      </c>
      <c r="G80" t="s">
        <v>18</v>
      </c>
      <c r="H80" t="s">
        <v>18</v>
      </c>
      <c r="I80" t="s">
        <v>19</v>
      </c>
      <c r="J80" t="s">
        <v>18</v>
      </c>
      <c r="K80" t="s">
        <v>20</v>
      </c>
      <c r="L80" t="s">
        <v>21</v>
      </c>
      <c r="M80">
        <v>10</v>
      </c>
      <c r="N80" t="s">
        <v>71</v>
      </c>
      <c r="O80" t="s">
        <v>20</v>
      </c>
    </row>
    <row r="81" spans="2:15" x14ac:dyDescent="0.25">
      <c r="B81" t="s">
        <v>72</v>
      </c>
      <c r="C81">
        <v>27</v>
      </c>
      <c r="D81" t="s">
        <v>161</v>
      </c>
      <c r="E81">
        <v>20.46</v>
      </c>
      <c r="F81">
        <v>0</v>
      </c>
      <c r="G81" t="s">
        <v>18</v>
      </c>
      <c r="H81" t="s">
        <v>18</v>
      </c>
      <c r="I81" t="s">
        <v>19</v>
      </c>
      <c r="J81" t="s">
        <v>18</v>
      </c>
      <c r="K81" t="s">
        <v>126</v>
      </c>
      <c r="L81" t="s">
        <v>21</v>
      </c>
      <c r="M81">
        <v>16</v>
      </c>
      <c r="N81" t="s">
        <v>166</v>
      </c>
      <c r="O81" t="s">
        <v>20</v>
      </c>
    </row>
    <row r="82" spans="2:15" x14ac:dyDescent="0.25">
      <c r="B82" t="s">
        <v>75</v>
      </c>
      <c r="C82">
        <v>28</v>
      </c>
      <c r="D82" t="s">
        <v>161</v>
      </c>
      <c r="E82">
        <v>20.6</v>
      </c>
      <c r="F82">
        <v>7.0000000000000007E-2</v>
      </c>
      <c r="G82" t="s">
        <v>18</v>
      </c>
      <c r="H82" t="s">
        <v>18</v>
      </c>
      <c r="I82" t="s">
        <v>19</v>
      </c>
      <c r="J82" t="s">
        <v>18</v>
      </c>
      <c r="K82" t="s">
        <v>20</v>
      </c>
      <c r="L82" t="s">
        <v>21</v>
      </c>
      <c r="M82">
        <v>22</v>
      </c>
      <c r="N82" t="s">
        <v>76</v>
      </c>
      <c r="O82" t="s">
        <v>20</v>
      </c>
    </row>
    <row r="83" spans="2:15" x14ac:dyDescent="0.25">
      <c r="B83" t="s">
        <v>77</v>
      </c>
      <c r="C83">
        <v>29</v>
      </c>
      <c r="D83" t="s">
        <v>161</v>
      </c>
      <c r="E83">
        <v>20.63</v>
      </c>
      <c r="F83">
        <v>0.06</v>
      </c>
      <c r="G83" t="s">
        <v>18</v>
      </c>
      <c r="H83" t="s">
        <v>18</v>
      </c>
      <c r="I83" t="s">
        <v>19</v>
      </c>
      <c r="J83" t="s">
        <v>18</v>
      </c>
      <c r="K83" t="s">
        <v>20</v>
      </c>
      <c r="L83" t="s">
        <v>21</v>
      </c>
      <c r="M83">
        <v>28</v>
      </c>
      <c r="N83" t="s">
        <v>78</v>
      </c>
      <c r="O83" t="s">
        <v>20</v>
      </c>
    </row>
    <row r="84" spans="2:15" x14ac:dyDescent="0.25">
      <c r="B84" t="s">
        <v>79</v>
      </c>
      <c r="C84">
        <v>30</v>
      </c>
      <c r="D84" t="s">
        <v>161</v>
      </c>
      <c r="E84">
        <v>21.07</v>
      </c>
      <c r="F84">
        <v>0.1</v>
      </c>
      <c r="G84" t="s">
        <v>18</v>
      </c>
      <c r="H84" t="s">
        <v>18</v>
      </c>
      <c r="I84" t="s">
        <v>19</v>
      </c>
      <c r="J84" t="s">
        <v>18</v>
      </c>
      <c r="K84" t="s">
        <v>20</v>
      </c>
      <c r="L84" t="s">
        <v>21</v>
      </c>
      <c r="M84">
        <v>34</v>
      </c>
      <c r="N84" t="s">
        <v>80</v>
      </c>
      <c r="O84" t="s">
        <v>20</v>
      </c>
    </row>
    <row r="85" spans="2:15" x14ac:dyDescent="0.25">
      <c r="B85" t="s">
        <v>81</v>
      </c>
      <c r="C85">
        <v>31</v>
      </c>
      <c r="D85" t="s">
        <v>161</v>
      </c>
      <c r="E85">
        <v>20.93</v>
      </c>
      <c r="F85">
        <v>0.04</v>
      </c>
      <c r="G85" t="s">
        <v>18</v>
      </c>
      <c r="H85" t="s">
        <v>18</v>
      </c>
      <c r="I85" t="s">
        <v>19</v>
      </c>
      <c r="J85" t="s">
        <v>18</v>
      </c>
      <c r="K85" t="s">
        <v>20</v>
      </c>
      <c r="L85" t="s">
        <v>21</v>
      </c>
      <c r="M85">
        <v>40</v>
      </c>
      <c r="N85" t="s">
        <v>82</v>
      </c>
      <c r="O85" t="s">
        <v>20</v>
      </c>
    </row>
    <row r="86" spans="2:15" x14ac:dyDescent="0.25">
      <c r="B86" t="s">
        <v>83</v>
      </c>
      <c r="C86">
        <v>32</v>
      </c>
      <c r="D86" t="s">
        <v>161</v>
      </c>
      <c r="E86">
        <v>19.63</v>
      </c>
      <c r="F86">
        <v>0</v>
      </c>
      <c r="G86" t="s">
        <v>18</v>
      </c>
      <c r="H86" t="s">
        <v>18</v>
      </c>
      <c r="I86" t="s">
        <v>19</v>
      </c>
      <c r="J86" t="s">
        <v>18</v>
      </c>
      <c r="K86" t="s">
        <v>20</v>
      </c>
      <c r="L86" t="s">
        <v>21</v>
      </c>
      <c r="M86">
        <v>46</v>
      </c>
      <c r="N86" t="s">
        <v>84</v>
      </c>
      <c r="O86" t="s">
        <v>20</v>
      </c>
    </row>
    <row r="87" spans="2:15" x14ac:dyDescent="0.25">
      <c r="B87" t="s">
        <v>85</v>
      </c>
      <c r="C87">
        <v>33</v>
      </c>
      <c r="D87" t="s">
        <v>161</v>
      </c>
      <c r="E87">
        <v>19.68</v>
      </c>
      <c r="F87">
        <v>0</v>
      </c>
      <c r="G87" t="s">
        <v>18</v>
      </c>
      <c r="H87" t="s">
        <v>18</v>
      </c>
      <c r="I87" t="s">
        <v>19</v>
      </c>
      <c r="J87" t="s">
        <v>18</v>
      </c>
      <c r="K87" t="s">
        <v>126</v>
      </c>
      <c r="L87" t="s">
        <v>21</v>
      </c>
      <c r="M87">
        <v>5</v>
      </c>
      <c r="N87" t="s">
        <v>167</v>
      </c>
      <c r="O87" t="s">
        <v>20</v>
      </c>
    </row>
    <row r="88" spans="2:15" x14ac:dyDescent="0.25">
      <c r="B88" t="s">
        <v>87</v>
      </c>
      <c r="C88">
        <v>34</v>
      </c>
      <c r="D88" t="s">
        <v>161</v>
      </c>
      <c r="E88">
        <v>19.55</v>
      </c>
      <c r="F88">
        <v>7.0000000000000007E-2</v>
      </c>
      <c r="G88" t="s">
        <v>18</v>
      </c>
      <c r="H88" t="s">
        <v>18</v>
      </c>
      <c r="I88" t="s">
        <v>19</v>
      </c>
      <c r="J88" t="s">
        <v>18</v>
      </c>
      <c r="K88" t="s">
        <v>20</v>
      </c>
      <c r="L88" t="s">
        <v>21</v>
      </c>
      <c r="M88">
        <v>11</v>
      </c>
      <c r="N88" t="s">
        <v>88</v>
      </c>
      <c r="O88" t="s">
        <v>20</v>
      </c>
    </row>
    <row r="89" spans="2:15" x14ac:dyDescent="0.25">
      <c r="B89" t="s">
        <v>89</v>
      </c>
      <c r="C89">
        <v>35</v>
      </c>
      <c r="D89" t="s">
        <v>161</v>
      </c>
      <c r="E89">
        <v>20.09</v>
      </c>
      <c r="F89">
        <v>0.06</v>
      </c>
      <c r="G89" t="s">
        <v>18</v>
      </c>
      <c r="H89" t="s">
        <v>18</v>
      </c>
      <c r="I89" t="s">
        <v>19</v>
      </c>
      <c r="J89" t="s">
        <v>18</v>
      </c>
      <c r="K89" t="s">
        <v>20</v>
      </c>
      <c r="L89" t="s">
        <v>21</v>
      </c>
      <c r="M89">
        <v>17</v>
      </c>
      <c r="N89" t="s">
        <v>90</v>
      </c>
      <c r="O89" t="s">
        <v>20</v>
      </c>
    </row>
    <row r="90" spans="2:15" x14ac:dyDescent="0.25">
      <c r="B90" t="s">
        <v>91</v>
      </c>
      <c r="C90">
        <v>36</v>
      </c>
      <c r="D90" t="s">
        <v>161</v>
      </c>
      <c r="E90">
        <v>20.65</v>
      </c>
      <c r="F90">
        <v>0.02</v>
      </c>
      <c r="G90" t="s">
        <v>18</v>
      </c>
      <c r="H90" t="s">
        <v>18</v>
      </c>
      <c r="I90" t="s">
        <v>19</v>
      </c>
      <c r="J90" t="s">
        <v>18</v>
      </c>
      <c r="K90" t="s">
        <v>20</v>
      </c>
      <c r="L90" t="s">
        <v>21</v>
      </c>
      <c r="M90">
        <v>23</v>
      </c>
      <c r="N90" t="s">
        <v>92</v>
      </c>
      <c r="O90" t="s">
        <v>20</v>
      </c>
    </row>
    <row r="91" spans="2:15" x14ac:dyDescent="0.25">
      <c r="B91" t="s">
        <v>93</v>
      </c>
      <c r="C91">
        <v>37</v>
      </c>
      <c r="D91" t="s">
        <v>161</v>
      </c>
      <c r="E91">
        <v>20.16</v>
      </c>
      <c r="F91">
        <v>0.02</v>
      </c>
      <c r="G91" t="s">
        <v>18</v>
      </c>
      <c r="H91" t="s">
        <v>18</v>
      </c>
      <c r="I91" t="s">
        <v>19</v>
      </c>
      <c r="J91" t="s">
        <v>18</v>
      </c>
      <c r="K91" t="s">
        <v>20</v>
      </c>
      <c r="L91" t="s">
        <v>21</v>
      </c>
      <c r="M91">
        <v>29</v>
      </c>
      <c r="N91" t="s">
        <v>94</v>
      </c>
      <c r="O91" t="s">
        <v>20</v>
      </c>
    </row>
    <row r="92" spans="2:15" x14ac:dyDescent="0.25">
      <c r="B92" t="s">
        <v>95</v>
      </c>
      <c r="C92">
        <v>38</v>
      </c>
      <c r="D92" t="s">
        <v>161</v>
      </c>
      <c r="E92">
        <v>20.53</v>
      </c>
      <c r="F92">
        <v>0.06</v>
      </c>
      <c r="G92" t="s">
        <v>18</v>
      </c>
      <c r="H92" t="s">
        <v>18</v>
      </c>
      <c r="I92" t="s">
        <v>19</v>
      </c>
      <c r="J92" t="s">
        <v>18</v>
      </c>
      <c r="K92" t="s">
        <v>20</v>
      </c>
      <c r="L92" t="s">
        <v>21</v>
      </c>
      <c r="M92">
        <v>35</v>
      </c>
      <c r="N92" t="s">
        <v>96</v>
      </c>
      <c r="O92" t="s">
        <v>20</v>
      </c>
    </row>
    <row r="93" spans="2:15" x14ac:dyDescent="0.25">
      <c r="B93" t="s">
        <v>97</v>
      </c>
      <c r="C93">
        <v>39</v>
      </c>
      <c r="D93" t="s">
        <v>161</v>
      </c>
      <c r="E93">
        <v>20.13</v>
      </c>
      <c r="F93">
        <v>0.04</v>
      </c>
      <c r="G93" t="s">
        <v>18</v>
      </c>
      <c r="H93" t="s">
        <v>18</v>
      </c>
      <c r="I93" t="s">
        <v>19</v>
      </c>
      <c r="J93" t="s">
        <v>18</v>
      </c>
      <c r="K93" t="s">
        <v>20</v>
      </c>
      <c r="L93" t="s">
        <v>21</v>
      </c>
      <c r="M93">
        <v>41</v>
      </c>
      <c r="N93" t="s">
        <v>130</v>
      </c>
      <c r="O93" t="s">
        <v>20</v>
      </c>
    </row>
    <row r="94" spans="2:15" x14ac:dyDescent="0.25">
      <c r="B94" t="s">
        <v>131</v>
      </c>
      <c r="C94">
        <v>40</v>
      </c>
      <c r="D94" t="s">
        <v>161</v>
      </c>
      <c r="E94">
        <v>20.21</v>
      </c>
      <c r="F94">
        <v>0.01</v>
      </c>
      <c r="G94" t="s">
        <v>18</v>
      </c>
      <c r="H94" t="s">
        <v>18</v>
      </c>
      <c r="I94" t="s">
        <v>19</v>
      </c>
      <c r="J94" t="s">
        <v>18</v>
      </c>
      <c r="K94" t="s">
        <v>20</v>
      </c>
      <c r="L94" t="s">
        <v>21</v>
      </c>
      <c r="M94">
        <v>47</v>
      </c>
      <c r="N94" t="s">
        <v>132</v>
      </c>
      <c r="O94" t="s">
        <v>20</v>
      </c>
    </row>
    <row r="95" spans="2:15" x14ac:dyDescent="0.25">
      <c r="B95" t="s">
        <v>133</v>
      </c>
      <c r="C95">
        <v>41</v>
      </c>
      <c r="D95" t="s">
        <v>161</v>
      </c>
      <c r="E95">
        <v>19.93</v>
      </c>
      <c r="F95">
        <v>0.04</v>
      </c>
      <c r="G95" t="s">
        <v>18</v>
      </c>
      <c r="H95" t="s">
        <v>18</v>
      </c>
      <c r="I95" t="s">
        <v>19</v>
      </c>
      <c r="J95" t="s">
        <v>18</v>
      </c>
      <c r="K95" t="s">
        <v>20</v>
      </c>
      <c r="L95" t="s">
        <v>21</v>
      </c>
      <c r="M95">
        <v>6</v>
      </c>
      <c r="N95" t="s">
        <v>134</v>
      </c>
      <c r="O95" t="s">
        <v>20</v>
      </c>
    </row>
    <row r="96" spans="2:15" x14ac:dyDescent="0.25">
      <c r="B96" t="s">
        <v>135</v>
      </c>
      <c r="C96">
        <v>42</v>
      </c>
      <c r="D96" t="s">
        <v>161</v>
      </c>
      <c r="E96">
        <v>20.12</v>
      </c>
      <c r="F96">
        <v>0.09</v>
      </c>
      <c r="G96" t="s">
        <v>18</v>
      </c>
      <c r="H96" t="s">
        <v>18</v>
      </c>
      <c r="I96" t="s">
        <v>19</v>
      </c>
      <c r="J96" t="s">
        <v>18</v>
      </c>
      <c r="K96" t="s">
        <v>20</v>
      </c>
      <c r="L96" t="s">
        <v>21</v>
      </c>
      <c r="M96">
        <v>12</v>
      </c>
      <c r="N96" t="s">
        <v>136</v>
      </c>
      <c r="O96" t="s">
        <v>20</v>
      </c>
    </row>
    <row r="97" spans="2:15" x14ac:dyDescent="0.25">
      <c r="B97" t="s">
        <v>137</v>
      </c>
      <c r="C97">
        <v>43</v>
      </c>
      <c r="D97" t="s">
        <v>161</v>
      </c>
      <c r="E97">
        <v>20.93</v>
      </c>
      <c r="F97">
        <v>0.01</v>
      </c>
      <c r="G97" t="s">
        <v>18</v>
      </c>
      <c r="H97" t="s">
        <v>18</v>
      </c>
      <c r="I97" t="s">
        <v>19</v>
      </c>
      <c r="J97" t="s">
        <v>18</v>
      </c>
      <c r="K97" t="s">
        <v>20</v>
      </c>
      <c r="L97" t="s">
        <v>21</v>
      </c>
      <c r="M97">
        <v>18</v>
      </c>
      <c r="N97" t="s">
        <v>138</v>
      </c>
      <c r="O97" t="s">
        <v>20</v>
      </c>
    </row>
    <row r="98" spans="2:15" x14ac:dyDescent="0.25">
      <c r="B98" t="s">
        <v>139</v>
      </c>
      <c r="C98">
        <v>44</v>
      </c>
      <c r="D98" t="s">
        <v>161</v>
      </c>
      <c r="E98">
        <v>20.149999999999999</v>
      </c>
      <c r="F98">
        <v>0.03</v>
      </c>
      <c r="G98" t="s">
        <v>18</v>
      </c>
      <c r="H98" t="s">
        <v>18</v>
      </c>
      <c r="I98" t="s">
        <v>19</v>
      </c>
      <c r="J98" t="s">
        <v>18</v>
      </c>
      <c r="K98" t="s">
        <v>20</v>
      </c>
      <c r="L98" t="s">
        <v>21</v>
      </c>
      <c r="M98">
        <v>24</v>
      </c>
      <c r="N98" t="s">
        <v>140</v>
      </c>
      <c r="O98" t="s">
        <v>20</v>
      </c>
    </row>
    <row r="99" spans="2:15" x14ac:dyDescent="0.25">
      <c r="B99" t="s">
        <v>141</v>
      </c>
      <c r="C99">
        <v>45</v>
      </c>
      <c r="D99" t="s">
        <v>161</v>
      </c>
      <c r="E99">
        <v>20.43</v>
      </c>
      <c r="F99">
        <v>0.06</v>
      </c>
      <c r="G99" t="s">
        <v>18</v>
      </c>
      <c r="H99" t="s">
        <v>18</v>
      </c>
      <c r="I99" t="s">
        <v>19</v>
      </c>
      <c r="J99" t="s">
        <v>18</v>
      </c>
      <c r="K99" t="s">
        <v>20</v>
      </c>
      <c r="L99" t="s">
        <v>21</v>
      </c>
      <c r="M99">
        <v>30</v>
      </c>
      <c r="N99" t="s">
        <v>142</v>
      </c>
      <c r="O99" t="s">
        <v>20</v>
      </c>
    </row>
    <row r="100" spans="2:15" x14ac:dyDescent="0.25">
      <c r="B100" t="s">
        <v>143</v>
      </c>
      <c r="C100">
        <v>46</v>
      </c>
      <c r="D100" t="s">
        <v>161</v>
      </c>
      <c r="E100">
        <v>20.059999999999999</v>
      </c>
      <c r="F100">
        <v>0.13</v>
      </c>
      <c r="G100" t="s">
        <v>18</v>
      </c>
      <c r="H100" t="s">
        <v>18</v>
      </c>
      <c r="I100" t="s">
        <v>19</v>
      </c>
      <c r="J100" t="s">
        <v>18</v>
      </c>
      <c r="K100" t="s">
        <v>20</v>
      </c>
      <c r="L100" t="s">
        <v>21</v>
      </c>
      <c r="M100">
        <v>36</v>
      </c>
      <c r="N100" t="s">
        <v>144</v>
      </c>
      <c r="O100" t="s">
        <v>20</v>
      </c>
    </row>
    <row r="101" spans="2:15" x14ac:dyDescent="0.25">
      <c r="B101" t="s">
        <v>145</v>
      </c>
      <c r="C101">
        <v>47</v>
      </c>
      <c r="D101" t="s">
        <v>161</v>
      </c>
      <c r="E101">
        <v>20.45</v>
      </c>
      <c r="F101">
        <v>0.09</v>
      </c>
      <c r="G101" t="s">
        <v>18</v>
      </c>
      <c r="H101" t="s">
        <v>18</v>
      </c>
      <c r="I101" t="s">
        <v>19</v>
      </c>
      <c r="J101" t="s">
        <v>18</v>
      </c>
      <c r="K101" t="s">
        <v>20</v>
      </c>
      <c r="L101" t="s">
        <v>21</v>
      </c>
      <c r="M101">
        <v>42</v>
      </c>
      <c r="N101" t="s">
        <v>152</v>
      </c>
      <c r="O101" t="s">
        <v>20</v>
      </c>
    </row>
    <row r="102" spans="2:15" x14ac:dyDescent="0.25">
      <c r="B102" t="s">
        <v>147</v>
      </c>
      <c r="C102">
        <v>48</v>
      </c>
      <c r="D102" t="s">
        <v>161</v>
      </c>
      <c r="E102">
        <v>20.170000000000002</v>
      </c>
      <c r="F102">
        <v>0</v>
      </c>
      <c r="G102" t="s">
        <v>18</v>
      </c>
      <c r="H102" t="s">
        <v>18</v>
      </c>
      <c r="I102" t="s">
        <v>19</v>
      </c>
      <c r="J102" t="s">
        <v>18</v>
      </c>
      <c r="K102" t="s">
        <v>20</v>
      </c>
      <c r="L102" t="s">
        <v>21</v>
      </c>
      <c r="M102">
        <v>48</v>
      </c>
      <c r="N102" t="s">
        <v>148</v>
      </c>
      <c r="O102" t="s">
        <v>20</v>
      </c>
    </row>
    <row r="103" spans="2:15" x14ac:dyDescent="0.25">
      <c r="F103" s="11">
        <f>AVERAGE(F55:F102,F55:F102)</f>
        <v>3.8541666666666662E-2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apoA-I</vt:lpstr>
      <vt:lpstr>apoA-IV</vt:lpstr>
      <vt:lpstr>apoB</vt:lpstr>
      <vt:lpstr>pcyt1a</vt:lpstr>
      <vt:lpstr>adph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M. Kortner</dc:creator>
  <cp:lastModifiedBy>Elin Christine Valen</cp:lastModifiedBy>
  <cp:lastPrinted>2019-06-27T09:20:13Z</cp:lastPrinted>
  <dcterms:created xsi:type="dcterms:W3CDTF">2019-06-24T05:59:52Z</dcterms:created>
  <dcterms:modified xsi:type="dcterms:W3CDTF">2023-01-27T07:46:12Z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2023-01-25T09:26:14Z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9b6ac04b-778f-46a9-b82e-13e9b58cb353</vt:lpwstr>
  </property>
  <property fmtid="{D5CDD505-2E9C-101B-9397-08002B2CF9AE}" pid="8" name="MSIP_Label_d0484126-3486-41a9-802e-7f1e2277276c_ContentBits">
    <vt:lpwstr>0</vt:lpwstr>
  </property>
</Properties>
</file>