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975" windowHeight="8640" tabRatio="793"/>
  </bookViews>
  <sheets>
    <sheet name="Граф_Наблюдения" sheetId="3" r:id="rId1"/>
    <sheet name="&quot;0&quot; цикл" sheetId="1" r:id="rId2"/>
    <sheet name="21.10.24" sheetId="13" r:id="rId3"/>
    <sheet name="2" sheetId="14" r:id="rId4"/>
    <sheet name="3" sheetId="15" r:id="rId5"/>
    <sheet name="4" sheetId="17" r:id="rId6"/>
    <sheet name="5" sheetId="18" r:id="rId7"/>
    <sheet name="6" sheetId="19" r:id="rId8"/>
    <sheet name="7" sheetId="22" r:id="rId9"/>
    <sheet name="8" sheetId="21" r:id="rId10"/>
    <sheet name="9" sheetId="24" r:id="rId11"/>
    <sheet name="10" sheetId="25" r:id="rId12"/>
    <sheet name="11" sheetId="26" r:id="rId13"/>
    <sheet name="12" sheetId="27" r:id="rId14"/>
    <sheet name="13" sheetId="28" r:id="rId15"/>
    <sheet name="Лист1" sheetId="23" r:id="rId16"/>
  </sheets>
  <definedNames>
    <definedName name="I1.18" localSheetId="8">'7'!#REF!</definedName>
    <definedName name="I1.18" localSheetId="9">'8'!#REF!</definedName>
    <definedName name="I1.18" localSheetId="10">'9'!#REF!</definedName>
    <definedName name="I1.18_1" localSheetId="8">'7'!#REF!</definedName>
    <definedName name="I1.18_1" localSheetId="9">'8'!#REF!</definedName>
    <definedName name="I1.18_1" localSheetId="10">'9'!#REF!</definedName>
  </definedNames>
  <calcPr calcId="162913"/>
</workbook>
</file>

<file path=xl/calcChain.xml><?xml version="1.0" encoding="utf-8"?>
<calcChain xmlns="http://schemas.openxmlformats.org/spreadsheetml/2006/main">
  <c r="O4" i="13" l="1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3" i="13"/>
  <c r="J36" i="13"/>
  <c r="J36" i="1"/>
  <c r="J6" i="13"/>
  <c r="P36" i="13"/>
  <c r="J3" i="13"/>
  <c r="H53" i="13" l="1"/>
  <c r="H54" i="13"/>
  <c r="I54" i="13" s="1"/>
  <c r="H55" i="13"/>
  <c r="I55" i="13"/>
  <c r="J55" i="13" s="1"/>
  <c r="H54" i="1"/>
  <c r="H55" i="1"/>
  <c r="I55" i="1" s="1"/>
  <c r="D55" i="13"/>
  <c r="E55" i="13" s="1"/>
  <c r="T55" i="1"/>
  <c r="U55" i="1" s="1"/>
  <c r="V55" i="1" s="1"/>
  <c r="D55" i="1"/>
  <c r="E55" i="1" s="1"/>
  <c r="J54" i="13" l="1"/>
  <c r="K54" i="13"/>
  <c r="L54" i="13" s="1"/>
  <c r="I53" i="13"/>
  <c r="K55" i="13"/>
  <c r="L55" i="13" s="1"/>
  <c r="M55" i="13" s="1"/>
  <c r="P55" i="13" s="1"/>
  <c r="J55" i="1"/>
  <c r="K55" i="1"/>
  <c r="L55" i="1" s="1"/>
  <c r="I54" i="1"/>
  <c r="I54" i="21"/>
  <c r="H54" i="21"/>
  <c r="D54" i="21"/>
  <c r="E54" i="21" s="1"/>
  <c r="I53" i="21"/>
  <c r="H53" i="21"/>
  <c r="D53" i="21"/>
  <c r="H52" i="21"/>
  <c r="D52" i="21"/>
  <c r="H51" i="21"/>
  <c r="D51" i="21"/>
  <c r="H50" i="21"/>
  <c r="D50" i="21"/>
  <c r="H49" i="21"/>
  <c r="D49" i="21"/>
  <c r="H48" i="21"/>
  <c r="D48" i="21"/>
  <c r="H47" i="21"/>
  <c r="D47" i="21"/>
  <c r="H46" i="21"/>
  <c r="D46" i="21"/>
  <c r="H45" i="21"/>
  <c r="D45" i="21"/>
  <c r="H44" i="21"/>
  <c r="D44" i="21"/>
  <c r="H43" i="21"/>
  <c r="D43" i="21"/>
  <c r="H42" i="21"/>
  <c r="D42" i="21"/>
  <c r="H41" i="21"/>
  <c r="D41" i="21"/>
  <c r="H40" i="21"/>
  <c r="D40" i="21"/>
  <c r="H39" i="21"/>
  <c r="D39" i="21"/>
  <c r="H38" i="21"/>
  <c r="D38" i="21"/>
  <c r="H37" i="21"/>
  <c r="D37" i="21"/>
  <c r="H36" i="21"/>
  <c r="D36" i="21"/>
  <c r="H35" i="21"/>
  <c r="D35" i="21"/>
  <c r="H34" i="21"/>
  <c r="D34" i="21"/>
  <c r="H33" i="21"/>
  <c r="D33" i="21"/>
  <c r="H32" i="21"/>
  <c r="D32" i="21"/>
  <c r="H31" i="21"/>
  <c r="D31" i="21"/>
  <c r="H30" i="21"/>
  <c r="D30" i="21"/>
  <c r="H29" i="21"/>
  <c r="D29" i="21"/>
  <c r="H28" i="21"/>
  <c r="D28" i="21"/>
  <c r="H27" i="21"/>
  <c r="D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H17" i="21"/>
  <c r="D17" i="21"/>
  <c r="H16" i="21"/>
  <c r="D16" i="21"/>
  <c r="H15" i="21"/>
  <c r="D15" i="21"/>
  <c r="H14" i="21"/>
  <c r="D14" i="21"/>
  <c r="H13" i="21"/>
  <c r="D13" i="21"/>
  <c r="H12" i="21"/>
  <c r="D12" i="21"/>
  <c r="H11" i="21"/>
  <c r="D11" i="21"/>
  <c r="H10" i="21"/>
  <c r="D10" i="21"/>
  <c r="H9" i="21"/>
  <c r="D9" i="21"/>
  <c r="H8" i="21"/>
  <c r="D8" i="21"/>
  <c r="H7" i="21"/>
  <c r="D7" i="21"/>
  <c r="H6" i="21"/>
  <c r="D6" i="21"/>
  <c r="H5" i="21"/>
  <c r="D5" i="21"/>
  <c r="H4" i="21"/>
  <c r="D4" i="21"/>
  <c r="H3" i="21"/>
  <c r="D3" i="21"/>
  <c r="J54" i="22"/>
  <c r="M54" i="22" s="1"/>
  <c r="I54" i="22"/>
  <c r="H54" i="22"/>
  <c r="D54" i="22"/>
  <c r="E54" i="22" s="1"/>
  <c r="K54" i="22" s="1"/>
  <c r="I53" i="22"/>
  <c r="H53" i="22"/>
  <c r="E53" i="22"/>
  <c r="J53" i="22" s="1"/>
  <c r="D53" i="22"/>
  <c r="I52" i="22"/>
  <c r="H52" i="22"/>
  <c r="D52" i="22"/>
  <c r="E52" i="22" s="1"/>
  <c r="H51" i="22"/>
  <c r="D51" i="22"/>
  <c r="H50" i="22"/>
  <c r="D50" i="22"/>
  <c r="H49" i="22"/>
  <c r="D49" i="22"/>
  <c r="H48" i="22"/>
  <c r="D48" i="22"/>
  <c r="H47" i="22"/>
  <c r="D47" i="22"/>
  <c r="H46" i="22"/>
  <c r="D46" i="22"/>
  <c r="H45" i="22"/>
  <c r="D45" i="22"/>
  <c r="H44" i="22"/>
  <c r="D44" i="22"/>
  <c r="H43" i="22"/>
  <c r="D43" i="22"/>
  <c r="H42" i="22"/>
  <c r="D42" i="22"/>
  <c r="H41" i="22"/>
  <c r="D41" i="22"/>
  <c r="H40" i="22"/>
  <c r="D40" i="22"/>
  <c r="H39" i="22"/>
  <c r="D39" i="22"/>
  <c r="H38" i="22"/>
  <c r="D38" i="22"/>
  <c r="H37" i="22"/>
  <c r="D37" i="22"/>
  <c r="H36" i="22"/>
  <c r="D36" i="22"/>
  <c r="H35" i="22"/>
  <c r="D35" i="22"/>
  <c r="H34" i="22"/>
  <c r="D34" i="22"/>
  <c r="H33" i="22"/>
  <c r="D33" i="22"/>
  <c r="H32" i="22"/>
  <c r="D32" i="22"/>
  <c r="H31" i="22"/>
  <c r="D31" i="22"/>
  <c r="H30" i="22"/>
  <c r="D30" i="22"/>
  <c r="H29" i="22"/>
  <c r="D29" i="22"/>
  <c r="H28" i="22"/>
  <c r="D28" i="22"/>
  <c r="H27" i="22"/>
  <c r="D27" i="22"/>
  <c r="H26" i="22"/>
  <c r="D26" i="22"/>
  <c r="H25" i="22"/>
  <c r="D25" i="22"/>
  <c r="H24" i="22"/>
  <c r="D24" i="22"/>
  <c r="H23" i="22"/>
  <c r="D23" i="22"/>
  <c r="H22" i="22"/>
  <c r="D22" i="22"/>
  <c r="H21" i="22"/>
  <c r="D21" i="22"/>
  <c r="H20" i="22"/>
  <c r="D20" i="22"/>
  <c r="H19" i="22"/>
  <c r="D19" i="22"/>
  <c r="H18" i="22"/>
  <c r="D18" i="22"/>
  <c r="H17" i="22"/>
  <c r="D17" i="22"/>
  <c r="H16" i="22"/>
  <c r="D16" i="22"/>
  <c r="H15" i="22"/>
  <c r="D15" i="22"/>
  <c r="H14" i="22"/>
  <c r="D14" i="22"/>
  <c r="H13" i="22"/>
  <c r="D13" i="22"/>
  <c r="H12" i="22"/>
  <c r="D12" i="22"/>
  <c r="H11" i="22"/>
  <c r="D11" i="22"/>
  <c r="H10" i="22"/>
  <c r="D10" i="22"/>
  <c r="H9" i="22"/>
  <c r="D9" i="22"/>
  <c r="H8" i="22"/>
  <c r="D8" i="22"/>
  <c r="H7" i="22"/>
  <c r="D7" i="22"/>
  <c r="H6" i="22"/>
  <c r="D6" i="22"/>
  <c r="H5" i="22"/>
  <c r="D5" i="22"/>
  <c r="H4" i="22"/>
  <c r="D4" i="22"/>
  <c r="H3" i="22"/>
  <c r="D3" i="22"/>
  <c r="I54" i="19"/>
  <c r="H54" i="19"/>
  <c r="D54" i="19"/>
  <c r="E54" i="19" s="1"/>
  <c r="I53" i="19"/>
  <c r="H53" i="19"/>
  <c r="E53" i="19"/>
  <c r="D53" i="19"/>
  <c r="H52" i="19"/>
  <c r="D52" i="19"/>
  <c r="H51" i="19"/>
  <c r="D51" i="19"/>
  <c r="H50" i="19"/>
  <c r="D50" i="19"/>
  <c r="H49" i="19"/>
  <c r="D49" i="19"/>
  <c r="H48" i="19"/>
  <c r="D48" i="19"/>
  <c r="H47" i="19"/>
  <c r="D47" i="19"/>
  <c r="H46" i="19"/>
  <c r="D46" i="19"/>
  <c r="H45" i="19"/>
  <c r="D45" i="19"/>
  <c r="H44" i="19"/>
  <c r="D44" i="19"/>
  <c r="H43" i="19"/>
  <c r="D43" i="19"/>
  <c r="H42" i="19"/>
  <c r="D42" i="19"/>
  <c r="H41" i="19"/>
  <c r="D41" i="19"/>
  <c r="H40" i="19"/>
  <c r="D40" i="19"/>
  <c r="H39" i="19"/>
  <c r="D39" i="19"/>
  <c r="H38" i="19"/>
  <c r="D38" i="19"/>
  <c r="H37" i="19"/>
  <c r="D37" i="19"/>
  <c r="H36" i="19"/>
  <c r="D36" i="19"/>
  <c r="H35" i="19"/>
  <c r="D35" i="19"/>
  <c r="H34" i="19"/>
  <c r="D34" i="19"/>
  <c r="H33" i="19"/>
  <c r="D33" i="19"/>
  <c r="H32" i="19"/>
  <c r="D32" i="19"/>
  <c r="H31" i="19"/>
  <c r="D31" i="19"/>
  <c r="H30" i="19"/>
  <c r="D30" i="19"/>
  <c r="H29" i="19"/>
  <c r="D29" i="19"/>
  <c r="H28" i="19"/>
  <c r="D28" i="19"/>
  <c r="H27" i="19"/>
  <c r="D27" i="19"/>
  <c r="H26" i="19"/>
  <c r="D26" i="19"/>
  <c r="H25" i="19"/>
  <c r="D25" i="19"/>
  <c r="H24" i="19"/>
  <c r="D24" i="19"/>
  <c r="H23" i="19"/>
  <c r="D23" i="19"/>
  <c r="H22" i="19"/>
  <c r="D22" i="19"/>
  <c r="H21" i="19"/>
  <c r="D21" i="19"/>
  <c r="H20" i="19"/>
  <c r="D20" i="19"/>
  <c r="H19" i="19"/>
  <c r="D19" i="19"/>
  <c r="H18" i="19"/>
  <c r="D18" i="19"/>
  <c r="H17" i="19"/>
  <c r="D17" i="19"/>
  <c r="H16" i="19"/>
  <c r="D16" i="19"/>
  <c r="H15" i="19"/>
  <c r="D15" i="19"/>
  <c r="H14" i="19"/>
  <c r="D14" i="19"/>
  <c r="H13" i="19"/>
  <c r="D13" i="19"/>
  <c r="H12" i="19"/>
  <c r="D12" i="19"/>
  <c r="H11" i="19"/>
  <c r="D11" i="19"/>
  <c r="H10" i="19"/>
  <c r="D10" i="19"/>
  <c r="H9" i="19"/>
  <c r="D9" i="19"/>
  <c r="H8" i="19"/>
  <c r="D8" i="19"/>
  <c r="H7" i="19"/>
  <c r="D7" i="19"/>
  <c r="H6" i="19"/>
  <c r="D6" i="19"/>
  <c r="H5" i="19"/>
  <c r="D5" i="19"/>
  <c r="H4" i="19"/>
  <c r="D4" i="19"/>
  <c r="H3" i="19"/>
  <c r="D3" i="19"/>
  <c r="H54" i="18"/>
  <c r="I54" i="18" s="1"/>
  <c r="E54" i="18"/>
  <c r="D54" i="18"/>
  <c r="I53" i="18"/>
  <c r="H53" i="18"/>
  <c r="D53" i="18"/>
  <c r="E53" i="18" s="1"/>
  <c r="H52" i="18"/>
  <c r="E52" i="18"/>
  <c r="D52" i="18"/>
  <c r="H51" i="18"/>
  <c r="D51" i="18"/>
  <c r="H50" i="18"/>
  <c r="D50" i="18"/>
  <c r="H49" i="18"/>
  <c r="D49" i="18"/>
  <c r="H48" i="18"/>
  <c r="D48" i="18"/>
  <c r="H47" i="18"/>
  <c r="D47" i="18"/>
  <c r="H46" i="18"/>
  <c r="D46" i="18"/>
  <c r="H45" i="18"/>
  <c r="D45" i="18"/>
  <c r="H44" i="18"/>
  <c r="D44" i="18"/>
  <c r="H43" i="18"/>
  <c r="D43" i="18"/>
  <c r="H42" i="18"/>
  <c r="D42" i="18"/>
  <c r="H41" i="18"/>
  <c r="D41" i="18"/>
  <c r="H40" i="18"/>
  <c r="D40" i="18"/>
  <c r="H39" i="18"/>
  <c r="D39" i="18"/>
  <c r="H38" i="18"/>
  <c r="D38" i="18"/>
  <c r="H37" i="18"/>
  <c r="D37" i="18"/>
  <c r="H36" i="18"/>
  <c r="D36" i="18"/>
  <c r="H35" i="18"/>
  <c r="D35" i="18"/>
  <c r="H34" i="18"/>
  <c r="D34" i="18"/>
  <c r="H33" i="18"/>
  <c r="D33" i="18"/>
  <c r="H32" i="18"/>
  <c r="D32" i="18"/>
  <c r="H31" i="18"/>
  <c r="D31" i="18"/>
  <c r="H30" i="18"/>
  <c r="D30" i="18"/>
  <c r="H29" i="18"/>
  <c r="D29" i="18"/>
  <c r="H28" i="18"/>
  <c r="D28" i="18"/>
  <c r="H27" i="18"/>
  <c r="D27" i="18"/>
  <c r="H26" i="18"/>
  <c r="D26" i="18"/>
  <c r="H25" i="18"/>
  <c r="D25" i="18"/>
  <c r="H24" i="18"/>
  <c r="D24" i="18"/>
  <c r="H23" i="18"/>
  <c r="D23" i="18"/>
  <c r="H22" i="18"/>
  <c r="D22" i="18"/>
  <c r="H21" i="18"/>
  <c r="D21" i="18"/>
  <c r="H20" i="18"/>
  <c r="D20" i="18"/>
  <c r="H19" i="18"/>
  <c r="D19" i="18"/>
  <c r="H18" i="18"/>
  <c r="D18" i="18"/>
  <c r="H17" i="18"/>
  <c r="D17" i="18"/>
  <c r="H16" i="18"/>
  <c r="D16" i="18"/>
  <c r="H15" i="18"/>
  <c r="D15" i="18"/>
  <c r="H14" i="18"/>
  <c r="D14" i="18"/>
  <c r="H13" i="18"/>
  <c r="D13" i="18"/>
  <c r="H12" i="18"/>
  <c r="D12" i="18"/>
  <c r="H11" i="18"/>
  <c r="D11" i="18"/>
  <c r="H10" i="18"/>
  <c r="D10" i="18"/>
  <c r="H9" i="18"/>
  <c r="D9" i="18"/>
  <c r="H8" i="18"/>
  <c r="D8" i="18"/>
  <c r="H7" i="18"/>
  <c r="D7" i="18"/>
  <c r="H6" i="18"/>
  <c r="D6" i="18"/>
  <c r="H5" i="18"/>
  <c r="D5" i="18"/>
  <c r="H4" i="18"/>
  <c r="D4" i="18"/>
  <c r="H3" i="18"/>
  <c r="D3" i="18"/>
  <c r="I54" i="17"/>
  <c r="I53" i="17" s="1"/>
  <c r="I52" i="17" s="1"/>
  <c r="I51" i="17" s="1"/>
  <c r="I50" i="17" s="1"/>
  <c r="I49" i="17" s="1"/>
  <c r="I48" i="17" s="1"/>
  <c r="I47" i="17" s="1"/>
  <c r="I46" i="17" s="1"/>
  <c r="I45" i="17" s="1"/>
  <c r="I44" i="17" s="1"/>
  <c r="I43" i="17" s="1"/>
  <c r="I42" i="17" s="1"/>
  <c r="I41" i="17" s="1"/>
  <c r="I40" i="17" s="1"/>
  <c r="I39" i="17" s="1"/>
  <c r="I38" i="17" s="1"/>
  <c r="I37" i="17" s="1"/>
  <c r="I36" i="17" s="1"/>
  <c r="I35" i="17" s="1"/>
  <c r="I34" i="17" s="1"/>
  <c r="I33" i="17" s="1"/>
  <c r="I32" i="17" s="1"/>
  <c r="I31" i="17" s="1"/>
  <c r="I30" i="17" s="1"/>
  <c r="I29" i="17" s="1"/>
  <c r="I28" i="17" s="1"/>
  <c r="I27" i="17" s="1"/>
  <c r="I26" i="17" s="1"/>
  <c r="I25" i="17" s="1"/>
  <c r="I24" i="17" s="1"/>
  <c r="I23" i="17" s="1"/>
  <c r="I22" i="17" s="1"/>
  <c r="I21" i="17" s="1"/>
  <c r="I20" i="17" s="1"/>
  <c r="I19" i="17" s="1"/>
  <c r="I18" i="17" s="1"/>
  <c r="I17" i="17" s="1"/>
  <c r="I16" i="17" s="1"/>
  <c r="I15" i="17" s="1"/>
  <c r="I14" i="17" s="1"/>
  <c r="H54" i="17"/>
  <c r="E54" i="17"/>
  <c r="J54" i="17" s="1"/>
  <c r="D54" i="17"/>
  <c r="H53" i="17"/>
  <c r="E53" i="17"/>
  <c r="D53" i="17"/>
  <c r="H52" i="17"/>
  <c r="D52" i="17"/>
  <c r="H51" i="17"/>
  <c r="D51" i="17"/>
  <c r="H50" i="17"/>
  <c r="D50" i="17"/>
  <c r="H49" i="17"/>
  <c r="D49" i="17"/>
  <c r="H48" i="17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H34" i="17"/>
  <c r="D34" i="17"/>
  <c r="H33" i="17"/>
  <c r="D33" i="17"/>
  <c r="H32" i="17"/>
  <c r="D32" i="17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H18" i="17"/>
  <c r="D18" i="17"/>
  <c r="H17" i="17"/>
  <c r="D17" i="17"/>
  <c r="H16" i="17"/>
  <c r="D16" i="17"/>
  <c r="H15" i="17"/>
  <c r="D15" i="17"/>
  <c r="H14" i="17"/>
  <c r="D14" i="17"/>
  <c r="H13" i="17"/>
  <c r="D13" i="17"/>
  <c r="H12" i="17"/>
  <c r="D12" i="17"/>
  <c r="H11" i="17"/>
  <c r="D11" i="17"/>
  <c r="H10" i="17"/>
  <c r="D10" i="17"/>
  <c r="H9" i="17"/>
  <c r="D9" i="17"/>
  <c r="H8" i="17"/>
  <c r="D8" i="17"/>
  <c r="H7" i="17"/>
  <c r="D7" i="17"/>
  <c r="H6" i="17"/>
  <c r="D6" i="17"/>
  <c r="H5" i="17"/>
  <c r="D5" i="17"/>
  <c r="H4" i="17"/>
  <c r="D4" i="17"/>
  <c r="H3" i="17"/>
  <c r="D3" i="17"/>
  <c r="I54" i="15"/>
  <c r="H54" i="15"/>
  <c r="E54" i="15"/>
  <c r="D54" i="15"/>
  <c r="H53" i="15"/>
  <c r="I53" i="15" s="1"/>
  <c r="E53" i="15"/>
  <c r="D53" i="15"/>
  <c r="H52" i="15"/>
  <c r="D52" i="15"/>
  <c r="E52" i="15" s="1"/>
  <c r="H51" i="15"/>
  <c r="D51" i="15"/>
  <c r="H50" i="15"/>
  <c r="D50" i="15"/>
  <c r="H49" i="15"/>
  <c r="D49" i="15"/>
  <c r="H48" i="15"/>
  <c r="D48" i="15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H34" i="15"/>
  <c r="D34" i="15"/>
  <c r="H33" i="15"/>
  <c r="D33" i="15"/>
  <c r="H32" i="15"/>
  <c r="D32" i="15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H18" i="15"/>
  <c r="D18" i="15"/>
  <c r="H17" i="15"/>
  <c r="D17" i="15"/>
  <c r="H16" i="15"/>
  <c r="D16" i="15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I54" i="14"/>
  <c r="H54" i="14"/>
  <c r="D54" i="14"/>
  <c r="E54" i="14" s="1"/>
  <c r="H53" i="14"/>
  <c r="I53" i="14" s="1"/>
  <c r="I52" i="14" s="1"/>
  <c r="D53" i="14"/>
  <c r="H52" i="14"/>
  <c r="D52" i="14"/>
  <c r="H51" i="14"/>
  <c r="D51" i="14"/>
  <c r="H50" i="14"/>
  <c r="D50" i="14"/>
  <c r="H49" i="14"/>
  <c r="D49" i="14"/>
  <c r="H48" i="14"/>
  <c r="D48" i="14"/>
  <c r="H47" i="14"/>
  <c r="D47" i="14"/>
  <c r="H46" i="14"/>
  <c r="D46" i="14"/>
  <c r="H45" i="14"/>
  <c r="D45" i="14"/>
  <c r="H44" i="14"/>
  <c r="D44" i="14"/>
  <c r="H43" i="14"/>
  <c r="D43" i="14"/>
  <c r="H42" i="14"/>
  <c r="D42" i="14"/>
  <c r="H41" i="14"/>
  <c r="D41" i="14"/>
  <c r="H40" i="14"/>
  <c r="D40" i="14"/>
  <c r="H39" i="14"/>
  <c r="D39" i="14"/>
  <c r="H38" i="14"/>
  <c r="D38" i="14"/>
  <c r="H37" i="14"/>
  <c r="D37" i="14"/>
  <c r="H36" i="14"/>
  <c r="D36" i="14"/>
  <c r="H35" i="14"/>
  <c r="D35" i="14"/>
  <c r="H34" i="14"/>
  <c r="D34" i="14"/>
  <c r="H33" i="14"/>
  <c r="D33" i="14"/>
  <c r="H32" i="14"/>
  <c r="D32" i="14"/>
  <c r="H31" i="14"/>
  <c r="D31" i="14"/>
  <c r="H30" i="14"/>
  <c r="D30" i="14"/>
  <c r="H29" i="14"/>
  <c r="D29" i="14"/>
  <c r="H28" i="14"/>
  <c r="D28" i="14"/>
  <c r="H27" i="14"/>
  <c r="D27" i="14"/>
  <c r="H26" i="14"/>
  <c r="D26" i="14"/>
  <c r="H25" i="14"/>
  <c r="D25" i="14"/>
  <c r="H24" i="14"/>
  <c r="D24" i="14"/>
  <c r="H23" i="14"/>
  <c r="D23" i="14"/>
  <c r="H22" i="14"/>
  <c r="D22" i="14"/>
  <c r="H21" i="14"/>
  <c r="D21" i="14"/>
  <c r="H20" i="14"/>
  <c r="D20" i="14"/>
  <c r="H19" i="14"/>
  <c r="D19" i="14"/>
  <c r="H18" i="14"/>
  <c r="D18" i="14"/>
  <c r="H17" i="14"/>
  <c r="D17" i="14"/>
  <c r="H16" i="14"/>
  <c r="D16" i="14"/>
  <c r="H15" i="14"/>
  <c r="D15" i="14"/>
  <c r="H14" i="14"/>
  <c r="D14" i="14"/>
  <c r="H13" i="14"/>
  <c r="D13" i="14"/>
  <c r="H12" i="14"/>
  <c r="D12" i="14"/>
  <c r="H11" i="14"/>
  <c r="D11" i="14"/>
  <c r="H10" i="14"/>
  <c r="D10" i="14"/>
  <c r="H9" i="14"/>
  <c r="D9" i="14"/>
  <c r="H8" i="14"/>
  <c r="D8" i="14"/>
  <c r="H7" i="14"/>
  <c r="D7" i="14"/>
  <c r="H6" i="14"/>
  <c r="D6" i="14"/>
  <c r="H5" i="14"/>
  <c r="D5" i="14"/>
  <c r="H4" i="14"/>
  <c r="D4" i="14"/>
  <c r="H3" i="14"/>
  <c r="D3" i="14"/>
  <c r="N54" i="13" l="1"/>
  <c r="Q54" i="13" s="1"/>
  <c r="M54" i="13"/>
  <c r="P54" i="13" s="1"/>
  <c r="N55" i="13"/>
  <c r="Q55" i="13" s="1"/>
  <c r="R55" i="13" s="1"/>
  <c r="S55" i="13" s="1"/>
  <c r="T55" i="13" s="1"/>
  <c r="J53" i="13"/>
  <c r="K53" i="13" s="1"/>
  <c r="L53" i="13" s="1"/>
  <c r="J54" i="1"/>
  <c r="K54" i="1"/>
  <c r="L54" i="1" s="1"/>
  <c r="M55" i="1"/>
  <c r="O55" i="1" s="1"/>
  <c r="N55" i="1"/>
  <c r="P55" i="1" s="1"/>
  <c r="E53" i="21"/>
  <c r="K54" i="21"/>
  <c r="J54" i="21"/>
  <c r="I52" i="21"/>
  <c r="I51" i="21" s="1"/>
  <c r="I50" i="21" s="1"/>
  <c r="I49" i="21" s="1"/>
  <c r="I48" i="21" s="1"/>
  <c r="I47" i="21" s="1"/>
  <c r="I46" i="21" s="1"/>
  <c r="I45" i="21" s="1"/>
  <c r="I44" i="21" s="1"/>
  <c r="I43" i="21" s="1"/>
  <c r="I42" i="21" s="1"/>
  <c r="I41" i="21" s="1"/>
  <c r="I40" i="21" s="1"/>
  <c r="I39" i="21" s="1"/>
  <c r="I38" i="21" s="1"/>
  <c r="I37" i="21" s="1"/>
  <c r="I36" i="21" s="1"/>
  <c r="I35" i="21" s="1"/>
  <c r="I34" i="21" s="1"/>
  <c r="I33" i="21" s="1"/>
  <c r="I32" i="21" s="1"/>
  <c r="I31" i="21" s="1"/>
  <c r="I30" i="21" s="1"/>
  <c r="I29" i="21" s="1"/>
  <c r="I28" i="21" s="1"/>
  <c r="I27" i="21" s="1"/>
  <c r="I26" i="21" s="1"/>
  <c r="I25" i="21" s="1"/>
  <c r="I24" i="21" s="1"/>
  <c r="I23" i="21" s="1"/>
  <c r="I22" i="21" s="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7" i="21" s="1"/>
  <c r="I6" i="21" s="1"/>
  <c r="I5" i="21" s="1"/>
  <c r="I4" i="21" s="1"/>
  <c r="I3" i="21" s="1"/>
  <c r="K52" i="22"/>
  <c r="L52" i="22" s="1"/>
  <c r="J52" i="22"/>
  <c r="E51" i="22"/>
  <c r="K53" i="22"/>
  <c r="L53" i="22" s="1"/>
  <c r="I51" i="22"/>
  <c r="I50" i="22" s="1"/>
  <c r="I49" i="22" s="1"/>
  <c r="I48" i="22" s="1"/>
  <c r="I47" i="22" s="1"/>
  <c r="I46" i="22" s="1"/>
  <c r="I45" i="22" s="1"/>
  <c r="I44" i="22" s="1"/>
  <c r="I43" i="22" s="1"/>
  <c r="I42" i="22" s="1"/>
  <c r="I41" i="22" s="1"/>
  <c r="I40" i="22" s="1"/>
  <c r="I39" i="22" s="1"/>
  <c r="I38" i="22" s="1"/>
  <c r="I37" i="22" s="1"/>
  <c r="I36" i="22" s="1"/>
  <c r="I35" i="22" s="1"/>
  <c r="I34" i="22" s="1"/>
  <c r="I33" i="22" s="1"/>
  <c r="I32" i="22" s="1"/>
  <c r="I31" i="22" s="1"/>
  <c r="I30" i="22" s="1"/>
  <c r="I29" i="22" s="1"/>
  <c r="I28" i="22" s="1"/>
  <c r="I27" i="22" s="1"/>
  <c r="I26" i="22" s="1"/>
  <c r="I25" i="22" s="1"/>
  <c r="I24" i="22" s="1"/>
  <c r="I23" i="22" s="1"/>
  <c r="I22" i="22" s="1"/>
  <c r="I21" i="22" s="1"/>
  <c r="I20" i="22" s="1"/>
  <c r="I19" i="22" s="1"/>
  <c r="I18" i="22" s="1"/>
  <c r="I17" i="22" s="1"/>
  <c r="I16" i="22" s="1"/>
  <c r="I15" i="22" s="1"/>
  <c r="I14" i="22" s="1"/>
  <c r="I13" i="22" s="1"/>
  <c r="I12" i="22" s="1"/>
  <c r="I11" i="22" s="1"/>
  <c r="I10" i="22" s="1"/>
  <c r="I9" i="22" s="1"/>
  <c r="I8" i="22" s="1"/>
  <c r="I7" i="22" s="1"/>
  <c r="I6" i="22" s="1"/>
  <c r="I5" i="22" s="1"/>
  <c r="I4" i="22" s="1"/>
  <c r="I3" i="22" s="1"/>
  <c r="N54" i="22"/>
  <c r="N53" i="22"/>
  <c r="M53" i="22"/>
  <c r="K53" i="19"/>
  <c r="L53" i="19" s="1"/>
  <c r="J53" i="19"/>
  <c r="E52" i="19"/>
  <c r="I49" i="19"/>
  <c r="I48" i="19" s="1"/>
  <c r="I47" i="19" s="1"/>
  <c r="I46" i="19" s="1"/>
  <c r="I45" i="19" s="1"/>
  <c r="I44" i="19" s="1"/>
  <c r="I43" i="19" s="1"/>
  <c r="I42" i="19" s="1"/>
  <c r="I41" i="19" s="1"/>
  <c r="I40" i="19" s="1"/>
  <c r="I39" i="19" s="1"/>
  <c r="I38" i="19" s="1"/>
  <c r="I37" i="19" s="1"/>
  <c r="I36" i="19" s="1"/>
  <c r="I35" i="19" s="1"/>
  <c r="I34" i="19" s="1"/>
  <c r="I33" i="19" s="1"/>
  <c r="I32" i="19" s="1"/>
  <c r="I31" i="19" s="1"/>
  <c r="I30" i="19" s="1"/>
  <c r="I29" i="19" s="1"/>
  <c r="I28" i="19" s="1"/>
  <c r="I27" i="19" s="1"/>
  <c r="I26" i="19" s="1"/>
  <c r="I25" i="19" s="1"/>
  <c r="I24" i="19" s="1"/>
  <c r="I23" i="19" s="1"/>
  <c r="I22" i="19" s="1"/>
  <c r="I21" i="19" s="1"/>
  <c r="I20" i="19" s="1"/>
  <c r="I19" i="19" s="1"/>
  <c r="I18" i="19" s="1"/>
  <c r="I17" i="19" s="1"/>
  <c r="I16" i="19" s="1"/>
  <c r="I15" i="19" s="1"/>
  <c r="I14" i="19" s="1"/>
  <c r="I13" i="19" s="1"/>
  <c r="I12" i="19" s="1"/>
  <c r="I11" i="19" s="1"/>
  <c r="I10" i="19" s="1"/>
  <c r="I9" i="19" s="1"/>
  <c r="I8" i="19" s="1"/>
  <c r="I7" i="19" s="1"/>
  <c r="I6" i="19" s="1"/>
  <c r="I5" i="19" s="1"/>
  <c r="I4" i="19" s="1"/>
  <c r="I3" i="19" s="1"/>
  <c r="J54" i="19"/>
  <c r="E51" i="19"/>
  <c r="I52" i="19"/>
  <c r="I51" i="19" s="1"/>
  <c r="I50" i="19" s="1"/>
  <c r="J54" i="18"/>
  <c r="J52" i="18"/>
  <c r="E51" i="18"/>
  <c r="I52" i="18"/>
  <c r="J53" i="18"/>
  <c r="I9" i="17"/>
  <c r="I8" i="17" s="1"/>
  <c r="I7" i="17" s="1"/>
  <c r="I6" i="17" s="1"/>
  <c r="I5" i="17" s="1"/>
  <c r="I4" i="17" s="1"/>
  <c r="I3" i="17" s="1"/>
  <c r="I13" i="17"/>
  <c r="I12" i="17" s="1"/>
  <c r="I11" i="17" s="1"/>
  <c r="I10" i="17" s="1"/>
  <c r="J53" i="17"/>
  <c r="K53" i="17" s="1"/>
  <c r="L53" i="17" s="1"/>
  <c r="E52" i="17"/>
  <c r="N54" i="17"/>
  <c r="M54" i="17"/>
  <c r="K54" i="17"/>
  <c r="E51" i="15"/>
  <c r="E50" i="15"/>
  <c r="I52" i="15"/>
  <c r="K53" i="15"/>
  <c r="L53" i="15" s="1"/>
  <c r="J53" i="15"/>
  <c r="J54" i="15"/>
  <c r="K54" i="15"/>
  <c r="I51" i="14"/>
  <c r="I50" i="14" s="1"/>
  <c r="I49" i="14" s="1"/>
  <c r="I48" i="14" s="1"/>
  <c r="I47" i="14" s="1"/>
  <c r="I46" i="14" s="1"/>
  <c r="I45" i="14" s="1"/>
  <c r="I44" i="14" s="1"/>
  <c r="I43" i="14" s="1"/>
  <c r="I42" i="14" s="1"/>
  <c r="I41" i="14" s="1"/>
  <c r="I40" i="14" s="1"/>
  <c r="I39" i="14" s="1"/>
  <c r="I38" i="14" s="1"/>
  <c r="I37" i="14" s="1"/>
  <c r="I36" i="14" s="1"/>
  <c r="I35" i="14" s="1"/>
  <c r="I34" i="14" s="1"/>
  <c r="I33" i="14" s="1"/>
  <c r="I32" i="14" s="1"/>
  <c r="I31" i="14" s="1"/>
  <c r="I30" i="14" s="1"/>
  <c r="I29" i="14" s="1"/>
  <c r="I28" i="14" s="1"/>
  <c r="I27" i="14" s="1"/>
  <c r="I26" i="14" s="1"/>
  <c r="I25" i="14" s="1"/>
  <c r="I24" i="14" s="1"/>
  <c r="I23" i="14" s="1"/>
  <c r="I22" i="14" s="1"/>
  <c r="I21" i="14" s="1"/>
  <c r="I20" i="14" s="1"/>
  <c r="I19" i="14" s="1"/>
  <c r="I18" i="14" s="1"/>
  <c r="I17" i="14" s="1"/>
  <c r="I16" i="14" s="1"/>
  <c r="I15" i="14" s="1"/>
  <c r="I14" i="14" s="1"/>
  <c r="I13" i="14" s="1"/>
  <c r="I12" i="14" s="1"/>
  <c r="I11" i="14" s="1"/>
  <c r="I10" i="14" s="1"/>
  <c r="I9" i="14" s="1"/>
  <c r="I8" i="14" s="1"/>
  <c r="I7" i="14" s="1"/>
  <c r="I6" i="14" s="1"/>
  <c r="I5" i="14" s="1"/>
  <c r="I4" i="14" s="1"/>
  <c r="I3" i="14" s="1"/>
  <c r="E52" i="14"/>
  <c r="E53" i="14"/>
  <c r="J54" i="14"/>
  <c r="D54" i="1"/>
  <c r="E54" i="1" s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45" i="13"/>
  <c r="H46" i="13"/>
  <c r="H47" i="13"/>
  <c r="H48" i="13"/>
  <c r="H49" i="13"/>
  <c r="H50" i="13"/>
  <c r="H51" i="13"/>
  <c r="H52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M53" i="13" l="1"/>
  <c r="P53" i="13" s="1"/>
  <c r="N53" i="13"/>
  <c r="Q53" i="13" s="1"/>
  <c r="R54" i="13"/>
  <c r="S54" i="13" s="1"/>
  <c r="T54" i="13" s="1"/>
  <c r="M54" i="1"/>
  <c r="O54" i="1" s="1"/>
  <c r="N54" i="1"/>
  <c r="P54" i="1" s="1"/>
  <c r="Q55" i="1"/>
  <c r="R55" i="1" s="1"/>
  <c r="S55" i="1" s="1"/>
  <c r="N54" i="21"/>
  <c r="M54" i="21"/>
  <c r="J53" i="21"/>
  <c r="E52" i="21"/>
  <c r="J51" i="22"/>
  <c r="K51" i="22" s="1"/>
  <c r="L51" i="22" s="1"/>
  <c r="E50" i="22"/>
  <c r="N52" i="22"/>
  <c r="M52" i="22"/>
  <c r="J51" i="19"/>
  <c r="K51" i="19" s="1"/>
  <c r="L51" i="19" s="1"/>
  <c r="E50" i="19"/>
  <c r="N54" i="19"/>
  <c r="M54" i="19"/>
  <c r="J52" i="19"/>
  <c r="K54" i="19"/>
  <c r="N53" i="19"/>
  <c r="M53" i="19"/>
  <c r="I51" i="18"/>
  <c r="I50" i="18" s="1"/>
  <c r="I49" i="18" s="1"/>
  <c r="I48" i="18" s="1"/>
  <c r="I47" i="18" s="1"/>
  <c r="I46" i="18" s="1"/>
  <c r="I45" i="18" s="1"/>
  <c r="I44" i="18" s="1"/>
  <c r="I43" i="18" s="1"/>
  <c r="I42" i="18" s="1"/>
  <c r="I41" i="18" s="1"/>
  <c r="I40" i="18" s="1"/>
  <c r="I39" i="18" s="1"/>
  <c r="I38" i="18" s="1"/>
  <c r="I37" i="18" s="1"/>
  <c r="I36" i="18" s="1"/>
  <c r="I35" i="18" s="1"/>
  <c r="I34" i="18" s="1"/>
  <c r="I33" i="18" s="1"/>
  <c r="I32" i="18" s="1"/>
  <c r="I31" i="18" s="1"/>
  <c r="I30" i="18" s="1"/>
  <c r="I29" i="18" s="1"/>
  <c r="I28" i="18" s="1"/>
  <c r="I27" i="18" s="1"/>
  <c r="I26" i="18" s="1"/>
  <c r="I25" i="18" s="1"/>
  <c r="I24" i="18" s="1"/>
  <c r="I23" i="18" s="1"/>
  <c r="I22" i="18" s="1"/>
  <c r="I21" i="18" s="1"/>
  <c r="I20" i="18" s="1"/>
  <c r="I19" i="18" s="1"/>
  <c r="I18" i="18" s="1"/>
  <c r="I17" i="18" s="1"/>
  <c r="I16" i="18" s="1"/>
  <c r="I15" i="18" s="1"/>
  <c r="I14" i="18" s="1"/>
  <c r="I13" i="18" s="1"/>
  <c r="I12" i="18" s="1"/>
  <c r="I11" i="18" s="1"/>
  <c r="I10" i="18" s="1"/>
  <c r="I9" i="18" s="1"/>
  <c r="I8" i="18" s="1"/>
  <c r="I7" i="18" s="1"/>
  <c r="I6" i="18" s="1"/>
  <c r="I5" i="18" s="1"/>
  <c r="I4" i="18" s="1"/>
  <c r="I3" i="18" s="1"/>
  <c r="K52" i="18"/>
  <c r="L52" i="18" s="1"/>
  <c r="M52" i="18" s="1"/>
  <c r="N54" i="18"/>
  <c r="M54" i="18"/>
  <c r="K54" i="18"/>
  <c r="N52" i="18"/>
  <c r="E50" i="18"/>
  <c r="K53" i="18"/>
  <c r="L53" i="18" s="1"/>
  <c r="N53" i="18" s="1"/>
  <c r="N53" i="17"/>
  <c r="M53" i="17"/>
  <c r="J52" i="17"/>
  <c r="E51" i="17"/>
  <c r="E49" i="15"/>
  <c r="N54" i="15"/>
  <c r="M54" i="15"/>
  <c r="I51" i="15"/>
  <c r="I50" i="15" s="1"/>
  <c r="I49" i="15" s="1"/>
  <c r="I48" i="15" s="1"/>
  <c r="I47" i="15" s="1"/>
  <c r="I46" i="15" s="1"/>
  <c r="I45" i="15" s="1"/>
  <c r="I44" i="15" s="1"/>
  <c r="I43" i="15" s="1"/>
  <c r="I42" i="15" s="1"/>
  <c r="I41" i="15" s="1"/>
  <c r="I40" i="15" s="1"/>
  <c r="I39" i="15" s="1"/>
  <c r="I38" i="15" s="1"/>
  <c r="I37" i="15" s="1"/>
  <c r="I36" i="15" s="1"/>
  <c r="I35" i="15" s="1"/>
  <c r="I34" i="15" s="1"/>
  <c r="I33" i="15" s="1"/>
  <c r="I32" i="15" s="1"/>
  <c r="I31" i="15" s="1"/>
  <c r="I30" i="15" s="1"/>
  <c r="I29" i="15" s="1"/>
  <c r="I28" i="15" s="1"/>
  <c r="I27" i="15" s="1"/>
  <c r="I26" i="15" s="1"/>
  <c r="I25" i="15" s="1"/>
  <c r="I24" i="15" s="1"/>
  <c r="I23" i="15" s="1"/>
  <c r="I22" i="15" s="1"/>
  <c r="I21" i="15" s="1"/>
  <c r="I20" i="15" s="1"/>
  <c r="I19" i="15" s="1"/>
  <c r="I18" i="15" s="1"/>
  <c r="I17" i="15" s="1"/>
  <c r="I16" i="15" s="1"/>
  <c r="I15" i="15" s="1"/>
  <c r="I14" i="15" s="1"/>
  <c r="I13" i="15" s="1"/>
  <c r="I12" i="15" s="1"/>
  <c r="I11" i="15" s="1"/>
  <c r="I10" i="15" s="1"/>
  <c r="I9" i="15" s="1"/>
  <c r="I8" i="15" s="1"/>
  <c r="I7" i="15" s="1"/>
  <c r="I6" i="15" s="1"/>
  <c r="I5" i="15" s="1"/>
  <c r="I4" i="15" s="1"/>
  <c r="I3" i="15" s="1"/>
  <c r="N53" i="15"/>
  <c r="M53" i="15"/>
  <c r="J52" i="15"/>
  <c r="M54" i="14"/>
  <c r="N54" i="14"/>
  <c r="J52" i="14"/>
  <c r="E51" i="14"/>
  <c r="K54" i="14"/>
  <c r="J53" i="14"/>
  <c r="I53" i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E53" i="1"/>
  <c r="E52" i="1" s="1"/>
  <c r="I52" i="13"/>
  <c r="I51" i="13" s="1"/>
  <c r="I50" i="13" s="1"/>
  <c r="I49" i="13" s="1"/>
  <c r="I48" i="13" s="1"/>
  <c r="I47" i="13" s="1"/>
  <c r="I46" i="13" s="1"/>
  <c r="I45" i="13" s="1"/>
  <c r="I44" i="13" s="1"/>
  <c r="I43" i="13" s="1"/>
  <c r="I42" i="13" s="1"/>
  <c r="I41" i="13" s="1"/>
  <c r="I40" i="13" s="1"/>
  <c r="I39" i="13" s="1"/>
  <c r="I38" i="13" s="1"/>
  <c r="I37" i="13" s="1"/>
  <c r="I36" i="13" s="1"/>
  <c r="I35" i="13" s="1"/>
  <c r="I34" i="13" s="1"/>
  <c r="I33" i="13" s="1"/>
  <c r="I32" i="13" s="1"/>
  <c r="I31" i="13" s="1"/>
  <c r="I30" i="13" s="1"/>
  <c r="I29" i="13" s="1"/>
  <c r="I28" i="13" s="1"/>
  <c r="I27" i="13" s="1"/>
  <c r="I26" i="13" s="1"/>
  <c r="I25" i="13" s="1"/>
  <c r="I24" i="13" s="1"/>
  <c r="I23" i="13" s="1"/>
  <c r="I22" i="13" s="1"/>
  <c r="I21" i="13" s="1"/>
  <c r="I20" i="13" s="1"/>
  <c r="I19" i="13" s="1"/>
  <c r="I18" i="13" s="1"/>
  <c r="I17" i="13" s="1"/>
  <c r="I16" i="13" s="1"/>
  <c r="I15" i="13" s="1"/>
  <c r="I14" i="13" s="1"/>
  <c r="I13" i="13" s="1"/>
  <c r="I12" i="13" s="1"/>
  <c r="I11" i="13" s="1"/>
  <c r="I10" i="13" s="1"/>
  <c r="I9" i="13" s="1"/>
  <c r="I8" i="13" s="1"/>
  <c r="I7" i="13" s="1"/>
  <c r="I6" i="13" s="1"/>
  <c r="I5" i="13" s="1"/>
  <c r="I4" i="13" s="1"/>
  <c r="I3" i="13" s="1"/>
  <c r="R53" i="13" l="1"/>
  <c r="S53" i="13" s="1"/>
  <c r="T53" i="13" s="1"/>
  <c r="Q54" i="1"/>
  <c r="R54" i="1" s="1"/>
  <c r="S54" i="1" s="1"/>
  <c r="J52" i="21"/>
  <c r="E51" i="21"/>
  <c r="K53" i="21"/>
  <c r="L53" i="21" s="1"/>
  <c r="N53" i="21" s="1"/>
  <c r="N51" i="22"/>
  <c r="M51" i="22"/>
  <c r="E49" i="22"/>
  <c r="J50" i="22"/>
  <c r="N52" i="19"/>
  <c r="M52" i="19"/>
  <c r="K52" i="19"/>
  <c r="L52" i="19" s="1"/>
  <c r="E49" i="19"/>
  <c r="K50" i="19"/>
  <c r="L50" i="19" s="1"/>
  <c r="J50" i="19"/>
  <c r="N51" i="19"/>
  <c r="M51" i="19"/>
  <c r="J50" i="18"/>
  <c r="E49" i="18"/>
  <c r="J51" i="18"/>
  <c r="M53" i="18"/>
  <c r="N52" i="17"/>
  <c r="M52" i="17"/>
  <c r="K52" i="17"/>
  <c r="L52" i="17" s="1"/>
  <c r="J51" i="17"/>
  <c r="K51" i="17"/>
  <c r="L51" i="17" s="1"/>
  <c r="E50" i="17"/>
  <c r="J49" i="15"/>
  <c r="E48" i="15"/>
  <c r="K52" i="15"/>
  <c r="L52" i="15" s="1"/>
  <c r="N52" i="15" s="1"/>
  <c r="J50" i="15"/>
  <c r="J51" i="15"/>
  <c r="K51" i="15" s="1"/>
  <c r="L51" i="15" s="1"/>
  <c r="K50" i="15"/>
  <c r="L50" i="15" s="1"/>
  <c r="N53" i="14"/>
  <c r="M53" i="14"/>
  <c r="K53" i="14"/>
  <c r="L53" i="14" s="1"/>
  <c r="J51" i="14"/>
  <c r="K51" i="14"/>
  <c r="L51" i="14" s="1"/>
  <c r="E50" i="14"/>
  <c r="K52" i="14"/>
  <c r="L52" i="14" s="1"/>
  <c r="N52" i="14" s="1"/>
  <c r="E51" i="1"/>
  <c r="E50" i="1" s="1"/>
  <c r="J52" i="1"/>
  <c r="J53" i="1"/>
  <c r="K53" i="1" s="1"/>
  <c r="L53" i="1" s="1"/>
  <c r="P54" i="15"/>
  <c r="O54" i="22" l="1"/>
  <c r="O54" i="17"/>
  <c r="P54" i="17"/>
  <c r="P54" i="22"/>
  <c r="O54" i="15"/>
  <c r="Q54" i="15" s="1"/>
  <c r="R54" i="15" s="1"/>
  <c r="S54" i="15" s="1"/>
  <c r="P54" i="21"/>
  <c r="O54" i="14"/>
  <c r="P54" i="19"/>
  <c r="P54" i="18"/>
  <c r="O54" i="21"/>
  <c r="O54" i="18"/>
  <c r="O54" i="19"/>
  <c r="P54" i="14"/>
  <c r="N52" i="21"/>
  <c r="M52" i="21"/>
  <c r="K52" i="21"/>
  <c r="L52" i="21" s="1"/>
  <c r="M53" i="21"/>
  <c r="J51" i="21"/>
  <c r="K51" i="21" s="1"/>
  <c r="L51" i="21" s="1"/>
  <c r="E50" i="21"/>
  <c r="N50" i="22"/>
  <c r="M50" i="22"/>
  <c r="K50" i="22"/>
  <c r="L50" i="22" s="1"/>
  <c r="J49" i="22"/>
  <c r="K49" i="22"/>
  <c r="L49" i="22" s="1"/>
  <c r="E48" i="22"/>
  <c r="M50" i="19"/>
  <c r="N50" i="19"/>
  <c r="J49" i="19"/>
  <c r="E48" i="19"/>
  <c r="K51" i="18"/>
  <c r="L51" i="18" s="1"/>
  <c r="M51" i="18" s="1"/>
  <c r="J49" i="18"/>
  <c r="E48" i="18"/>
  <c r="K50" i="18"/>
  <c r="L50" i="18" s="1"/>
  <c r="M50" i="18" s="1"/>
  <c r="J50" i="17"/>
  <c r="K50" i="17"/>
  <c r="L50" i="17" s="1"/>
  <c r="E49" i="17"/>
  <c r="N51" i="17"/>
  <c r="M51" i="17"/>
  <c r="M52" i="15"/>
  <c r="N51" i="15"/>
  <c r="M51" i="15"/>
  <c r="M50" i="15"/>
  <c r="N50" i="15"/>
  <c r="J48" i="15"/>
  <c r="E47" i="15"/>
  <c r="N49" i="15"/>
  <c r="M49" i="15"/>
  <c r="K49" i="15"/>
  <c r="L49" i="15" s="1"/>
  <c r="M52" i="14"/>
  <c r="K50" i="14"/>
  <c r="L50" i="14" s="1"/>
  <c r="J50" i="14"/>
  <c r="E49" i="14"/>
  <c r="N51" i="14"/>
  <c r="M51" i="14"/>
  <c r="J51" i="1"/>
  <c r="K51" i="1" s="1"/>
  <c r="L51" i="1" s="1"/>
  <c r="N53" i="1"/>
  <c r="P53" i="21" s="1"/>
  <c r="M53" i="1"/>
  <c r="O53" i="14" s="1"/>
  <c r="K52" i="1"/>
  <c r="L52" i="1" s="1"/>
  <c r="N52" i="1" s="1"/>
  <c r="P52" i="17" s="1"/>
  <c r="J50" i="1"/>
  <c r="K50" i="1" s="1"/>
  <c r="L50" i="1" s="1"/>
  <c r="E49" i="1"/>
  <c r="Q54" i="19" l="1"/>
  <c r="R54" i="19" s="1"/>
  <c r="S54" i="19" s="1"/>
  <c r="Q54" i="21"/>
  <c r="R54" i="21" s="1"/>
  <c r="S54" i="21" s="1"/>
  <c r="O53" i="21"/>
  <c r="Q53" i="21" s="1"/>
  <c r="R53" i="21" s="1"/>
  <c r="S53" i="21" s="1"/>
  <c r="P53" i="14"/>
  <c r="Q53" i="14" s="1"/>
  <c r="R53" i="14" s="1"/>
  <c r="S53" i="14" s="1"/>
  <c r="P52" i="14"/>
  <c r="O53" i="18"/>
  <c r="P52" i="21"/>
  <c r="P52" i="19"/>
  <c r="Q54" i="14"/>
  <c r="R54" i="14" s="1"/>
  <c r="S54" i="14" s="1"/>
  <c r="P52" i="18"/>
  <c r="P52" i="22"/>
  <c r="Q54" i="18"/>
  <c r="R54" i="18" s="1"/>
  <c r="S54" i="18" s="1"/>
  <c r="Q54" i="17"/>
  <c r="R54" i="17" s="1"/>
  <c r="S54" i="17" s="1"/>
  <c r="P53" i="22"/>
  <c r="P53" i="15"/>
  <c r="P53" i="19"/>
  <c r="P53" i="18"/>
  <c r="P53" i="17"/>
  <c r="O53" i="22"/>
  <c r="O53" i="17"/>
  <c r="O53" i="15"/>
  <c r="O53" i="19"/>
  <c r="P52" i="15"/>
  <c r="Q54" i="22"/>
  <c r="R54" i="22" s="1"/>
  <c r="S54" i="22" s="1"/>
  <c r="E49" i="21"/>
  <c r="K50" i="21"/>
  <c r="L50" i="21" s="1"/>
  <c r="J50" i="21"/>
  <c r="N51" i="21"/>
  <c r="M51" i="21"/>
  <c r="K48" i="22"/>
  <c r="L48" i="22" s="1"/>
  <c r="E47" i="22"/>
  <c r="J48" i="22"/>
  <c r="N49" i="22"/>
  <c r="M49" i="22"/>
  <c r="J48" i="19"/>
  <c r="K48" i="19"/>
  <c r="L48" i="19" s="1"/>
  <c r="E47" i="19"/>
  <c r="K49" i="19"/>
  <c r="L49" i="19" s="1"/>
  <c r="N49" i="19" s="1"/>
  <c r="N50" i="18"/>
  <c r="M49" i="18"/>
  <c r="N51" i="18"/>
  <c r="J48" i="18"/>
  <c r="K48" i="18"/>
  <c r="L48" i="18" s="1"/>
  <c r="E47" i="18"/>
  <c r="K49" i="18"/>
  <c r="L49" i="18" s="1"/>
  <c r="N49" i="18" s="1"/>
  <c r="K49" i="17"/>
  <c r="L49" i="17" s="1"/>
  <c r="J49" i="17"/>
  <c r="E48" i="17"/>
  <c r="N50" i="17"/>
  <c r="M50" i="17"/>
  <c r="M48" i="15"/>
  <c r="N48" i="15"/>
  <c r="J47" i="15"/>
  <c r="K47" i="15"/>
  <c r="L47" i="15" s="1"/>
  <c r="E46" i="15"/>
  <c r="K48" i="15"/>
  <c r="L48" i="15" s="1"/>
  <c r="J49" i="14"/>
  <c r="K49" i="14" s="1"/>
  <c r="L49" i="14" s="1"/>
  <c r="E48" i="14"/>
  <c r="N50" i="14"/>
  <c r="M50" i="14"/>
  <c r="P52" i="1"/>
  <c r="O53" i="1"/>
  <c r="P53" i="1"/>
  <c r="M51" i="1"/>
  <c r="N51" i="1"/>
  <c r="P51" i="14" s="1"/>
  <c r="M52" i="1"/>
  <c r="O52" i="15" s="1"/>
  <c r="J49" i="1"/>
  <c r="K49" i="1" s="1"/>
  <c r="L49" i="1" s="1"/>
  <c r="E48" i="1"/>
  <c r="N50" i="1"/>
  <c r="P50" i="19" s="1"/>
  <c r="M50" i="1"/>
  <c r="O50" i="15" s="1"/>
  <c r="Q53" i="17" l="1"/>
  <c r="R53" i="17" s="1"/>
  <c r="S53" i="17" s="1"/>
  <c r="Q52" i="15"/>
  <c r="R52" i="15" s="1"/>
  <c r="S52" i="15" s="1"/>
  <c r="O50" i="17"/>
  <c r="O50" i="22"/>
  <c r="P50" i="15"/>
  <c r="Q50" i="15" s="1"/>
  <c r="R50" i="15" s="1"/>
  <c r="S50" i="15" s="1"/>
  <c r="O51" i="21"/>
  <c r="Q53" i="19"/>
  <c r="R53" i="19" s="1"/>
  <c r="S53" i="19" s="1"/>
  <c r="O52" i="14"/>
  <c r="Q52" i="14" s="1"/>
  <c r="R52" i="14" s="1"/>
  <c r="S52" i="14" s="1"/>
  <c r="P50" i="17"/>
  <c r="Q53" i="15"/>
  <c r="R53" i="15" s="1"/>
  <c r="S53" i="15" s="1"/>
  <c r="Q53" i="18"/>
  <c r="R53" i="18" s="1"/>
  <c r="S53" i="18" s="1"/>
  <c r="O50" i="18"/>
  <c r="O52" i="21"/>
  <c r="Q52" i="21" s="1"/>
  <c r="R52" i="21" s="1"/>
  <c r="S52" i="21" s="1"/>
  <c r="O51" i="22"/>
  <c r="O51" i="19"/>
  <c r="P51" i="21"/>
  <c r="Q51" i="21" s="1"/>
  <c r="R51" i="21" s="1"/>
  <c r="S51" i="21" s="1"/>
  <c r="Q53" i="22"/>
  <c r="R53" i="22" s="1"/>
  <c r="S53" i="22" s="1"/>
  <c r="P50" i="22"/>
  <c r="P51" i="22"/>
  <c r="P51" i="19"/>
  <c r="P51" i="17"/>
  <c r="P51" i="18"/>
  <c r="O50" i="14"/>
  <c r="P50" i="18"/>
  <c r="O51" i="18"/>
  <c r="O50" i="19"/>
  <c r="Q50" i="19" s="1"/>
  <c r="R50" i="19" s="1"/>
  <c r="S50" i="19" s="1"/>
  <c r="O51" i="15"/>
  <c r="P50" i="14"/>
  <c r="O51" i="17"/>
  <c r="Q51" i="17" s="1"/>
  <c r="R51" i="17" s="1"/>
  <c r="S51" i="17" s="1"/>
  <c r="O51" i="14"/>
  <c r="Q51" i="14" s="1"/>
  <c r="R51" i="14" s="1"/>
  <c r="S51" i="14" s="1"/>
  <c r="O52" i="22"/>
  <c r="Q52" i="22" s="1"/>
  <c r="R52" i="22" s="1"/>
  <c r="S52" i="22" s="1"/>
  <c r="O52" i="18"/>
  <c r="Q52" i="18" s="1"/>
  <c r="R52" i="18" s="1"/>
  <c r="S52" i="18" s="1"/>
  <c r="O52" i="19"/>
  <c r="Q52" i="19" s="1"/>
  <c r="R52" i="19" s="1"/>
  <c r="S52" i="19" s="1"/>
  <c r="O52" i="17"/>
  <c r="Q52" i="17" s="1"/>
  <c r="R52" i="17" s="1"/>
  <c r="S52" i="17" s="1"/>
  <c r="P51" i="15"/>
  <c r="J49" i="21"/>
  <c r="E48" i="21"/>
  <c r="M50" i="21"/>
  <c r="O50" i="21" s="1"/>
  <c r="N50" i="21"/>
  <c r="P50" i="21" s="1"/>
  <c r="J47" i="22"/>
  <c r="K47" i="22"/>
  <c r="L47" i="22" s="1"/>
  <c r="E46" i="22"/>
  <c r="N48" i="22"/>
  <c r="M48" i="22"/>
  <c r="N48" i="19"/>
  <c r="M48" i="19"/>
  <c r="M49" i="19"/>
  <c r="J47" i="19"/>
  <c r="E46" i="19"/>
  <c r="N48" i="18"/>
  <c r="M48" i="18"/>
  <c r="J47" i="18"/>
  <c r="E46" i="18"/>
  <c r="J48" i="17"/>
  <c r="E47" i="17"/>
  <c r="N49" i="17"/>
  <c r="M49" i="17"/>
  <c r="E45" i="15"/>
  <c r="J46" i="15"/>
  <c r="N47" i="15"/>
  <c r="M47" i="15"/>
  <c r="N49" i="14"/>
  <c r="M49" i="14"/>
  <c r="J48" i="14"/>
  <c r="E47" i="14"/>
  <c r="O52" i="1"/>
  <c r="Q52" i="1" s="1"/>
  <c r="R52" i="1" s="1"/>
  <c r="S52" i="1" s="1"/>
  <c r="P51" i="1"/>
  <c r="P50" i="1"/>
  <c r="Q53" i="1"/>
  <c r="R53" i="1" s="1"/>
  <c r="S53" i="1" s="1"/>
  <c r="O51" i="1"/>
  <c r="O50" i="1"/>
  <c r="J48" i="1"/>
  <c r="E47" i="1"/>
  <c r="N49" i="1"/>
  <c r="P49" i="15" s="1"/>
  <c r="M49" i="1"/>
  <c r="O49" i="15" s="1"/>
  <c r="Q50" i="17" l="1"/>
  <c r="R50" i="17" s="1"/>
  <c r="S50" i="17" s="1"/>
  <c r="Q50" i="22"/>
  <c r="R50" i="22" s="1"/>
  <c r="S50" i="22" s="1"/>
  <c r="Q50" i="14"/>
  <c r="R50" i="14" s="1"/>
  <c r="S50" i="14" s="1"/>
  <c r="Q51" i="19"/>
  <c r="R51" i="19" s="1"/>
  <c r="S51" i="19" s="1"/>
  <c r="Q49" i="15"/>
  <c r="R49" i="15" s="1"/>
  <c r="S49" i="15" s="1"/>
  <c r="Q51" i="15"/>
  <c r="R51" i="15" s="1"/>
  <c r="S51" i="15" s="1"/>
  <c r="P49" i="18"/>
  <c r="P49" i="22"/>
  <c r="O49" i="18"/>
  <c r="Q51" i="18"/>
  <c r="R51" i="18" s="1"/>
  <c r="S51" i="18" s="1"/>
  <c r="O49" i="22"/>
  <c r="O49" i="14"/>
  <c r="P49" i="19"/>
  <c r="Q50" i="18"/>
  <c r="R50" i="18" s="1"/>
  <c r="S50" i="18" s="1"/>
  <c r="O49" i="17"/>
  <c r="P49" i="17"/>
  <c r="Q51" i="1"/>
  <c r="R51" i="1" s="1"/>
  <c r="S51" i="1" s="1"/>
  <c r="P49" i="14"/>
  <c r="O49" i="19"/>
  <c r="Q51" i="22"/>
  <c r="R51" i="22" s="1"/>
  <c r="S51" i="22" s="1"/>
  <c r="N49" i="21"/>
  <c r="P49" i="21" s="1"/>
  <c r="M49" i="21"/>
  <c r="O49" i="21" s="1"/>
  <c r="K49" i="21"/>
  <c r="L49" i="21" s="1"/>
  <c r="Q50" i="21"/>
  <c r="R50" i="21" s="1"/>
  <c r="S50" i="21" s="1"/>
  <c r="J48" i="21"/>
  <c r="K48" i="21" s="1"/>
  <c r="L48" i="21" s="1"/>
  <c r="E47" i="21"/>
  <c r="K46" i="22"/>
  <c r="L46" i="22" s="1"/>
  <c r="J46" i="22"/>
  <c r="E45" i="22"/>
  <c r="N47" i="22"/>
  <c r="M47" i="22"/>
  <c r="J46" i="19"/>
  <c r="E45" i="19"/>
  <c r="K47" i="19"/>
  <c r="L47" i="19" s="1"/>
  <c r="N47" i="19" s="1"/>
  <c r="J46" i="18"/>
  <c r="E45" i="18"/>
  <c r="K47" i="18"/>
  <c r="L47" i="18" s="1"/>
  <c r="M47" i="18" s="1"/>
  <c r="J47" i="17"/>
  <c r="K47" i="17"/>
  <c r="L47" i="17" s="1"/>
  <c r="E46" i="17"/>
  <c r="K48" i="17"/>
  <c r="L48" i="17" s="1"/>
  <c r="N48" i="17" s="1"/>
  <c r="J45" i="15"/>
  <c r="E44" i="15"/>
  <c r="K46" i="15"/>
  <c r="L46" i="15" s="1"/>
  <c r="M46" i="15" s="1"/>
  <c r="J47" i="14"/>
  <c r="E46" i="14"/>
  <c r="K48" i="14"/>
  <c r="L48" i="14" s="1"/>
  <c r="N48" i="14" s="1"/>
  <c r="O49" i="1"/>
  <c r="P49" i="1"/>
  <c r="Q50" i="1"/>
  <c r="R50" i="1" s="1"/>
  <c r="S50" i="1" s="1"/>
  <c r="J47" i="1"/>
  <c r="K47" i="1" s="1"/>
  <c r="L47" i="1" s="1"/>
  <c r="E46" i="1"/>
  <c r="K48" i="1"/>
  <c r="L48" i="1" s="1"/>
  <c r="M48" i="1" s="1"/>
  <c r="O48" i="15" s="1"/>
  <c r="Q49" i="14" l="1"/>
  <c r="R49" i="14" s="1"/>
  <c r="S49" i="14" s="1"/>
  <c r="Q49" i="22"/>
  <c r="R49" i="22" s="1"/>
  <c r="S49" i="22" s="1"/>
  <c r="Q49" i="18"/>
  <c r="R49" i="18" s="1"/>
  <c r="S49" i="18" s="1"/>
  <c r="Q49" i="19"/>
  <c r="R49" i="19" s="1"/>
  <c r="S49" i="19" s="1"/>
  <c r="Q49" i="21"/>
  <c r="R49" i="21" s="1"/>
  <c r="S49" i="21" s="1"/>
  <c r="O48" i="22"/>
  <c r="O48" i="19"/>
  <c r="O48" i="18"/>
  <c r="Q49" i="17"/>
  <c r="R49" i="17" s="1"/>
  <c r="S49" i="17" s="1"/>
  <c r="J47" i="21"/>
  <c r="E46" i="21"/>
  <c r="N48" i="21"/>
  <c r="M48" i="21"/>
  <c r="O48" i="21" s="1"/>
  <c r="J45" i="22"/>
  <c r="E44" i="22"/>
  <c r="K45" i="22"/>
  <c r="L45" i="22" s="1"/>
  <c r="N46" i="22"/>
  <c r="M46" i="22"/>
  <c r="J45" i="19"/>
  <c r="E44" i="19"/>
  <c r="K46" i="19"/>
  <c r="L46" i="19" s="1"/>
  <c r="M46" i="19" s="1"/>
  <c r="M47" i="19"/>
  <c r="N46" i="18"/>
  <c r="N47" i="18"/>
  <c r="J45" i="18"/>
  <c r="E44" i="18"/>
  <c r="K46" i="18"/>
  <c r="L46" i="18" s="1"/>
  <c r="M46" i="18" s="1"/>
  <c r="N47" i="17"/>
  <c r="M47" i="17"/>
  <c r="M48" i="17"/>
  <c r="O48" i="17" s="1"/>
  <c r="J46" i="17"/>
  <c r="K46" i="17"/>
  <c r="L46" i="17" s="1"/>
  <c r="E45" i="17"/>
  <c r="N46" i="15"/>
  <c r="J44" i="15"/>
  <c r="E43" i="15"/>
  <c r="K45" i="15"/>
  <c r="L45" i="15" s="1"/>
  <c r="M45" i="15" s="1"/>
  <c r="M48" i="14"/>
  <c r="O48" i="14" s="1"/>
  <c r="J46" i="14"/>
  <c r="E45" i="14"/>
  <c r="K47" i="14"/>
  <c r="L47" i="14" s="1"/>
  <c r="N47" i="14" s="1"/>
  <c r="O48" i="1"/>
  <c r="Q49" i="1"/>
  <c r="R49" i="1" s="1"/>
  <c r="S49" i="1" s="1"/>
  <c r="J46" i="1"/>
  <c r="K46" i="1" s="1"/>
  <c r="L46" i="1" s="1"/>
  <c r="E45" i="1"/>
  <c r="M47" i="1"/>
  <c r="O47" i="15" s="1"/>
  <c r="N47" i="1"/>
  <c r="P47" i="15" s="1"/>
  <c r="N48" i="1"/>
  <c r="P48" i="17" s="1"/>
  <c r="P47" i="17" l="1"/>
  <c r="P47" i="14"/>
  <c r="P47" i="18"/>
  <c r="Q47" i="15"/>
  <c r="R47" i="15" s="1"/>
  <c r="S47" i="15" s="1"/>
  <c r="P47" i="19"/>
  <c r="P48" i="14"/>
  <c r="Q48" i="14" s="1"/>
  <c r="R48" i="14" s="1"/>
  <c r="S48" i="14" s="1"/>
  <c r="P48" i="21"/>
  <c r="Q48" i="21" s="1"/>
  <c r="R48" i="21" s="1"/>
  <c r="S48" i="21" s="1"/>
  <c r="P48" i="15"/>
  <c r="Q48" i="15" s="1"/>
  <c r="R48" i="15" s="1"/>
  <c r="S48" i="15" s="1"/>
  <c r="P48" i="19"/>
  <c r="Q48" i="19" s="1"/>
  <c r="R48" i="19" s="1"/>
  <c r="S48" i="19" s="1"/>
  <c r="P48" i="18"/>
  <c r="Q48" i="18" s="1"/>
  <c r="R48" i="18" s="1"/>
  <c r="S48" i="18" s="1"/>
  <c r="P48" i="22"/>
  <c r="Q48" i="22" s="1"/>
  <c r="R48" i="22" s="1"/>
  <c r="S48" i="22" s="1"/>
  <c r="O47" i="18"/>
  <c r="P47" i="22"/>
  <c r="Q48" i="17"/>
  <c r="R48" i="17" s="1"/>
  <c r="S48" i="17" s="1"/>
  <c r="O47" i="17"/>
  <c r="O47" i="19"/>
  <c r="Q47" i="19" s="1"/>
  <c r="R47" i="19" s="1"/>
  <c r="S47" i="19" s="1"/>
  <c r="O47" i="22"/>
  <c r="K47" i="21"/>
  <c r="L47" i="21" s="1"/>
  <c r="N47" i="21" s="1"/>
  <c r="P47" i="21" s="1"/>
  <c r="J46" i="21"/>
  <c r="E45" i="21"/>
  <c r="E43" i="22"/>
  <c r="J44" i="22"/>
  <c r="N45" i="22"/>
  <c r="M45" i="22"/>
  <c r="N46" i="19"/>
  <c r="J44" i="19"/>
  <c r="K44" i="19"/>
  <c r="L44" i="19" s="1"/>
  <c r="E43" i="19"/>
  <c r="K45" i="19"/>
  <c r="L45" i="19" s="1"/>
  <c r="N45" i="19" s="1"/>
  <c r="J44" i="18"/>
  <c r="K44" i="18" s="1"/>
  <c r="L44" i="18" s="1"/>
  <c r="E43" i="18"/>
  <c r="K45" i="18"/>
  <c r="L45" i="18" s="1"/>
  <c r="N45" i="18" s="1"/>
  <c r="K45" i="17"/>
  <c r="L45" i="17" s="1"/>
  <c r="J45" i="17"/>
  <c r="E44" i="17"/>
  <c r="N46" i="17"/>
  <c r="M46" i="17"/>
  <c r="N45" i="15"/>
  <c r="J43" i="15"/>
  <c r="K43" i="15" s="1"/>
  <c r="L43" i="15" s="1"/>
  <c r="E42" i="15"/>
  <c r="K44" i="15"/>
  <c r="L44" i="15" s="1"/>
  <c r="M44" i="15" s="1"/>
  <c r="J45" i="14"/>
  <c r="K45" i="14"/>
  <c r="L45" i="14" s="1"/>
  <c r="E44" i="14"/>
  <c r="K46" i="14"/>
  <c r="L46" i="14" s="1"/>
  <c r="N46" i="14" s="1"/>
  <c r="M47" i="14"/>
  <c r="O47" i="14" s="1"/>
  <c r="P47" i="1"/>
  <c r="O47" i="1"/>
  <c r="P48" i="1"/>
  <c r="Q48" i="1" s="1"/>
  <c r="R48" i="1" s="1"/>
  <c r="S48" i="1" s="1"/>
  <c r="J45" i="1"/>
  <c r="K45" i="1" s="1"/>
  <c r="L45" i="1" s="1"/>
  <c r="E44" i="1"/>
  <c r="N46" i="1"/>
  <c r="P46" i="22" s="1"/>
  <c r="M46" i="1"/>
  <c r="O46" i="15" s="1"/>
  <c r="Q47" i="17" l="1"/>
  <c r="R47" i="17" s="1"/>
  <c r="S47" i="17" s="1"/>
  <c r="P46" i="19"/>
  <c r="Q47" i="14"/>
  <c r="R47" i="14" s="1"/>
  <c r="S47" i="14" s="1"/>
  <c r="Q47" i="18"/>
  <c r="R47" i="18" s="1"/>
  <c r="S47" i="18" s="1"/>
  <c r="P46" i="18"/>
  <c r="O46" i="22"/>
  <c r="Q46" i="22" s="1"/>
  <c r="R46" i="22" s="1"/>
  <c r="S46" i="22" s="1"/>
  <c r="Q47" i="22"/>
  <c r="R47" i="22" s="1"/>
  <c r="S47" i="22" s="1"/>
  <c r="P46" i="14"/>
  <c r="O46" i="18"/>
  <c r="P46" i="17"/>
  <c r="P46" i="15"/>
  <c r="Q46" i="15" s="1"/>
  <c r="R46" i="15" s="1"/>
  <c r="S46" i="15" s="1"/>
  <c r="O46" i="19"/>
  <c r="O46" i="17"/>
  <c r="J45" i="21"/>
  <c r="E44" i="21"/>
  <c r="K46" i="21"/>
  <c r="L46" i="21" s="1"/>
  <c r="M46" i="21" s="1"/>
  <c r="O46" i="21" s="1"/>
  <c r="M47" i="21"/>
  <c r="O47" i="21" s="1"/>
  <c r="Q47" i="21" s="1"/>
  <c r="R47" i="21" s="1"/>
  <c r="S47" i="21" s="1"/>
  <c r="J43" i="22"/>
  <c r="E42" i="22"/>
  <c r="K44" i="22"/>
  <c r="L44" i="22" s="1"/>
  <c r="N44" i="22" s="1"/>
  <c r="J43" i="19"/>
  <c r="K43" i="19"/>
  <c r="L43" i="19" s="1"/>
  <c r="E42" i="19"/>
  <c r="M45" i="19"/>
  <c r="N44" i="19"/>
  <c r="M44" i="19"/>
  <c r="K43" i="18"/>
  <c r="L43" i="18" s="1"/>
  <c r="J43" i="18"/>
  <c r="E42" i="18"/>
  <c r="M45" i="18"/>
  <c r="N44" i="18"/>
  <c r="M44" i="18"/>
  <c r="J44" i="17"/>
  <c r="K44" i="17" s="1"/>
  <c r="L44" i="17" s="1"/>
  <c r="E43" i="17"/>
  <c r="N45" i="17"/>
  <c r="M45" i="17"/>
  <c r="N44" i="15"/>
  <c r="N43" i="15"/>
  <c r="M43" i="15"/>
  <c r="E41" i="15"/>
  <c r="J42" i="15"/>
  <c r="J44" i="14"/>
  <c r="E43" i="14"/>
  <c r="N45" i="14"/>
  <c r="M45" i="14"/>
  <c r="M46" i="14"/>
  <c r="O46" i="14" s="1"/>
  <c r="P46" i="1"/>
  <c r="Q47" i="1"/>
  <c r="R47" i="1" s="1"/>
  <c r="S47" i="1" s="1"/>
  <c r="O46" i="1"/>
  <c r="J44" i="1"/>
  <c r="E43" i="1"/>
  <c r="N45" i="1"/>
  <c r="P45" i="18" s="1"/>
  <c r="M45" i="1"/>
  <c r="O45" i="15" s="1"/>
  <c r="Q46" i="18" l="1"/>
  <c r="R46" i="18" s="1"/>
  <c r="S46" i="18" s="1"/>
  <c r="Q46" i="19"/>
  <c r="R46" i="19" s="1"/>
  <c r="S46" i="19" s="1"/>
  <c r="Q46" i="17"/>
  <c r="R46" i="17" s="1"/>
  <c r="S46" i="17" s="1"/>
  <c r="O45" i="14"/>
  <c r="P45" i="19"/>
  <c r="O45" i="17"/>
  <c r="P45" i="17"/>
  <c r="P45" i="15"/>
  <c r="Q45" i="15" s="1"/>
  <c r="R45" i="15" s="1"/>
  <c r="S45" i="15" s="1"/>
  <c r="O45" i="22"/>
  <c r="P45" i="22"/>
  <c r="P45" i="14"/>
  <c r="O45" i="19"/>
  <c r="O45" i="18"/>
  <c r="Q45" i="18" s="1"/>
  <c r="R45" i="18" s="1"/>
  <c r="S45" i="18" s="1"/>
  <c r="Q46" i="14"/>
  <c r="R46" i="14" s="1"/>
  <c r="S46" i="14" s="1"/>
  <c r="N46" i="21"/>
  <c r="P46" i="21" s="1"/>
  <c r="Q46" i="21" s="1"/>
  <c r="R46" i="21" s="1"/>
  <c r="S46" i="21" s="1"/>
  <c r="J44" i="21"/>
  <c r="K44" i="21"/>
  <c r="L44" i="21" s="1"/>
  <c r="E43" i="21"/>
  <c r="K45" i="21"/>
  <c r="L45" i="21" s="1"/>
  <c r="M45" i="21" s="1"/>
  <c r="O45" i="21" s="1"/>
  <c r="M44" i="22"/>
  <c r="J42" i="22"/>
  <c r="E41" i="22"/>
  <c r="K43" i="22"/>
  <c r="L43" i="22" s="1"/>
  <c r="N43" i="22" s="1"/>
  <c r="J42" i="19"/>
  <c r="E41" i="19"/>
  <c r="K42" i="19"/>
  <c r="L42" i="19" s="1"/>
  <c r="N43" i="19"/>
  <c r="M43" i="19"/>
  <c r="J42" i="18"/>
  <c r="K42" i="18" s="1"/>
  <c r="L42" i="18" s="1"/>
  <c r="E41" i="18"/>
  <c r="N43" i="18"/>
  <c r="M43" i="18"/>
  <c r="J43" i="17"/>
  <c r="K43" i="17" s="1"/>
  <c r="L43" i="17" s="1"/>
  <c r="E42" i="17"/>
  <c r="N44" i="17"/>
  <c r="M44" i="17"/>
  <c r="J41" i="15"/>
  <c r="E40" i="15"/>
  <c r="K42" i="15"/>
  <c r="L42" i="15" s="1"/>
  <c r="M42" i="15" s="1"/>
  <c r="J43" i="14"/>
  <c r="K43" i="14"/>
  <c r="L43" i="14" s="1"/>
  <c r="E42" i="14"/>
  <c r="K44" i="14"/>
  <c r="L44" i="14" s="1"/>
  <c r="N44" i="14" s="1"/>
  <c r="P45" i="1"/>
  <c r="O45" i="1"/>
  <c r="Q46" i="1"/>
  <c r="R46" i="1" s="1"/>
  <c r="S46" i="1" s="1"/>
  <c r="E42" i="1"/>
  <c r="J43" i="1"/>
  <c r="K44" i="1"/>
  <c r="L44" i="1" s="1"/>
  <c r="N44" i="1" s="1"/>
  <c r="P44" i="15" s="1"/>
  <c r="Q45" i="1" l="1"/>
  <c r="R45" i="1" s="1"/>
  <c r="S45" i="1" s="1"/>
  <c r="Q45" i="22"/>
  <c r="R45" i="22" s="1"/>
  <c r="S45" i="22" s="1"/>
  <c r="Q45" i="19"/>
  <c r="R45" i="19" s="1"/>
  <c r="S45" i="19" s="1"/>
  <c r="P44" i="14"/>
  <c r="P44" i="17"/>
  <c r="P44" i="19"/>
  <c r="P44" i="18"/>
  <c r="Q45" i="17"/>
  <c r="R45" i="17" s="1"/>
  <c r="S45" i="17" s="1"/>
  <c r="P44" i="22"/>
  <c r="Q45" i="14"/>
  <c r="R45" i="14" s="1"/>
  <c r="S45" i="14" s="1"/>
  <c r="J43" i="21"/>
  <c r="K43" i="21"/>
  <c r="L43" i="21" s="1"/>
  <c r="E42" i="21"/>
  <c r="N44" i="21"/>
  <c r="P44" i="21" s="1"/>
  <c r="M44" i="21"/>
  <c r="N45" i="21"/>
  <c r="P45" i="21" s="1"/>
  <c r="Q45" i="21" s="1"/>
  <c r="R45" i="21" s="1"/>
  <c r="S45" i="21" s="1"/>
  <c r="J41" i="22"/>
  <c r="K41" i="22"/>
  <c r="L41" i="22" s="1"/>
  <c r="E40" i="22"/>
  <c r="M43" i="22"/>
  <c r="K42" i="22"/>
  <c r="L42" i="22" s="1"/>
  <c r="M42" i="22" s="1"/>
  <c r="J41" i="19"/>
  <c r="E40" i="19"/>
  <c r="M42" i="19"/>
  <c r="N42" i="19"/>
  <c r="K41" i="18"/>
  <c r="L41" i="18" s="1"/>
  <c r="J41" i="18"/>
  <c r="E40" i="18"/>
  <c r="N42" i="18"/>
  <c r="M42" i="18"/>
  <c r="J42" i="17"/>
  <c r="E41" i="17"/>
  <c r="K42" i="17"/>
  <c r="L42" i="17" s="1"/>
  <c r="N43" i="17"/>
  <c r="M43" i="17"/>
  <c r="N42" i="15"/>
  <c r="J40" i="15"/>
  <c r="K40" i="15"/>
  <c r="L40" i="15" s="1"/>
  <c r="E39" i="15"/>
  <c r="K41" i="15"/>
  <c r="L41" i="15" s="1"/>
  <c r="N41" i="15" s="1"/>
  <c r="M44" i="14"/>
  <c r="K42" i="14"/>
  <c r="L42" i="14" s="1"/>
  <c r="J42" i="14"/>
  <c r="E41" i="14"/>
  <c r="N43" i="14"/>
  <c r="M43" i="14"/>
  <c r="P44" i="1"/>
  <c r="M44" i="1"/>
  <c r="O44" i="22" s="1"/>
  <c r="K43" i="1"/>
  <c r="L43" i="1" s="1"/>
  <c r="N43" i="1" s="1"/>
  <c r="P43" i="15" s="1"/>
  <c r="J42" i="1"/>
  <c r="K42" i="1" s="1"/>
  <c r="L42" i="1" s="1"/>
  <c r="E41" i="1"/>
  <c r="Q44" i="22" l="1"/>
  <c r="R44" i="22" s="1"/>
  <c r="S44" i="22" s="1"/>
  <c r="O44" i="14"/>
  <c r="Q44" i="14" s="1"/>
  <c r="R44" i="14" s="1"/>
  <c r="S44" i="14" s="1"/>
  <c r="O44" i="15"/>
  <c r="Q44" i="15" s="1"/>
  <c r="R44" i="15" s="1"/>
  <c r="S44" i="15" s="1"/>
  <c r="O44" i="19"/>
  <c r="Q44" i="19" s="1"/>
  <c r="R44" i="19" s="1"/>
  <c r="S44" i="19" s="1"/>
  <c r="O44" i="18"/>
  <c r="Q44" i="18" s="1"/>
  <c r="R44" i="18" s="1"/>
  <c r="S44" i="18" s="1"/>
  <c r="O44" i="21"/>
  <c r="Q44" i="21" s="1"/>
  <c r="R44" i="21" s="1"/>
  <c r="S44" i="21" s="1"/>
  <c r="O44" i="17"/>
  <c r="Q44" i="17" s="1"/>
  <c r="R44" i="17" s="1"/>
  <c r="S44" i="17" s="1"/>
  <c r="P43" i="19"/>
  <c r="P43" i="17"/>
  <c r="P43" i="22"/>
  <c r="P43" i="14"/>
  <c r="P43" i="18"/>
  <c r="J42" i="21"/>
  <c r="E41" i="21"/>
  <c r="N43" i="21"/>
  <c r="P43" i="21" s="1"/>
  <c r="M43" i="21"/>
  <c r="J40" i="22"/>
  <c r="K40" i="22" s="1"/>
  <c r="L40" i="22" s="1"/>
  <c r="E39" i="22"/>
  <c r="N41" i="22"/>
  <c r="M41" i="22"/>
  <c r="N42" i="22"/>
  <c r="J40" i="19"/>
  <c r="E39" i="19"/>
  <c r="K41" i="19"/>
  <c r="L41" i="19" s="1"/>
  <c r="N41" i="19" s="1"/>
  <c r="J40" i="18"/>
  <c r="K40" i="18"/>
  <c r="L40" i="18" s="1"/>
  <c r="E39" i="18"/>
  <c r="N41" i="18"/>
  <c r="M41" i="18"/>
  <c r="J41" i="17"/>
  <c r="E40" i="17"/>
  <c r="N42" i="17"/>
  <c r="M42" i="17"/>
  <c r="M41" i="15"/>
  <c r="J39" i="15"/>
  <c r="K39" i="15"/>
  <c r="L39" i="15" s="1"/>
  <c r="E38" i="15"/>
  <c r="N40" i="15"/>
  <c r="M40" i="15"/>
  <c r="J41" i="14"/>
  <c r="K41" i="14"/>
  <c r="L41" i="14" s="1"/>
  <c r="E40" i="14"/>
  <c r="N42" i="14"/>
  <c r="M42" i="14"/>
  <c r="P43" i="1"/>
  <c r="O44" i="1"/>
  <c r="Q44" i="1" s="1"/>
  <c r="R44" i="1" s="1"/>
  <c r="S44" i="1" s="1"/>
  <c r="M43" i="1"/>
  <c r="O43" i="14" s="1"/>
  <c r="N42" i="1"/>
  <c r="P42" i="19" s="1"/>
  <c r="M42" i="1"/>
  <c r="O42" i="15" s="1"/>
  <c r="J41" i="1"/>
  <c r="K41" i="1" s="1"/>
  <c r="L41" i="1" s="1"/>
  <c r="E40" i="1"/>
  <c r="O42" i="14" l="1"/>
  <c r="P42" i="14"/>
  <c r="P42" i="18"/>
  <c r="O42" i="19"/>
  <c r="Q42" i="19" s="1"/>
  <c r="R42" i="19" s="1"/>
  <c r="S42" i="19" s="1"/>
  <c r="P42" i="17"/>
  <c r="Q43" i="14"/>
  <c r="R43" i="14" s="1"/>
  <c r="S43" i="14" s="1"/>
  <c r="P42" i="15"/>
  <c r="Q42" i="15" s="1"/>
  <c r="R42" i="15" s="1"/>
  <c r="S42" i="15" s="1"/>
  <c r="O42" i="18"/>
  <c r="Q42" i="18" s="1"/>
  <c r="R42" i="18" s="1"/>
  <c r="S42" i="18" s="1"/>
  <c r="O43" i="21"/>
  <c r="Q43" i="21" s="1"/>
  <c r="R43" i="21" s="1"/>
  <c r="S43" i="21" s="1"/>
  <c r="P42" i="22"/>
  <c r="O43" i="15"/>
  <c r="Q43" i="15" s="1"/>
  <c r="R43" i="15" s="1"/>
  <c r="S43" i="15" s="1"/>
  <c r="O43" i="19"/>
  <c r="Q43" i="19" s="1"/>
  <c r="R43" i="19" s="1"/>
  <c r="S43" i="19" s="1"/>
  <c r="O43" i="18"/>
  <c r="Q43" i="18" s="1"/>
  <c r="R43" i="18" s="1"/>
  <c r="S43" i="18" s="1"/>
  <c r="O42" i="17"/>
  <c r="Q42" i="17" s="1"/>
  <c r="R42" i="17" s="1"/>
  <c r="S42" i="17" s="1"/>
  <c r="O42" i="22"/>
  <c r="O43" i="17"/>
  <c r="Q43" i="17" s="1"/>
  <c r="R43" i="17" s="1"/>
  <c r="S43" i="17" s="1"/>
  <c r="O43" i="22"/>
  <c r="Q43" i="22" s="1"/>
  <c r="R43" i="22" s="1"/>
  <c r="S43" i="22" s="1"/>
  <c r="J41" i="21"/>
  <c r="E40" i="21"/>
  <c r="K42" i="21"/>
  <c r="L42" i="21" s="1"/>
  <c r="M42" i="21" s="1"/>
  <c r="O42" i="21" s="1"/>
  <c r="J39" i="22"/>
  <c r="E38" i="22"/>
  <c r="N40" i="22"/>
  <c r="M40" i="22"/>
  <c r="J39" i="19"/>
  <c r="E38" i="19"/>
  <c r="K39" i="19"/>
  <c r="L39" i="19" s="1"/>
  <c r="K40" i="19"/>
  <c r="L40" i="19" s="1"/>
  <c r="N40" i="19" s="1"/>
  <c r="M41" i="19"/>
  <c r="K39" i="18"/>
  <c r="L39" i="18" s="1"/>
  <c r="J39" i="18"/>
  <c r="E38" i="18"/>
  <c r="N40" i="18"/>
  <c r="M40" i="18"/>
  <c r="J40" i="17"/>
  <c r="E39" i="17"/>
  <c r="K40" i="17"/>
  <c r="L40" i="17" s="1"/>
  <c r="K41" i="17"/>
  <c r="L41" i="17" s="1"/>
  <c r="N41" i="17" s="1"/>
  <c r="J38" i="15"/>
  <c r="E37" i="15"/>
  <c r="K38" i="15"/>
  <c r="L38" i="15" s="1"/>
  <c r="N39" i="15"/>
  <c r="M39" i="15"/>
  <c r="E39" i="14"/>
  <c r="J40" i="14"/>
  <c r="K40" i="14" s="1"/>
  <c r="L40" i="14" s="1"/>
  <c r="N41" i="14"/>
  <c r="M41" i="14"/>
  <c r="P42" i="1"/>
  <c r="O42" i="1"/>
  <c r="O43" i="1"/>
  <c r="Q43" i="1" s="1"/>
  <c r="R43" i="1" s="1"/>
  <c r="S43" i="1" s="1"/>
  <c r="J40" i="1"/>
  <c r="E39" i="1"/>
  <c r="N41" i="1"/>
  <c r="P41" i="15" s="1"/>
  <c r="M41" i="1"/>
  <c r="O41" i="15" s="1"/>
  <c r="Q41" i="15" s="1"/>
  <c r="R41" i="15" s="1"/>
  <c r="S41" i="15" s="1"/>
  <c r="P41" i="14" l="1"/>
  <c r="Q42" i="14"/>
  <c r="R42" i="14" s="1"/>
  <c r="S42" i="14" s="1"/>
  <c r="Q42" i="1"/>
  <c r="R42" i="1" s="1"/>
  <c r="S42" i="1" s="1"/>
  <c r="P41" i="17"/>
  <c r="O41" i="14"/>
  <c r="O41" i="19"/>
  <c r="P41" i="22"/>
  <c r="Q42" i="22"/>
  <c r="R42" i="22" s="1"/>
  <c r="S42" i="22" s="1"/>
  <c r="O41" i="18"/>
  <c r="O41" i="22"/>
  <c r="P41" i="18"/>
  <c r="P41" i="19"/>
  <c r="J40" i="21"/>
  <c r="K40" i="21" s="1"/>
  <c r="L40" i="21" s="1"/>
  <c r="E39" i="21"/>
  <c r="K41" i="21"/>
  <c r="L41" i="21" s="1"/>
  <c r="N41" i="21" s="1"/>
  <c r="P41" i="21" s="1"/>
  <c r="N42" i="21"/>
  <c r="P42" i="21" s="1"/>
  <c r="Q42" i="21" s="1"/>
  <c r="R42" i="21" s="1"/>
  <c r="S42" i="21" s="1"/>
  <c r="E37" i="22"/>
  <c r="J38" i="22"/>
  <c r="K39" i="22"/>
  <c r="L39" i="22" s="1"/>
  <c r="M39" i="22" s="1"/>
  <c r="E37" i="19"/>
  <c r="J38" i="19"/>
  <c r="N39" i="19"/>
  <c r="M39" i="19"/>
  <c r="M40" i="19"/>
  <c r="J38" i="18"/>
  <c r="E37" i="18"/>
  <c r="N39" i="18"/>
  <c r="M39" i="18"/>
  <c r="M41" i="17"/>
  <c r="O41" i="17" s="1"/>
  <c r="J39" i="17"/>
  <c r="K39" i="17"/>
  <c r="L39" i="17" s="1"/>
  <c r="E38" i="17"/>
  <c r="N40" i="17"/>
  <c r="M40" i="17"/>
  <c r="J37" i="15"/>
  <c r="E36" i="15"/>
  <c r="M38" i="15"/>
  <c r="N38" i="15"/>
  <c r="M40" i="14"/>
  <c r="N40" i="14"/>
  <c r="J39" i="14"/>
  <c r="K39" i="14"/>
  <c r="L39" i="14" s="1"/>
  <c r="E38" i="14"/>
  <c r="P41" i="1"/>
  <c r="O41" i="1"/>
  <c r="J39" i="1"/>
  <c r="E38" i="1"/>
  <c r="K40" i="1"/>
  <c r="L40" i="1" s="1"/>
  <c r="N40" i="1" s="1"/>
  <c r="P40" i="15" s="1"/>
  <c r="Q41" i="1" l="1"/>
  <c r="R41" i="1" s="1"/>
  <c r="S41" i="1" s="1"/>
  <c r="Q41" i="22"/>
  <c r="R41" i="22" s="1"/>
  <c r="S41" i="22" s="1"/>
  <c r="Q41" i="17"/>
  <c r="R41" i="17" s="1"/>
  <c r="S41" i="17" s="1"/>
  <c r="Q41" i="14"/>
  <c r="R41" i="14" s="1"/>
  <c r="S41" i="14" s="1"/>
  <c r="Q41" i="18"/>
  <c r="R41" i="18" s="1"/>
  <c r="S41" i="18" s="1"/>
  <c r="P40" i="18"/>
  <c r="P40" i="17"/>
  <c r="P40" i="19"/>
  <c r="Q41" i="19"/>
  <c r="R41" i="19" s="1"/>
  <c r="S41" i="19" s="1"/>
  <c r="P40" i="22"/>
  <c r="P40" i="14"/>
  <c r="J39" i="21"/>
  <c r="E38" i="21"/>
  <c r="K39" i="21"/>
  <c r="L39" i="21" s="1"/>
  <c r="M41" i="21"/>
  <c r="O41" i="21" s="1"/>
  <c r="Q41" i="21" s="1"/>
  <c r="R41" i="21" s="1"/>
  <c r="S41" i="21" s="1"/>
  <c r="N40" i="21"/>
  <c r="P40" i="21" s="1"/>
  <c r="M40" i="21"/>
  <c r="N39" i="22"/>
  <c r="K38" i="22"/>
  <c r="L38" i="22" s="1"/>
  <c r="N38" i="22" s="1"/>
  <c r="J37" i="22"/>
  <c r="K37" i="22"/>
  <c r="L37" i="22" s="1"/>
  <c r="E36" i="22"/>
  <c r="J37" i="19"/>
  <c r="E36" i="19"/>
  <c r="K38" i="19"/>
  <c r="L38" i="19" s="1"/>
  <c r="M38" i="19" s="1"/>
  <c r="K37" i="18"/>
  <c r="L37" i="18" s="1"/>
  <c r="E36" i="18"/>
  <c r="J37" i="18"/>
  <c r="K38" i="18"/>
  <c r="L38" i="18" s="1"/>
  <c r="N38" i="18" s="1"/>
  <c r="J38" i="17"/>
  <c r="K38" i="17"/>
  <c r="L38" i="17" s="1"/>
  <c r="E37" i="17"/>
  <c r="N39" i="17"/>
  <c r="M39" i="17"/>
  <c r="J36" i="15"/>
  <c r="E35" i="15"/>
  <c r="K37" i="15"/>
  <c r="L37" i="15" s="1"/>
  <c r="N37" i="15" s="1"/>
  <c r="J38" i="14"/>
  <c r="E37" i="14"/>
  <c r="N39" i="14"/>
  <c r="M39" i="14"/>
  <c r="P40" i="1"/>
  <c r="M40" i="1"/>
  <c r="J38" i="1"/>
  <c r="K38" i="1" s="1"/>
  <c r="L38" i="1" s="1"/>
  <c r="E37" i="1"/>
  <c r="K39" i="1"/>
  <c r="L39" i="1" s="1"/>
  <c r="N39" i="1" s="1"/>
  <c r="P39" i="15" s="1"/>
  <c r="O40" i="21" l="1"/>
  <c r="Q40" i="21" s="1"/>
  <c r="R40" i="21" s="1"/>
  <c r="S40" i="21" s="1"/>
  <c r="P39" i="22"/>
  <c r="P39" i="18"/>
  <c r="P39" i="14"/>
  <c r="O40" i="15"/>
  <c r="Q40" i="15" s="1"/>
  <c r="R40" i="15" s="1"/>
  <c r="S40" i="15" s="1"/>
  <c r="O40" i="18"/>
  <c r="Q40" i="18" s="1"/>
  <c r="R40" i="18" s="1"/>
  <c r="S40" i="18" s="1"/>
  <c r="O40" i="22"/>
  <c r="Q40" i="22" s="1"/>
  <c r="R40" i="22" s="1"/>
  <c r="S40" i="22" s="1"/>
  <c r="O40" i="17"/>
  <c r="Q40" i="17" s="1"/>
  <c r="R40" i="17" s="1"/>
  <c r="S40" i="17" s="1"/>
  <c r="P39" i="17"/>
  <c r="P39" i="19"/>
  <c r="O40" i="19"/>
  <c r="Q40" i="19" s="1"/>
  <c r="R40" i="19" s="1"/>
  <c r="S40" i="19" s="1"/>
  <c r="O40" i="14"/>
  <c r="Q40" i="14" s="1"/>
  <c r="R40" i="14" s="1"/>
  <c r="S40" i="14" s="1"/>
  <c r="J38" i="21"/>
  <c r="E37" i="21"/>
  <c r="N39" i="21"/>
  <c r="P39" i="21" s="1"/>
  <c r="M39" i="21"/>
  <c r="M38" i="22"/>
  <c r="E35" i="22"/>
  <c r="J36" i="22"/>
  <c r="N37" i="22"/>
  <c r="M37" i="22"/>
  <c r="J36" i="19"/>
  <c r="E35" i="19"/>
  <c r="K37" i="19"/>
  <c r="L37" i="19" s="1"/>
  <c r="M37" i="19" s="1"/>
  <c r="N38" i="19"/>
  <c r="M38" i="18"/>
  <c r="N37" i="18"/>
  <c r="M37" i="18"/>
  <c r="J36" i="18"/>
  <c r="K36" i="18"/>
  <c r="L36" i="18" s="1"/>
  <c r="E35" i="18"/>
  <c r="J37" i="17"/>
  <c r="E36" i="17"/>
  <c r="N38" i="17"/>
  <c r="M38" i="17"/>
  <c r="K36" i="15"/>
  <c r="L36" i="15" s="1"/>
  <c r="M36" i="15" s="1"/>
  <c r="M37" i="15"/>
  <c r="J35" i="15"/>
  <c r="K35" i="15"/>
  <c r="L35" i="15" s="1"/>
  <c r="E34" i="15"/>
  <c r="J37" i="14"/>
  <c r="K37" i="14"/>
  <c r="L37" i="14" s="1"/>
  <c r="E36" i="14"/>
  <c r="K38" i="14"/>
  <c r="L38" i="14" s="1"/>
  <c r="M38" i="14" s="1"/>
  <c r="P39" i="1"/>
  <c r="O40" i="1"/>
  <c r="Q40" i="1" s="1"/>
  <c r="R40" i="1" s="1"/>
  <c r="S40" i="1" s="1"/>
  <c r="M39" i="1"/>
  <c r="O39" i="14" s="1"/>
  <c r="Q39" i="14" s="1"/>
  <c r="R39" i="14" s="1"/>
  <c r="S39" i="14" s="1"/>
  <c r="J37" i="1"/>
  <c r="K37" i="1" s="1"/>
  <c r="L37" i="1" s="1"/>
  <c r="E36" i="1"/>
  <c r="N38" i="1"/>
  <c r="P38" i="15" s="1"/>
  <c r="M38" i="1"/>
  <c r="O38" i="15" s="1"/>
  <c r="Q38" i="15" s="1"/>
  <c r="R38" i="15" s="1"/>
  <c r="S38" i="15" s="1"/>
  <c r="O39" i="17" l="1"/>
  <c r="Q39" i="17" s="1"/>
  <c r="R39" i="17" s="1"/>
  <c r="S39" i="17" s="1"/>
  <c r="O39" i="21"/>
  <c r="Q39" i="21" s="1"/>
  <c r="R39" i="21" s="1"/>
  <c r="S39" i="21" s="1"/>
  <c r="O38" i="17"/>
  <c r="P38" i="17"/>
  <c r="O38" i="19"/>
  <c r="O39" i="15"/>
  <c r="Q39" i="15" s="1"/>
  <c r="R39" i="15" s="1"/>
  <c r="S39" i="15" s="1"/>
  <c r="O39" i="22"/>
  <c r="Q39" i="22" s="1"/>
  <c r="R39" i="22" s="1"/>
  <c r="S39" i="22" s="1"/>
  <c r="O39" i="19"/>
  <c r="Q39" i="19" s="1"/>
  <c r="R39" i="19" s="1"/>
  <c r="S39" i="19" s="1"/>
  <c r="O39" i="18"/>
  <c r="Q39" i="18" s="1"/>
  <c r="R39" i="18" s="1"/>
  <c r="S39" i="18" s="1"/>
  <c r="O38" i="18"/>
  <c r="P38" i="19"/>
  <c r="O38" i="22"/>
  <c r="O38" i="14"/>
  <c r="P38" i="22"/>
  <c r="P38" i="18"/>
  <c r="J37" i="21"/>
  <c r="E36" i="21"/>
  <c r="K38" i="21"/>
  <c r="L38" i="21" s="1"/>
  <c r="M38" i="21" s="1"/>
  <c r="O38" i="21" s="1"/>
  <c r="J35" i="22"/>
  <c r="K35" i="22"/>
  <c r="L35" i="22" s="1"/>
  <c r="E34" i="22"/>
  <c r="K36" i="22"/>
  <c r="L36" i="22" s="1"/>
  <c r="N36" i="22" s="1"/>
  <c r="J35" i="19"/>
  <c r="E34" i="19"/>
  <c r="K35" i="19"/>
  <c r="L35" i="19" s="1"/>
  <c r="N37" i="19"/>
  <c r="K36" i="19"/>
  <c r="L36" i="19" s="1"/>
  <c r="M36" i="19" s="1"/>
  <c r="J35" i="18"/>
  <c r="E34" i="18"/>
  <c r="N36" i="18"/>
  <c r="M36" i="18"/>
  <c r="J36" i="17"/>
  <c r="E35" i="17"/>
  <c r="K36" i="17"/>
  <c r="L36" i="17" s="1"/>
  <c r="K37" i="17"/>
  <c r="L37" i="17" s="1"/>
  <c r="N37" i="17" s="1"/>
  <c r="E33" i="15"/>
  <c r="J34" i="15"/>
  <c r="N35" i="15"/>
  <c r="M35" i="15"/>
  <c r="N36" i="15"/>
  <c r="E35" i="14"/>
  <c r="J36" i="14"/>
  <c r="K36" i="14" s="1"/>
  <c r="L36" i="14" s="1"/>
  <c r="N37" i="14"/>
  <c r="M37" i="14"/>
  <c r="N38" i="14"/>
  <c r="P38" i="14" s="1"/>
  <c r="P38" i="1"/>
  <c r="O39" i="1"/>
  <c r="Q39" i="1" s="1"/>
  <c r="R39" i="1" s="1"/>
  <c r="S39" i="1" s="1"/>
  <c r="O38" i="1"/>
  <c r="Q38" i="1" s="1"/>
  <c r="R38" i="1" s="1"/>
  <c r="S38" i="1" s="1"/>
  <c r="K36" i="1"/>
  <c r="L36" i="1" s="1"/>
  <c r="E35" i="1"/>
  <c r="M37" i="1"/>
  <c r="O37" i="18" s="1"/>
  <c r="N37" i="1"/>
  <c r="P37" i="15" s="1"/>
  <c r="Q38" i="22" l="1"/>
  <c r="R38" i="22" s="1"/>
  <c r="S38" i="22" s="1"/>
  <c r="P37" i="14"/>
  <c r="P37" i="17"/>
  <c r="Q38" i="19"/>
  <c r="R38" i="19" s="1"/>
  <c r="S38" i="19" s="1"/>
  <c r="P37" i="19"/>
  <c r="P37" i="18"/>
  <c r="Q37" i="18" s="1"/>
  <c r="R37" i="18" s="1"/>
  <c r="S37" i="18" s="1"/>
  <c r="O37" i="22"/>
  <c r="Q38" i="14"/>
  <c r="R38" i="14" s="1"/>
  <c r="S38" i="14" s="1"/>
  <c r="P37" i="22"/>
  <c r="O37" i="15"/>
  <c r="Q37" i="15" s="1"/>
  <c r="R37" i="15" s="1"/>
  <c r="S37" i="15" s="1"/>
  <c r="O37" i="19"/>
  <c r="O37" i="14"/>
  <c r="Q38" i="18"/>
  <c r="R38" i="18" s="1"/>
  <c r="S38" i="18" s="1"/>
  <c r="Q38" i="17"/>
  <c r="R38" i="17" s="1"/>
  <c r="S38" i="17" s="1"/>
  <c r="J36" i="21"/>
  <c r="E35" i="21"/>
  <c r="N38" i="21"/>
  <c r="P38" i="21" s="1"/>
  <c r="Q38" i="21" s="1"/>
  <c r="R38" i="21" s="1"/>
  <c r="S38" i="21" s="1"/>
  <c r="K37" i="21"/>
  <c r="L37" i="21" s="1"/>
  <c r="M37" i="21" s="1"/>
  <c r="O37" i="21" s="1"/>
  <c r="M36" i="22"/>
  <c r="J34" i="22"/>
  <c r="E33" i="22"/>
  <c r="K34" i="22"/>
  <c r="L34" i="22" s="1"/>
  <c r="N35" i="22"/>
  <c r="M35" i="22"/>
  <c r="N36" i="19"/>
  <c r="N35" i="19"/>
  <c r="M35" i="19"/>
  <c r="J34" i="19"/>
  <c r="E33" i="19"/>
  <c r="K34" i="19"/>
  <c r="L34" i="19" s="1"/>
  <c r="J34" i="18"/>
  <c r="K34" i="18"/>
  <c r="L34" i="18" s="1"/>
  <c r="E33" i="18"/>
  <c r="K35" i="18"/>
  <c r="L35" i="18" s="1"/>
  <c r="N35" i="18" s="1"/>
  <c r="J35" i="17"/>
  <c r="K35" i="17"/>
  <c r="L35" i="17" s="1"/>
  <c r="E34" i="17"/>
  <c r="N36" i="17"/>
  <c r="M36" i="17"/>
  <c r="M37" i="17"/>
  <c r="O37" i="17" s="1"/>
  <c r="Q37" i="17" s="1"/>
  <c r="R37" i="17" s="1"/>
  <c r="S37" i="17" s="1"/>
  <c r="J33" i="15"/>
  <c r="E32" i="15"/>
  <c r="K34" i="15"/>
  <c r="L34" i="15" s="1"/>
  <c r="M34" i="15" s="1"/>
  <c r="N36" i="14"/>
  <c r="M36" i="14"/>
  <c r="J35" i="14"/>
  <c r="E34" i="14"/>
  <c r="K35" i="14"/>
  <c r="L35" i="14" s="1"/>
  <c r="P37" i="1"/>
  <c r="O37" i="1"/>
  <c r="J35" i="1"/>
  <c r="E34" i="1"/>
  <c r="N36" i="1"/>
  <c r="P36" i="15" s="1"/>
  <c r="M36" i="1"/>
  <c r="O36" i="15" s="1"/>
  <c r="Q37" i="14" l="1"/>
  <c r="R37" i="14" s="1"/>
  <c r="S37" i="14" s="1"/>
  <c r="Q37" i="1"/>
  <c r="R37" i="1" s="1"/>
  <c r="S37" i="1" s="1"/>
  <c r="Q37" i="19"/>
  <c r="R37" i="19" s="1"/>
  <c r="S37" i="19" s="1"/>
  <c r="O36" i="18"/>
  <c r="Q36" i="15"/>
  <c r="R36" i="15" s="1"/>
  <c r="S36" i="15" s="1"/>
  <c r="O36" i="14"/>
  <c r="O36" i="22"/>
  <c r="O36" i="19"/>
  <c r="Q37" i="22"/>
  <c r="R37" i="22" s="1"/>
  <c r="S37" i="22" s="1"/>
  <c r="P36" i="22"/>
  <c r="P36" i="19"/>
  <c r="P36" i="18"/>
  <c r="Q36" i="18" s="1"/>
  <c r="R36" i="18" s="1"/>
  <c r="S36" i="18" s="1"/>
  <c r="P36" i="14"/>
  <c r="P36" i="17"/>
  <c r="O36" i="17"/>
  <c r="N37" i="21"/>
  <c r="P37" i="21" s="1"/>
  <c r="Q37" i="21" s="1"/>
  <c r="R37" i="21" s="1"/>
  <c r="S37" i="21" s="1"/>
  <c r="J35" i="21"/>
  <c r="E34" i="21"/>
  <c r="K35" i="21"/>
  <c r="L35" i="21" s="1"/>
  <c r="K36" i="21"/>
  <c r="L36" i="21" s="1"/>
  <c r="M36" i="21" s="1"/>
  <c r="O36" i="21" s="1"/>
  <c r="J33" i="22"/>
  <c r="K33" i="22"/>
  <c r="L33" i="22" s="1"/>
  <c r="E32" i="22"/>
  <c r="N34" i="22"/>
  <c r="M34" i="22"/>
  <c r="M34" i="19"/>
  <c r="N34" i="19"/>
  <c r="J33" i="19"/>
  <c r="E32" i="19"/>
  <c r="M35" i="18"/>
  <c r="E32" i="18"/>
  <c r="J33" i="18"/>
  <c r="N34" i="18"/>
  <c r="M34" i="18"/>
  <c r="J34" i="17"/>
  <c r="E33" i="17"/>
  <c r="K34" i="17"/>
  <c r="L34" i="17" s="1"/>
  <c r="N35" i="17"/>
  <c r="M35" i="17"/>
  <c r="N34" i="15"/>
  <c r="J32" i="15"/>
  <c r="E31" i="15"/>
  <c r="K33" i="15"/>
  <c r="L33" i="15" s="1"/>
  <c r="N33" i="15" s="1"/>
  <c r="J34" i="14"/>
  <c r="E33" i="14"/>
  <c r="N35" i="14"/>
  <c r="M35" i="14"/>
  <c r="P36" i="1"/>
  <c r="O36" i="1"/>
  <c r="J34" i="1"/>
  <c r="K34" i="1" s="1"/>
  <c r="L34" i="1" s="1"/>
  <c r="E33" i="1"/>
  <c r="K35" i="1"/>
  <c r="L35" i="1" s="1"/>
  <c r="N35" i="1" s="1"/>
  <c r="P35" i="15" s="1"/>
  <c r="Q36" i="17" l="1"/>
  <c r="R36" i="17" s="1"/>
  <c r="S36" i="17" s="1"/>
  <c r="Q36" i="19"/>
  <c r="R36" i="19" s="1"/>
  <c r="S36" i="19" s="1"/>
  <c r="Q36" i="14"/>
  <c r="R36" i="14" s="1"/>
  <c r="S36" i="14" s="1"/>
  <c r="Q36" i="22"/>
  <c r="R36" i="22" s="1"/>
  <c r="S36" i="22" s="1"/>
  <c r="P35" i="17"/>
  <c r="P35" i="22"/>
  <c r="P35" i="14"/>
  <c r="P35" i="19"/>
  <c r="Q36" i="1"/>
  <c r="R36" i="1" s="1"/>
  <c r="S36" i="1" s="1"/>
  <c r="P35" i="18"/>
  <c r="N36" i="21"/>
  <c r="P36" i="21" s="1"/>
  <c r="Q36" i="21" s="1"/>
  <c r="R36" i="21" s="1"/>
  <c r="S36" i="21" s="1"/>
  <c r="J34" i="21"/>
  <c r="E33" i="21"/>
  <c r="K34" i="21"/>
  <c r="L34" i="21" s="1"/>
  <c r="N35" i="21"/>
  <c r="P35" i="21" s="1"/>
  <c r="M35" i="21"/>
  <c r="K32" i="22"/>
  <c r="L32" i="22" s="1"/>
  <c r="J32" i="22"/>
  <c r="E31" i="22"/>
  <c r="N33" i="22"/>
  <c r="M33" i="22"/>
  <c r="J32" i="19"/>
  <c r="E31" i="19"/>
  <c r="K33" i="19"/>
  <c r="L33" i="19" s="1"/>
  <c r="N33" i="19" s="1"/>
  <c r="J32" i="18"/>
  <c r="E31" i="18"/>
  <c r="K33" i="18"/>
  <c r="L33" i="18" s="1"/>
  <c r="N33" i="18" s="1"/>
  <c r="J33" i="17"/>
  <c r="E32" i="17"/>
  <c r="N34" i="17"/>
  <c r="M34" i="17"/>
  <c r="K32" i="15"/>
  <c r="L32" i="15" s="1"/>
  <c r="N32" i="15" s="1"/>
  <c r="M33" i="15"/>
  <c r="J31" i="15"/>
  <c r="K31" i="15"/>
  <c r="L31" i="15" s="1"/>
  <c r="E30" i="15"/>
  <c r="J33" i="14"/>
  <c r="K33" i="14"/>
  <c r="L33" i="14" s="1"/>
  <c r="E32" i="14"/>
  <c r="K34" i="14"/>
  <c r="L34" i="14" s="1"/>
  <c r="N34" i="14" s="1"/>
  <c r="P35" i="1"/>
  <c r="M35" i="1"/>
  <c r="O35" i="14" s="1"/>
  <c r="J33" i="1"/>
  <c r="E32" i="1"/>
  <c r="N34" i="1"/>
  <c r="P34" i="22" s="1"/>
  <c r="M34" i="1"/>
  <c r="O34" i="15" s="1"/>
  <c r="P34" i="14" l="1"/>
  <c r="P34" i="15"/>
  <c r="P34" i="19"/>
  <c r="O35" i="21"/>
  <c r="Q35" i="21" s="1"/>
  <c r="R35" i="21" s="1"/>
  <c r="S35" i="21" s="1"/>
  <c r="P34" i="17"/>
  <c r="Q35" i="14"/>
  <c r="R35" i="14" s="1"/>
  <c r="S35" i="14" s="1"/>
  <c r="P34" i="18"/>
  <c r="O35" i="18"/>
  <c r="Q35" i="18" s="1"/>
  <c r="R35" i="18" s="1"/>
  <c r="S35" i="18" s="1"/>
  <c r="O34" i="19"/>
  <c r="O34" i="18"/>
  <c r="O34" i="17"/>
  <c r="O35" i="15"/>
  <c r="Q35" i="15" s="1"/>
  <c r="R35" i="15" s="1"/>
  <c r="S35" i="15" s="1"/>
  <c r="O35" i="19"/>
  <c r="Q35" i="19" s="1"/>
  <c r="R35" i="19" s="1"/>
  <c r="S35" i="19" s="1"/>
  <c r="O35" i="22"/>
  <c r="Q35" i="22" s="1"/>
  <c r="R35" i="22" s="1"/>
  <c r="S35" i="22" s="1"/>
  <c r="Q34" i="15"/>
  <c r="R34" i="15" s="1"/>
  <c r="S34" i="15" s="1"/>
  <c r="O34" i="22"/>
  <c r="Q34" i="22" s="1"/>
  <c r="R34" i="22" s="1"/>
  <c r="S34" i="22" s="1"/>
  <c r="O35" i="17"/>
  <c r="Q35" i="17" s="1"/>
  <c r="R35" i="17" s="1"/>
  <c r="S35" i="17" s="1"/>
  <c r="J33" i="21"/>
  <c r="E32" i="21"/>
  <c r="M34" i="21"/>
  <c r="O34" i="21" s="1"/>
  <c r="N34" i="21"/>
  <c r="P34" i="21" s="1"/>
  <c r="J31" i="22"/>
  <c r="K31" i="22"/>
  <c r="L31" i="22" s="1"/>
  <c r="E30" i="22"/>
  <c r="M32" i="22"/>
  <c r="N32" i="22"/>
  <c r="M33" i="19"/>
  <c r="J31" i="19"/>
  <c r="K31" i="19" s="1"/>
  <c r="L31" i="19" s="1"/>
  <c r="E30" i="19"/>
  <c r="K32" i="19"/>
  <c r="L32" i="19" s="1"/>
  <c r="M32" i="19" s="1"/>
  <c r="J31" i="18"/>
  <c r="E30" i="18"/>
  <c r="K32" i="18"/>
  <c r="L32" i="18" s="1"/>
  <c r="N32" i="18" s="1"/>
  <c r="M33" i="18"/>
  <c r="J32" i="17"/>
  <c r="E31" i="17"/>
  <c r="K32" i="17"/>
  <c r="L32" i="17" s="1"/>
  <c r="K33" i="17"/>
  <c r="L33" i="17" s="1"/>
  <c r="N33" i="17" s="1"/>
  <c r="J30" i="15"/>
  <c r="E29" i="15"/>
  <c r="N31" i="15"/>
  <c r="M31" i="15"/>
  <c r="M32" i="15"/>
  <c r="E31" i="14"/>
  <c r="J32" i="14"/>
  <c r="K32" i="14"/>
  <c r="L32" i="14" s="1"/>
  <c r="N33" i="14"/>
  <c r="M33" i="14"/>
  <c r="M34" i="14"/>
  <c r="O34" i="14" s="1"/>
  <c r="Q34" i="14" s="1"/>
  <c r="R34" i="14" s="1"/>
  <c r="S34" i="14" s="1"/>
  <c r="P34" i="1"/>
  <c r="O34" i="1"/>
  <c r="O35" i="1"/>
  <c r="Q35" i="1" s="1"/>
  <c r="R35" i="1" s="1"/>
  <c r="S35" i="1" s="1"/>
  <c r="J32" i="1"/>
  <c r="E31" i="1"/>
  <c r="K33" i="1"/>
  <c r="L33" i="1" s="1"/>
  <c r="N33" i="1" s="1"/>
  <c r="P33" i="15" s="1"/>
  <c r="Q34" i="19" l="1"/>
  <c r="R34" i="19" s="1"/>
  <c r="S34" i="19" s="1"/>
  <c r="Q34" i="17"/>
  <c r="R34" i="17" s="1"/>
  <c r="S34" i="17" s="1"/>
  <c r="Q34" i="18"/>
  <c r="R34" i="18" s="1"/>
  <c r="S34" i="18" s="1"/>
  <c r="Q34" i="21"/>
  <c r="R34" i="21" s="1"/>
  <c r="S34" i="21" s="1"/>
  <c r="P33" i="22"/>
  <c r="P33" i="14"/>
  <c r="P33" i="18"/>
  <c r="P33" i="17"/>
  <c r="P33" i="19"/>
  <c r="J32" i="21"/>
  <c r="E31" i="21"/>
  <c r="K33" i="21"/>
  <c r="L33" i="21" s="1"/>
  <c r="N33" i="21" s="1"/>
  <c r="P33" i="21" s="1"/>
  <c r="J30" i="22"/>
  <c r="E29" i="22"/>
  <c r="N31" i="22"/>
  <c r="M31" i="22"/>
  <c r="N31" i="19"/>
  <c r="M31" i="19"/>
  <c r="J30" i="19"/>
  <c r="E29" i="19"/>
  <c r="N32" i="19"/>
  <c r="J30" i="18"/>
  <c r="E29" i="18"/>
  <c r="K31" i="18"/>
  <c r="L31" i="18" s="1"/>
  <c r="N31" i="18" s="1"/>
  <c r="M32" i="18"/>
  <c r="J31" i="17"/>
  <c r="K31" i="17"/>
  <c r="L31" i="17" s="1"/>
  <c r="E30" i="17"/>
  <c r="M33" i="17"/>
  <c r="N32" i="17"/>
  <c r="M32" i="17"/>
  <c r="J29" i="15"/>
  <c r="E28" i="15"/>
  <c r="K30" i="15"/>
  <c r="L30" i="15" s="1"/>
  <c r="M30" i="15" s="1"/>
  <c r="M32" i="14"/>
  <c r="N32" i="14"/>
  <c r="J31" i="14"/>
  <c r="K31" i="14"/>
  <c r="L31" i="14" s="1"/>
  <c r="E30" i="14"/>
  <c r="Q34" i="1"/>
  <c r="R34" i="1" s="1"/>
  <c r="S34" i="1" s="1"/>
  <c r="P33" i="1"/>
  <c r="M33" i="1"/>
  <c r="O33" i="14" s="1"/>
  <c r="J31" i="1"/>
  <c r="E30" i="1"/>
  <c r="K32" i="1"/>
  <c r="L32" i="1" s="1"/>
  <c r="N32" i="1" s="1"/>
  <c r="P32" i="15" s="1"/>
  <c r="O33" i="19" l="1"/>
  <c r="O33" i="17"/>
  <c r="O33" i="18"/>
  <c r="Q33" i="14"/>
  <c r="R33" i="14" s="1"/>
  <c r="S33" i="14" s="1"/>
  <c r="P32" i="17"/>
  <c r="P32" i="18"/>
  <c r="Q33" i="18"/>
  <c r="R33" i="18" s="1"/>
  <c r="S33" i="18" s="1"/>
  <c r="P32" i="19"/>
  <c r="Q33" i="19"/>
  <c r="R33" i="19" s="1"/>
  <c r="S33" i="19" s="1"/>
  <c r="Q33" i="17"/>
  <c r="R33" i="17" s="1"/>
  <c r="S33" i="17" s="1"/>
  <c r="P32" i="14"/>
  <c r="P32" i="22"/>
  <c r="O33" i="22"/>
  <c r="Q33" i="22" s="1"/>
  <c r="R33" i="22" s="1"/>
  <c r="S33" i="22" s="1"/>
  <c r="O33" i="15"/>
  <c r="Q33" i="15" s="1"/>
  <c r="R33" i="15" s="1"/>
  <c r="S33" i="15" s="1"/>
  <c r="E30" i="21"/>
  <c r="J31" i="21"/>
  <c r="K31" i="21" s="1"/>
  <c r="L31" i="21" s="1"/>
  <c r="M33" i="21"/>
  <c r="O33" i="21" s="1"/>
  <c r="Q33" i="21" s="1"/>
  <c r="R33" i="21" s="1"/>
  <c r="S33" i="21" s="1"/>
  <c r="K32" i="21"/>
  <c r="L32" i="21" s="1"/>
  <c r="N32" i="21" s="1"/>
  <c r="P32" i="21" s="1"/>
  <c r="J29" i="22"/>
  <c r="K29" i="22" s="1"/>
  <c r="L29" i="22" s="1"/>
  <c r="E28" i="22"/>
  <c r="K30" i="22"/>
  <c r="L30" i="22" s="1"/>
  <c r="M30" i="22" s="1"/>
  <c r="K30" i="19"/>
  <c r="L30" i="19" s="1"/>
  <c r="M30" i="19" s="1"/>
  <c r="J29" i="19"/>
  <c r="K29" i="19" s="1"/>
  <c r="L29" i="19" s="1"/>
  <c r="E28" i="19"/>
  <c r="M31" i="18"/>
  <c r="J29" i="18"/>
  <c r="E28" i="18"/>
  <c r="K30" i="18"/>
  <c r="L30" i="18" s="1"/>
  <c r="N30" i="18" s="1"/>
  <c r="J30" i="17"/>
  <c r="E29" i="17"/>
  <c r="K30" i="17"/>
  <c r="L30" i="17" s="1"/>
  <c r="N31" i="17"/>
  <c r="M31" i="17"/>
  <c r="N30" i="15"/>
  <c r="J28" i="15"/>
  <c r="K28" i="15" s="1"/>
  <c r="L28" i="15" s="1"/>
  <c r="E27" i="15"/>
  <c r="K29" i="15"/>
  <c r="L29" i="15" s="1"/>
  <c r="N29" i="15" s="1"/>
  <c r="E29" i="14"/>
  <c r="J30" i="14"/>
  <c r="N31" i="14"/>
  <c r="M31" i="14"/>
  <c r="O33" i="1"/>
  <c r="Q33" i="1" s="1"/>
  <c r="R33" i="1" s="1"/>
  <c r="S33" i="1" s="1"/>
  <c r="P32" i="1"/>
  <c r="M32" i="1"/>
  <c r="O32" i="17" s="1"/>
  <c r="Q32" i="17" s="1"/>
  <c r="R32" i="17" s="1"/>
  <c r="S32" i="17" s="1"/>
  <c r="J30" i="1"/>
  <c r="K30" i="1" s="1"/>
  <c r="L30" i="1" s="1"/>
  <c r="E29" i="1"/>
  <c r="K31" i="1"/>
  <c r="L31" i="1" s="1"/>
  <c r="M31" i="1" s="1"/>
  <c r="O31" i="15" s="1"/>
  <c r="O32" i="14" l="1"/>
  <c r="Q32" i="14" s="1"/>
  <c r="R32" i="14" s="1"/>
  <c r="S32" i="14" s="1"/>
  <c r="O31" i="17"/>
  <c r="O31" i="22"/>
  <c r="O31" i="19"/>
  <c r="O32" i="19"/>
  <c r="O32" i="15"/>
  <c r="Q32" i="15" s="1"/>
  <c r="R32" i="15" s="1"/>
  <c r="S32" i="15" s="1"/>
  <c r="O32" i="22"/>
  <c r="Q32" i="22" s="1"/>
  <c r="R32" i="22" s="1"/>
  <c r="S32" i="22" s="1"/>
  <c r="Q32" i="19"/>
  <c r="R32" i="19" s="1"/>
  <c r="S32" i="19" s="1"/>
  <c r="O31" i="14"/>
  <c r="O31" i="18"/>
  <c r="O32" i="18"/>
  <c r="Q32" i="18" s="1"/>
  <c r="R32" i="18" s="1"/>
  <c r="S32" i="18" s="1"/>
  <c r="M32" i="21"/>
  <c r="O32" i="21" s="1"/>
  <c r="Q32" i="21" s="1"/>
  <c r="R32" i="21" s="1"/>
  <c r="S32" i="21" s="1"/>
  <c r="N31" i="21"/>
  <c r="M31" i="21"/>
  <c r="O31" i="21" s="1"/>
  <c r="J30" i="21"/>
  <c r="E29" i="21"/>
  <c r="N30" i="22"/>
  <c r="J28" i="22"/>
  <c r="E27" i="22"/>
  <c r="N29" i="22"/>
  <c r="M29" i="22"/>
  <c r="J28" i="19"/>
  <c r="E27" i="19"/>
  <c r="N29" i="19"/>
  <c r="M29" i="19"/>
  <c r="N30" i="19"/>
  <c r="J28" i="18"/>
  <c r="E27" i="18"/>
  <c r="K29" i="18"/>
  <c r="L29" i="18" s="1"/>
  <c r="N29" i="18" s="1"/>
  <c r="M30" i="18"/>
  <c r="J29" i="17"/>
  <c r="E28" i="17"/>
  <c r="N30" i="17"/>
  <c r="M30" i="17"/>
  <c r="M28" i="15"/>
  <c r="N28" i="15"/>
  <c r="M29" i="15"/>
  <c r="J27" i="15"/>
  <c r="E26" i="15"/>
  <c r="K27" i="15"/>
  <c r="L27" i="15" s="1"/>
  <c r="J29" i="14"/>
  <c r="K29" i="14"/>
  <c r="L29" i="14" s="1"/>
  <c r="E28" i="14"/>
  <c r="K30" i="14"/>
  <c r="L30" i="14" s="1"/>
  <c r="M30" i="14" s="1"/>
  <c r="O31" i="1"/>
  <c r="O32" i="1"/>
  <c r="Q32" i="1" s="1"/>
  <c r="R32" i="1" s="1"/>
  <c r="S32" i="1" s="1"/>
  <c r="N31" i="1"/>
  <c r="J29" i="1"/>
  <c r="K29" i="1" s="1"/>
  <c r="L29" i="1" s="1"/>
  <c r="E28" i="1"/>
  <c r="N30" i="1"/>
  <c r="P30" i="15" s="1"/>
  <c r="M30" i="1"/>
  <c r="O30" i="15" s="1"/>
  <c r="O30" i="14" l="1"/>
  <c r="P30" i="17"/>
  <c r="Q30" i="15"/>
  <c r="R30" i="15" s="1"/>
  <c r="S30" i="15" s="1"/>
  <c r="P30" i="22"/>
  <c r="O30" i="19"/>
  <c r="O30" i="18"/>
  <c r="O30" i="22"/>
  <c r="P31" i="15"/>
  <c r="Q31" i="15" s="1"/>
  <c r="R31" i="15" s="1"/>
  <c r="S31" i="15" s="1"/>
  <c r="P31" i="22"/>
  <c r="Q31" i="22" s="1"/>
  <c r="R31" i="22" s="1"/>
  <c r="S31" i="22" s="1"/>
  <c r="P31" i="19"/>
  <c r="Q31" i="19" s="1"/>
  <c r="R31" i="19" s="1"/>
  <c r="S31" i="19" s="1"/>
  <c r="P31" i="18"/>
  <c r="Q31" i="18" s="1"/>
  <c r="R31" i="18" s="1"/>
  <c r="S31" i="18" s="1"/>
  <c r="P31" i="21"/>
  <c r="Q31" i="21" s="1"/>
  <c r="R31" i="21" s="1"/>
  <c r="S31" i="21" s="1"/>
  <c r="P31" i="17"/>
  <c r="Q31" i="17" s="1"/>
  <c r="R31" i="17" s="1"/>
  <c r="S31" i="17" s="1"/>
  <c r="P31" i="14"/>
  <c r="Q31" i="14" s="1"/>
  <c r="R31" i="14" s="1"/>
  <c r="S31" i="14" s="1"/>
  <c r="O30" i="17"/>
  <c r="Q30" i="17" s="1"/>
  <c r="R30" i="17" s="1"/>
  <c r="S30" i="17" s="1"/>
  <c r="P30" i="19"/>
  <c r="P30" i="18"/>
  <c r="J29" i="21"/>
  <c r="E28" i="21"/>
  <c r="K30" i="21"/>
  <c r="L30" i="21" s="1"/>
  <c r="M30" i="21" s="1"/>
  <c r="O30" i="21" s="1"/>
  <c r="K28" i="22"/>
  <c r="L28" i="22" s="1"/>
  <c r="N28" i="22" s="1"/>
  <c r="J27" i="22"/>
  <c r="K27" i="22" s="1"/>
  <c r="L27" i="22" s="1"/>
  <c r="E26" i="22"/>
  <c r="J27" i="19"/>
  <c r="K27" i="19"/>
  <c r="L27" i="19" s="1"/>
  <c r="E26" i="19"/>
  <c r="K28" i="19"/>
  <c r="L28" i="19" s="1"/>
  <c r="N28" i="19" s="1"/>
  <c r="J27" i="18"/>
  <c r="E26" i="18"/>
  <c r="M29" i="18"/>
  <c r="K28" i="18"/>
  <c r="L28" i="18" s="1"/>
  <c r="N28" i="18" s="1"/>
  <c r="J28" i="17"/>
  <c r="E27" i="17"/>
  <c r="K28" i="17"/>
  <c r="L28" i="17" s="1"/>
  <c r="K29" i="17"/>
  <c r="L29" i="17" s="1"/>
  <c r="N29" i="17" s="1"/>
  <c r="J26" i="15"/>
  <c r="E25" i="15"/>
  <c r="K26" i="15"/>
  <c r="L26" i="15" s="1"/>
  <c r="N27" i="15"/>
  <c r="M27" i="15"/>
  <c r="J28" i="14"/>
  <c r="E27" i="14"/>
  <c r="N29" i="14"/>
  <c r="M29" i="14"/>
  <c r="N30" i="14"/>
  <c r="P30" i="14" s="1"/>
  <c r="P30" i="1"/>
  <c r="P31" i="1"/>
  <c r="Q31" i="1" s="1"/>
  <c r="R31" i="1" s="1"/>
  <c r="S31" i="1" s="1"/>
  <c r="O30" i="1"/>
  <c r="Q30" i="1" s="1"/>
  <c r="R30" i="1" s="1"/>
  <c r="S30" i="1" s="1"/>
  <c r="J28" i="1"/>
  <c r="K28" i="1" s="1"/>
  <c r="L28" i="1" s="1"/>
  <c r="E27" i="1"/>
  <c r="M29" i="1"/>
  <c r="O29" i="22" s="1"/>
  <c r="N29" i="1"/>
  <c r="P29" i="15" s="1"/>
  <c r="Q30" i="14" l="1"/>
  <c r="R30" i="14" s="1"/>
  <c r="S30" i="14" s="1"/>
  <c r="Q30" i="22"/>
  <c r="R30" i="22" s="1"/>
  <c r="S30" i="22" s="1"/>
  <c r="Q30" i="18"/>
  <c r="R30" i="18" s="1"/>
  <c r="S30" i="18" s="1"/>
  <c r="P29" i="14"/>
  <c r="O29" i="19"/>
  <c r="P29" i="17"/>
  <c r="O29" i="15"/>
  <c r="Q29" i="15" s="1"/>
  <c r="R29" i="15" s="1"/>
  <c r="S29" i="15" s="1"/>
  <c r="O29" i="14"/>
  <c r="Q29" i="14" s="1"/>
  <c r="R29" i="14" s="1"/>
  <c r="S29" i="14" s="1"/>
  <c r="Q30" i="19"/>
  <c r="R30" i="19" s="1"/>
  <c r="S30" i="19" s="1"/>
  <c r="P29" i="19"/>
  <c r="O29" i="18"/>
  <c r="P29" i="22"/>
  <c r="Q29" i="22" s="1"/>
  <c r="R29" i="22" s="1"/>
  <c r="S29" i="22" s="1"/>
  <c r="P29" i="18"/>
  <c r="N30" i="21"/>
  <c r="P30" i="21" s="1"/>
  <c r="Q30" i="21" s="1"/>
  <c r="R30" i="21" s="1"/>
  <c r="S30" i="21" s="1"/>
  <c r="J28" i="21"/>
  <c r="E27" i="21"/>
  <c r="K29" i="21"/>
  <c r="L29" i="21" s="1"/>
  <c r="N29" i="21" s="1"/>
  <c r="P29" i="21" s="1"/>
  <c r="J26" i="22"/>
  <c r="E25" i="22"/>
  <c r="K26" i="22"/>
  <c r="L26" i="22" s="1"/>
  <c r="M28" i="22"/>
  <c r="N27" i="22"/>
  <c r="M27" i="22"/>
  <c r="E25" i="19"/>
  <c r="J26" i="19"/>
  <c r="K26" i="19"/>
  <c r="L26" i="19" s="1"/>
  <c r="N27" i="19"/>
  <c r="M27" i="19"/>
  <c r="M28" i="19"/>
  <c r="J26" i="18"/>
  <c r="K26" i="18" s="1"/>
  <c r="L26" i="18" s="1"/>
  <c r="E25" i="18"/>
  <c r="M28" i="18"/>
  <c r="K27" i="18"/>
  <c r="L27" i="18" s="1"/>
  <c r="N27" i="18" s="1"/>
  <c r="J27" i="17"/>
  <c r="K27" i="17"/>
  <c r="L27" i="17" s="1"/>
  <c r="E26" i="17"/>
  <c r="N28" i="17"/>
  <c r="M28" i="17"/>
  <c r="M29" i="17"/>
  <c r="O29" i="17" s="1"/>
  <c r="Q29" i="17" s="1"/>
  <c r="R29" i="17" s="1"/>
  <c r="S29" i="17" s="1"/>
  <c r="J25" i="15"/>
  <c r="E24" i="15"/>
  <c r="M26" i="15"/>
  <c r="N26" i="15"/>
  <c r="J27" i="14"/>
  <c r="K27" i="14"/>
  <c r="L27" i="14" s="1"/>
  <c r="E26" i="14"/>
  <c r="K28" i="14"/>
  <c r="L28" i="14" s="1"/>
  <c r="N28" i="14" s="1"/>
  <c r="O29" i="1"/>
  <c r="P29" i="1"/>
  <c r="E26" i="1"/>
  <c r="J27" i="1"/>
  <c r="K27" i="1" s="1"/>
  <c r="L27" i="1" s="1"/>
  <c r="N28" i="1"/>
  <c r="P28" i="15" s="1"/>
  <c r="M28" i="1"/>
  <c r="O28" i="15" s="1"/>
  <c r="P28" i="14" l="1"/>
  <c r="Q28" i="15"/>
  <c r="R28" i="15" s="1"/>
  <c r="S28" i="15" s="1"/>
  <c r="Q29" i="19"/>
  <c r="R29" i="19" s="1"/>
  <c r="S29" i="19" s="1"/>
  <c r="P28" i="17"/>
  <c r="Q29" i="18"/>
  <c r="R29" i="18" s="1"/>
  <c r="S29" i="18" s="1"/>
  <c r="O28" i="22"/>
  <c r="O28" i="17"/>
  <c r="Q28" i="17" s="1"/>
  <c r="R28" i="17" s="1"/>
  <c r="S28" i="17" s="1"/>
  <c r="O28" i="19"/>
  <c r="P28" i="19"/>
  <c r="P28" i="18"/>
  <c r="O28" i="18"/>
  <c r="P28" i="22"/>
  <c r="J27" i="21"/>
  <c r="E26" i="21"/>
  <c r="K28" i="21"/>
  <c r="L28" i="21" s="1"/>
  <c r="N28" i="21" s="1"/>
  <c r="P28" i="21" s="1"/>
  <c r="M29" i="21"/>
  <c r="O29" i="21" s="1"/>
  <c r="Q29" i="21" s="1"/>
  <c r="R29" i="21" s="1"/>
  <c r="S29" i="21" s="1"/>
  <c r="J25" i="22"/>
  <c r="E24" i="22"/>
  <c r="K25" i="22"/>
  <c r="L25" i="22" s="1"/>
  <c r="M26" i="22"/>
  <c r="N26" i="22"/>
  <c r="M26" i="19"/>
  <c r="N26" i="19"/>
  <c r="K25" i="19"/>
  <c r="L25" i="19" s="1"/>
  <c r="J25" i="19"/>
  <c r="E24" i="19"/>
  <c r="M27" i="18"/>
  <c r="E24" i="18"/>
  <c r="J25" i="18"/>
  <c r="K25" i="18" s="1"/>
  <c r="L25" i="18" s="1"/>
  <c r="N26" i="18"/>
  <c r="M26" i="18"/>
  <c r="J26" i="17"/>
  <c r="K26" i="17"/>
  <c r="L26" i="17" s="1"/>
  <c r="E25" i="17"/>
  <c r="N27" i="17"/>
  <c r="M27" i="17"/>
  <c r="J24" i="15"/>
  <c r="E23" i="15"/>
  <c r="K25" i="15"/>
  <c r="L25" i="15" s="1"/>
  <c r="M25" i="15" s="1"/>
  <c r="M28" i="14"/>
  <c r="O28" i="14" s="1"/>
  <c r="E25" i="14"/>
  <c r="J26" i="14"/>
  <c r="N27" i="14"/>
  <c r="M27" i="14"/>
  <c r="O28" i="1"/>
  <c r="P28" i="1"/>
  <c r="Q29" i="1"/>
  <c r="R29" i="1" s="1"/>
  <c r="S29" i="1" s="1"/>
  <c r="N27" i="1"/>
  <c r="P27" i="15" s="1"/>
  <c r="M27" i="1"/>
  <c r="O27" i="15" s="1"/>
  <c r="Q27" i="15" s="1"/>
  <c r="R27" i="15" s="1"/>
  <c r="S27" i="15" s="1"/>
  <c r="J26" i="1"/>
  <c r="K26" i="1" s="1"/>
  <c r="L26" i="1" s="1"/>
  <c r="E25" i="1"/>
  <c r="Q28" i="14" l="1"/>
  <c r="R28" i="14" s="1"/>
  <c r="S28" i="14" s="1"/>
  <c r="P27" i="19"/>
  <c r="Q28" i="19"/>
  <c r="R28" i="19" s="1"/>
  <c r="S28" i="19" s="1"/>
  <c r="O27" i="17"/>
  <c r="P27" i="14"/>
  <c r="P27" i="17"/>
  <c r="O27" i="18"/>
  <c r="Q28" i="18"/>
  <c r="R28" i="18" s="1"/>
  <c r="S28" i="18" s="1"/>
  <c r="O27" i="19"/>
  <c r="Q28" i="22"/>
  <c r="R28" i="22" s="1"/>
  <c r="S28" i="22" s="1"/>
  <c r="P27" i="22"/>
  <c r="O27" i="22"/>
  <c r="O27" i="14"/>
  <c r="Q27" i="14" s="1"/>
  <c r="R27" i="14" s="1"/>
  <c r="S27" i="14" s="1"/>
  <c r="P27" i="18"/>
  <c r="M28" i="21"/>
  <c r="O28" i="21" s="1"/>
  <c r="Q28" i="21" s="1"/>
  <c r="R28" i="21" s="1"/>
  <c r="S28" i="21" s="1"/>
  <c r="J26" i="21"/>
  <c r="K26" i="21" s="1"/>
  <c r="L26" i="21" s="1"/>
  <c r="E25" i="21"/>
  <c r="K27" i="21"/>
  <c r="L27" i="21" s="1"/>
  <c r="N27" i="21" s="1"/>
  <c r="P27" i="21" s="1"/>
  <c r="E23" i="22"/>
  <c r="J24" i="22"/>
  <c r="M25" i="22"/>
  <c r="N25" i="22"/>
  <c r="J24" i="19"/>
  <c r="E23" i="19"/>
  <c r="M25" i="19"/>
  <c r="N25" i="19"/>
  <c r="J24" i="18"/>
  <c r="K24" i="18"/>
  <c r="L24" i="18" s="1"/>
  <c r="E23" i="18"/>
  <c r="N25" i="18"/>
  <c r="M25" i="18"/>
  <c r="J25" i="17"/>
  <c r="E24" i="17"/>
  <c r="N26" i="17"/>
  <c r="M26" i="17"/>
  <c r="N25" i="15"/>
  <c r="J23" i="15"/>
  <c r="K23" i="15"/>
  <c r="L23" i="15" s="1"/>
  <c r="E22" i="15"/>
  <c r="K24" i="15"/>
  <c r="L24" i="15" s="1"/>
  <c r="N24" i="15" s="1"/>
  <c r="J25" i="14"/>
  <c r="K25" i="14"/>
  <c r="L25" i="14" s="1"/>
  <c r="E24" i="14"/>
  <c r="K26" i="14"/>
  <c r="L26" i="14" s="1"/>
  <c r="N26" i="14" s="1"/>
  <c r="O27" i="1"/>
  <c r="P27" i="1"/>
  <c r="Q28" i="1"/>
  <c r="R28" i="1" s="1"/>
  <c r="S28" i="1" s="1"/>
  <c r="J25" i="1"/>
  <c r="E24" i="1"/>
  <c r="N26" i="1"/>
  <c r="P26" i="15" s="1"/>
  <c r="M26" i="1"/>
  <c r="O26" i="15" s="1"/>
  <c r="Q27" i="19" l="1"/>
  <c r="R27" i="19" s="1"/>
  <c r="S27" i="19" s="1"/>
  <c r="Q26" i="15"/>
  <c r="R26" i="15" s="1"/>
  <c r="S26" i="15" s="1"/>
  <c r="Q27" i="18"/>
  <c r="R27" i="18" s="1"/>
  <c r="S27" i="18" s="1"/>
  <c r="P26" i="14"/>
  <c r="P26" i="19"/>
  <c r="Q27" i="17"/>
  <c r="R27" i="17" s="1"/>
  <c r="S27" i="17" s="1"/>
  <c r="O26" i="17"/>
  <c r="O26" i="18"/>
  <c r="P26" i="17"/>
  <c r="Q27" i="22"/>
  <c r="R27" i="22" s="1"/>
  <c r="S27" i="22" s="1"/>
  <c r="P26" i="22"/>
  <c r="O26" i="19"/>
  <c r="P26" i="18"/>
  <c r="O26" i="22"/>
  <c r="J25" i="21"/>
  <c r="E24" i="21"/>
  <c r="M26" i="21"/>
  <c r="O26" i="21" s="1"/>
  <c r="N26" i="21"/>
  <c r="P26" i="21" s="1"/>
  <c r="M27" i="21"/>
  <c r="O27" i="21" s="1"/>
  <c r="Q27" i="21" s="1"/>
  <c r="R27" i="21" s="1"/>
  <c r="S27" i="21" s="1"/>
  <c r="J23" i="22"/>
  <c r="E22" i="22"/>
  <c r="K24" i="22"/>
  <c r="L24" i="22" s="1"/>
  <c r="N24" i="22" s="1"/>
  <c r="J23" i="19"/>
  <c r="K23" i="19"/>
  <c r="L23" i="19" s="1"/>
  <c r="E22" i="19"/>
  <c r="K24" i="19"/>
  <c r="L24" i="19" s="1"/>
  <c r="M24" i="19" s="1"/>
  <c r="K23" i="18"/>
  <c r="L23" i="18" s="1"/>
  <c r="J23" i="18"/>
  <c r="E22" i="18"/>
  <c r="N24" i="18"/>
  <c r="M24" i="18"/>
  <c r="J24" i="17"/>
  <c r="E23" i="17"/>
  <c r="K24" i="17"/>
  <c r="L24" i="17" s="1"/>
  <c r="K25" i="17"/>
  <c r="L25" i="17" s="1"/>
  <c r="N25" i="17" s="1"/>
  <c r="E21" i="15"/>
  <c r="J22" i="15"/>
  <c r="K22" i="15" s="1"/>
  <c r="L22" i="15" s="1"/>
  <c r="N23" i="15"/>
  <c r="M23" i="15"/>
  <c r="M24" i="15"/>
  <c r="J24" i="14"/>
  <c r="K24" i="14"/>
  <c r="L24" i="14" s="1"/>
  <c r="E23" i="14"/>
  <c r="N25" i="14"/>
  <c r="M25" i="14"/>
  <c r="M26" i="14"/>
  <c r="O26" i="14" s="1"/>
  <c r="Q26" i="14" s="1"/>
  <c r="R26" i="14" s="1"/>
  <c r="S26" i="14" s="1"/>
  <c r="P26" i="1"/>
  <c r="Q27" i="1"/>
  <c r="R27" i="1" s="1"/>
  <c r="S27" i="1" s="1"/>
  <c r="O26" i="1"/>
  <c r="J24" i="1"/>
  <c r="E23" i="1"/>
  <c r="K25" i="1"/>
  <c r="L25" i="1" s="1"/>
  <c r="M25" i="1" s="1"/>
  <c r="O25" i="15" s="1"/>
  <c r="Q26" i="1" l="1"/>
  <c r="R26" i="1" s="1"/>
  <c r="S26" i="1" s="1"/>
  <c r="Q26" i="19"/>
  <c r="R26" i="19" s="1"/>
  <c r="S26" i="19" s="1"/>
  <c r="Q26" i="22"/>
  <c r="R26" i="22" s="1"/>
  <c r="S26" i="22" s="1"/>
  <c r="O25" i="19"/>
  <c r="O25" i="14"/>
  <c r="O25" i="22"/>
  <c r="Q26" i="18"/>
  <c r="R26" i="18" s="1"/>
  <c r="S26" i="18" s="1"/>
  <c r="O25" i="18"/>
  <c r="Q26" i="17"/>
  <c r="R26" i="17" s="1"/>
  <c r="S26" i="17" s="1"/>
  <c r="Q26" i="21"/>
  <c r="R26" i="21" s="1"/>
  <c r="S26" i="21" s="1"/>
  <c r="J24" i="21"/>
  <c r="E23" i="21"/>
  <c r="K25" i="21"/>
  <c r="L25" i="21" s="1"/>
  <c r="N25" i="21" s="1"/>
  <c r="J22" i="22"/>
  <c r="K22" i="22"/>
  <c r="L22" i="22" s="1"/>
  <c r="E21" i="22"/>
  <c r="M24" i="22"/>
  <c r="K23" i="22"/>
  <c r="L23" i="22" s="1"/>
  <c r="N23" i="22" s="1"/>
  <c r="N24" i="19"/>
  <c r="J22" i="19"/>
  <c r="E21" i="19"/>
  <c r="N23" i="19"/>
  <c r="M23" i="19"/>
  <c r="J22" i="18"/>
  <c r="K22" i="18"/>
  <c r="L22" i="18" s="1"/>
  <c r="E21" i="18"/>
  <c r="N23" i="18"/>
  <c r="M23" i="18"/>
  <c r="J23" i="17"/>
  <c r="E22" i="17"/>
  <c r="K23" i="17"/>
  <c r="L23" i="17" s="1"/>
  <c r="N24" i="17"/>
  <c r="M24" i="17"/>
  <c r="M25" i="17"/>
  <c r="O25" i="17" s="1"/>
  <c r="M22" i="15"/>
  <c r="N22" i="15"/>
  <c r="J21" i="15"/>
  <c r="K21" i="15" s="1"/>
  <c r="L21" i="15" s="1"/>
  <c r="E20" i="15"/>
  <c r="J23" i="14"/>
  <c r="K23" i="14"/>
  <c r="L23" i="14" s="1"/>
  <c r="E22" i="14"/>
  <c r="M24" i="14"/>
  <c r="N24" i="14"/>
  <c r="O25" i="1"/>
  <c r="K24" i="1"/>
  <c r="L24" i="1" s="1"/>
  <c r="N24" i="1" s="1"/>
  <c r="P24" i="15" s="1"/>
  <c r="N25" i="1"/>
  <c r="P25" i="14" s="1"/>
  <c r="J23" i="1"/>
  <c r="K23" i="1" s="1"/>
  <c r="L23" i="1" s="1"/>
  <c r="E22" i="1"/>
  <c r="P24" i="18" l="1"/>
  <c r="P25" i="15"/>
  <c r="Q25" i="15" s="1"/>
  <c r="R25" i="15" s="1"/>
  <c r="S25" i="15" s="1"/>
  <c r="P25" i="18"/>
  <c r="Q25" i="18" s="1"/>
  <c r="R25" i="18" s="1"/>
  <c r="S25" i="18" s="1"/>
  <c r="P25" i="22"/>
  <c r="Q25" i="22" s="1"/>
  <c r="R25" i="22" s="1"/>
  <c r="S25" i="22" s="1"/>
  <c r="P25" i="19"/>
  <c r="Q25" i="19" s="1"/>
  <c r="R25" i="19" s="1"/>
  <c r="S25" i="19" s="1"/>
  <c r="P24" i="17"/>
  <c r="P25" i="21"/>
  <c r="Q25" i="14"/>
  <c r="R25" i="14" s="1"/>
  <c r="S25" i="14" s="1"/>
  <c r="P24" i="14"/>
  <c r="P24" i="19"/>
  <c r="P25" i="17"/>
  <c r="Q25" i="17" s="1"/>
  <c r="R25" i="17" s="1"/>
  <c r="S25" i="17" s="1"/>
  <c r="P24" i="22"/>
  <c r="J23" i="21"/>
  <c r="K23" i="21"/>
  <c r="L23" i="21" s="1"/>
  <c r="E22" i="21"/>
  <c r="M25" i="21"/>
  <c r="O25" i="21" s="1"/>
  <c r="K24" i="21"/>
  <c r="L24" i="21" s="1"/>
  <c r="N24" i="21" s="1"/>
  <c r="P24" i="21" s="1"/>
  <c r="M23" i="22"/>
  <c r="J21" i="22"/>
  <c r="K21" i="22"/>
  <c r="L21" i="22" s="1"/>
  <c r="E20" i="22"/>
  <c r="N22" i="22"/>
  <c r="M22" i="22"/>
  <c r="J21" i="19"/>
  <c r="E20" i="19"/>
  <c r="K22" i="19"/>
  <c r="L22" i="19" s="1"/>
  <c r="N22" i="19" s="1"/>
  <c r="E20" i="18"/>
  <c r="J21" i="18"/>
  <c r="K21" i="18"/>
  <c r="L21" i="18" s="1"/>
  <c r="N22" i="18"/>
  <c r="M22" i="18"/>
  <c r="J22" i="17"/>
  <c r="E21" i="17"/>
  <c r="K22" i="17"/>
  <c r="L22" i="17" s="1"/>
  <c r="N23" i="17"/>
  <c r="M23" i="17"/>
  <c r="J20" i="15"/>
  <c r="K20" i="15"/>
  <c r="L20" i="15" s="1"/>
  <c r="E19" i="15"/>
  <c r="N21" i="15"/>
  <c r="M21" i="15"/>
  <c r="E21" i="14"/>
  <c r="J22" i="14"/>
  <c r="N23" i="14"/>
  <c r="M23" i="14"/>
  <c r="P25" i="1"/>
  <c r="Q25" i="1" s="1"/>
  <c r="R25" i="1" s="1"/>
  <c r="S25" i="1" s="1"/>
  <c r="P24" i="1"/>
  <c r="N23" i="1"/>
  <c r="P23" i="15" s="1"/>
  <c r="M23" i="1"/>
  <c r="O23" i="15" s="1"/>
  <c r="M24" i="1"/>
  <c r="O24" i="14" s="1"/>
  <c r="J22" i="1"/>
  <c r="K22" i="1" s="1"/>
  <c r="L22" i="1" s="1"/>
  <c r="E21" i="1"/>
  <c r="O23" i="14" l="1"/>
  <c r="P23" i="14"/>
  <c r="Q23" i="15"/>
  <c r="R23" i="15" s="1"/>
  <c r="S23" i="15" s="1"/>
  <c r="Q24" i="14"/>
  <c r="R24" i="14" s="1"/>
  <c r="S24" i="14" s="1"/>
  <c r="P23" i="18"/>
  <c r="O23" i="22"/>
  <c r="Q25" i="21"/>
  <c r="R25" i="21" s="1"/>
  <c r="S25" i="21" s="1"/>
  <c r="O24" i="22"/>
  <c r="Q24" i="22" s="1"/>
  <c r="R24" i="22" s="1"/>
  <c r="S24" i="22" s="1"/>
  <c r="O23" i="17"/>
  <c r="P23" i="22"/>
  <c r="O23" i="19"/>
  <c r="P23" i="17"/>
  <c r="O23" i="18"/>
  <c r="Q23" i="18" s="1"/>
  <c r="R23" i="18" s="1"/>
  <c r="S23" i="18" s="1"/>
  <c r="O24" i="15"/>
  <c r="Q24" i="15" s="1"/>
  <c r="R24" i="15" s="1"/>
  <c r="S24" i="15" s="1"/>
  <c r="O24" i="18"/>
  <c r="Q24" i="18" s="1"/>
  <c r="R24" i="18" s="1"/>
  <c r="S24" i="18" s="1"/>
  <c r="O24" i="19"/>
  <c r="Q24" i="19" s="1"/>
  <c r="R24" i="19" s="1"/>
  <c r="S24" i="19" s="1"/>
  <c r="P23" i="19"/>
  <c r="O24" i="17"/>
  <c r="Q24" i="17" s="1"/>
  <c r="R24" i="17" s="1"/>
  <c r="S24" i="17" s="1"/>
  <c r="E21" i="21"/>
  <c r="J22" i="21"/>
  <c r="N23" i="21"/>
  <c r="P23" i="21" s="1"/>
  <c r="M23" i="21"/>
  <c r="O23" i="21" s="1"/>
  <c r="M24" i="21"/>
  <c r="O24" i="21" s="1"/>
  <c r="Q24" i="21" s="1"/>
  <c r="R24" i="21" s="1"/>
  <c r="S24" i="21" s="1"/>
  <c r="J20" i="22"/>
  <c r="E19" i="22"/>
  <c r="M21" i="22"/>
  <c r="N21" i="22"/>
  <c r="M22" i="19"/>
  <c r="J20" i="19"/>
  <c r="E19" i="19"/>
  <c r="K21" i="19"/>
  <c r="L21" i="19" s="1"/>
  <c r="M21" i="19" s="1"/>
  <c r="N21" i="18"/>
  <c r="M21" i="18"/>
  <c r="J20" i="18"/>
  <c r="K20" i="18" s="1"/>
  <c r="L20" i="18" s="1"/>
  <c r="E19" i="18"/>
  <c r="J21" i="17"/>
  <c r="E20" i="17"/>
  <c r="N22" i="17"/>
  <c r="M22" i="17"/>
  <c r="J19" i="15"/>
  <c r="E18" i="15"/>
  <c r="N20" i="15"/>
  <c r="M20" i="15"/>
  <c r="J21" i="14"/>
  <c r="K21" i="14"/>
  <c r="L21" i="14" s="1"/>
  <c r="E20" i="14"/>
  <c r="K22" i="14"/>
  <c r="L22" i="14" s="1"/>
  <c r="M22" i="14" s="1"/>
  <c r="O24" i="1"/>
  <c r="Q24" i="1" s="1"/>
  <c r="R24" i="1" s="1"/>
  <c r="S24" i="1" s="1"/>
  <c r="P23" i="1"/>
  <c r="O23" i="1"/>
  <c r="N22" i="1"/>
  <c r="P22" i="15" s="1"/>
  <c r="M22" i="1"/>
  <c r="O22" i="15" s="1"/>
  <c r="J21" i="1"/>
  <c r="K21" i="1" s="1"/>
  <c r="L21" i="1" s="1"/>
  <c r="E20" i="1"/>
  <c r="Q23" i="14" l="1"/>
  <c r="R23" i="14" s="1"/>
  <c r="S23" i="14" s="1"/>
  <c r="Q23" i="1"/>
  <c r="R23" i="1" s="1"/>
  <c r="S23" i="1" s="1"/>
  <c r="Q23" i="22"/>
  <c r="R23" i="22" s="1"/>
  <c r="S23" i="22" s="1"/>
  <c r="Q22" i="15"/>
  <c r="R22" i="15" s="1"/>
  <c r="S22" i="15" s="1"/>
  <c r="P22" i="19"/>
  <c r="Q23" i="19"/>
  <c r="R23" i="19" s="1"/>
  <c r="S23" i="19" s="1"/>
  <c r="O22" i="14"/>
  <c r="O22" i="17"/>
  <c r="Q22" i="17" s="1"/>
  <c r="R22" i="17" s="1"/>
  <c r="S22" i="17" s="1"/>
  <c r="P22" i="18"/>
  <c r="P22" i="22"/>
  <c r="O22" i="19"/>
  <c r="O22" i="18"/>
  <c r="O22" i="22"/>
  <c r="P22" i="17"/>
  <c r="Q23" i="21"/>
  <c r="R23" i="21" s="1"/>
  <c r="S23" i="21" s="1"/>
  <c r="Q23" i="17"/>
  <c r="R23" i="17" s="1"/>
  <c r="S23" i="17" s="1"/>
  <c r="J21" i="21"/>
  <c r="E20" i="21"/>
  <c r="K22" i="21"/>
  <c r="L22" i="21" s="1"/>
  <c r="M22" i="21" s="1"/>
  <c r="O22" i="21" s="1"/>
  <c r="J19" i="22"/>
  <c r="E18" i="22"/>
  <c r="K20" i="22"/>
  <c r="L20" i="22" s="1"/>
  <c r="N20" i="22" s="1"/>
  <c r="N21" i="19"/>
  <c r="J19" i="19"/>
  <c r="E18" i="19"/>
  <c r="K20" i="19"/>
  <c r="L20" i="19" s="1"/>
  <c r="N20" i="19" s="1"/>
  <c r="J19" i="18"/>
  <c r="E18" i="18"/>
  <c r="N20" i="18"/>
  <c r="M20" i="18"/>
  <c r="J20" i="17"/>
  <c r="E19" i="17"/>
  <c r="K20" i="17"/>
  <c r="L20" i="17" s="1"/>
  <c r="K21" i="17"/>
  <c r="L21" i="17" s="1"/>
  <c r="N21" i="17" s="1"/>
  <c r="J18" i="15"/>
  <c r="E17" i="15"/>
  <c r="K19" i="15"/>
  <c r="L19" i="15" s="1"/>
  <c r="N19" i="15" s="1"/>
  <c r="J20" i="14"/>
  <c r="E19" i="14"/>
  <c r="N21" i="14"/>
  <c r="M21" i="14"/>
  <c r="N22" i="14"/>
  <c r="P22" i="14" s="1"/>
  <c r="O22" i="1"/>
  <c r="P22" i="1"/>
  <c r="M21" i="1"/>
  <c r="O21" i="15" s="1"/>
  <c r="N21" i="1"/>
  <c r="P21" i="15" s="1"/>
  <c r="J20" i="1"/>
  <c r="K20" i="1" s="1"/>
  <c r="L20" i="1" s="1"/>
  <c r="E19" i="1"/>
  <c r="O21" i="14" l="1"/>
  <c r="Q22" i="14"/>
  <c r="R22" i="14" s="1"/>
  <c r="S22" i="14" s="1"/>
  <c r="Q22" i="19"/>
  <c r="R22" i="19" s="1"/>
  <c r="S22" i="19" s="1"/>
  <c r="P21" i="17"/>
  <c r="P21" i="19"/>
  <c r="Q22" i="18"/>
  <c r="R22" i="18" s="1"/>
  <c r="S22" i="18" s="1"/>
  <c r="Q22" i="22"/>
  <c r="R22" i="22" s="1"/>
  <c r="S22" i="22" s="1"/>
  <c r="P21" i="18"/>
  <c r="P21" i="14"/>
  <c r="Q21" i="14" s="1"/>
  <c r="R21" i="14" s="1"/>
  <c r="S21" i="14" s="1"/>
  <c r="O21" i="22"/>
  <c r="O21" i="19"/>
  <c r="P21" i="22"/>
  <c r="O21" i="18"/>
  <c r="Q21" i="15"/>
  <c r="R21" i="15" s="1"/>
  <c r="S21" i="15" s="1"/>
  <c r="N22" i="21"/>
  <c r="P22" i="21" s="1"/>
  <c r="Q22" i="21" s="1"/>
  <c r="R22" i="21" s="1"/>
  <c r="S22" i="21" s="1"/>
  <c r="J20" i="21"/>
  <c r="K20" i="21" s="1"/>
  <c r="L20" i="21" s="1"/>
  <c r="E19" i="21"/>
  <c r="K21" i="21"/>
  <c r="L21" i="21" s="1"/>
  <c r="M21" i="21" s="1"/>
  <c r="O21" i="21" s="1"/>
  <c r="M20" i="22"/>
  <c r="J18" i="22"/>
  <c r="E17" i="22"/>
  <c r="K18" i="22"/>
  <c r="L18" i="22" s="1"/>
  <c r="K19" i="22"/>
  <c r="L19" i="22" s="1"/>
  <c r="M19" i="22" s="1"/>
  <c r="E17" i="19"/>
  <c r="J18" i="19"/>
  <c r="K18" i="19" s="1"/>
  <c r="L18" i="19" s="1"/>
  <c r="M20" i="19"/>
  <c r="K19" i="19"/>
  <c r="L19" i="19" s="1"/>
  <c r="N19" i="19" s="1"/>
  <c r="J18" i="18"/>
  <c r="K18" i="18" s="1"/>
  <c r="L18" i="18" s="1"/>
  <c r="E17" i="18"/>
  <c r="K19" i="18"/>
  <c r="L19" i="18" s="1"/>
  <c r="M19" i="18" s="1"/>
  <c r="J19" i="17"/>
  <c r="K19" i="17"/>
  <c r="L19" i="17" s="1"/>
  <c r="E18" i="17"/>
  <c r="N20" i="17"/>
  <c r="M20" i="17"/>
  <c r="M21" i="17"/>
  <c r="O21" i="17" s="1"/>
  <c r="Q21" i="17" s="1"/>
  <c r="R21" i="17" s="1"/>
  <c r="S21" i="17" s="1"/>
  <c r="J17" i="15"/>
  <c r="E16" i="15"/>
  <c r="K18" i="15"/>
  <c r="L18" i="15" s="1"/>
  <c r="M18" i="15" s="1"/>
  <c r="M19" i="15"/>
  <c r="J19" i="14"/>
  <c r="K19" i="14"/>
  <c r="L19" i="14" s="1"/>
  <c r="E18" i="14"/>
  <c r="K20" i="14"/>
  <c r="L20" i="14" s="1"/>
  <c r="N20" i="14" s="1"/>
  <c r="P21" i="1"/>
  <c r="Q22" i="1"/>
  <c r="R22" i="1" s="1"/>
  <c r="S22" i="1" s="1"/>
  <c r="O21" i="1"/>
  <c r="Q21" i="1" s="1"/>
  <c r="R21" i="1" s="1"/>
  <c r="S21" i="1" s="1"/>
  <c r="J19" i="1"/>
  <c r="E18" i="1"/>
  <c r="N20" i="1"/>
  <c r="P20" i="15" s="1"/>
  <c r="M20" i="1"/>
  <c r="O20" i="15" s="1"/>
  <c r="Q20" i="15" l="1"/>
  <c r="R20" i="15" s="1"/>
  <c r="S20" i="15" s="1"/>
  <c r="Q21" i="19"/>
  <c r="R21" i="19" s="1"/>
  <c r="S21" i="19" s="1"/>
  <c r="Q21" i="18"/>
  <c r="R21" i="18" s="1"/>
  <c r="S21" i="18" s="1"/>
  <c r="P20" i="14"/>
  <c r="O20" i="18"/>
  <c r="Q21" i="22"/>
  <c r="R21" i="22" s="1"/>
  <c r="S21" i="22" s="1"/>
  <c r="P20" i="18"/>
  <c r="O20" i="17"/>
  <c r="O20" i="22"/>
  <c r="P20" i="17"/>
  <c r="O20" i="19"/>
  <c r="P20" i="22"/>
  <c r="P20" i="19"/>
  <c r="N21" i="21"/>
  <c r="P21" i="21" s="1"/>
  <c r="Q21" i="21" s="1"/>
  <c r="R21" i="21" s="1"/>
  <c r="S21" i="21" s="1"/>
  <c r="N20" i="21"/>
  <c r="P20" i="21" s="1"/>
  <c r="M20" i="21"/>
  <c r="O20" i="21" s="1"/>
  <c r="J19" i="21"/>
  <c r="E18" i="21"/>
  <c r="N19" i="22"/>
  <c r="J17" i="22"/>
  <c r="E16" i="22"/>
  <c r="K17" i="22"/>
  <c r="L17" i="22" s="1"/>
  <c r="M18" i="22"/>
  <c r="N18" i="22"/>
  <c r="M18" i="19"/>
  <c r="N18" i="19"/>
  <c r="K17" i="19"/>
  <c r="L17" i="19" s="1"/>
  <c r="J17" i="19"/>
  <c r="E16" i="19"/>
  <c r="M19" i="19"/>
  <c r="N19" i="18"/>
  <c r="J17" i="18"/>
  <c r="E16" i="18"/>
  <c r="N18" i="18"/>
  <c r="M18" i="18"/>
  <c r="J18" i="17"/>
  <c r="K18" i="17"/>
  <c r="L18" i="17" s="1"/>
  <c r="E17" i="17"/>
  <c r="N19" i="17"/>
  <c r="M19" i="17"/>
  <c r="N18" i="15"/>
  <c r="J16" i="15"/>
  <c r="E15" i="15"/>
  <c r="K17" i="15"/>
  <c r="L17" i="15" s="1"/>
  <c r="M17" i="15" s="1"/>
  <c r="M20" i="14"/>
  <c r="O20" i="14" s="1"/>
  <c r="K18" i="14"/>
  <c r="L18" i="14" s="1"/>
  <c r="J18" i="14"/>
  <c r="E17" i="14"/>
  <c r="N19" i="14"/>
  <c r="M19" i="14"/>
  <c r="P20" i="1"/>
  <c r="O20" i="1"/>
  <c r="J18" i="1"/>
  <c r="K18" i="1" s="1"/>
  <c r="L18" i="1" s="1"/>
  <c r="E17" i="1"/>
  <c r="K19" i="1"/>
  <c r="L19" i="1" s="1"/>
  <c r="N19" i="1" s="1"/>
  <c r="P19" i="15" s="1"/>
  <c r="Q20" i="21" l="1"/>
  <c r="R20" i="21" s="1"/>
  <c r="S20" i="21" s="1"/>
  <c r="Q20" i="14"/>
  <c r="R20" i="14" s="1"/>
  <c r="S20" i="14" s="1"/>
  <c r="Q20" i="22"/>
  <c r="R20" i="22" s="1"/>
  <c r="S20" i="22" s="1"/>
  <c r="Q20" i="18"/>
  <c r="R20" i="18" s="1"/>
  <c r="S20" i="18" s="1"/>
  <c r="P19" i="14"/>
  <c r="P19" i="19"/>
  <c r="P19" i="17"/>
  <c r="Q20" i="17"/>
  <c r="R20" i="17" s="1"/>
  <c r="S20" i="17" s="1"/>
  <c r="Q20" i="1"/>
  <c r="R20" i="1" s="1"/>
  <c r="S20" i="1" s="1"/>
  <c r="P19" i="18"/>
  <c r="P19" i="22"/>
  <c r="Q20" i="19"/>
  <c r="R20" i="19" s="1"/>
  <c r="S20" i="19" s="1"/>
  <c r="E17" i="21"/>
  <c r="J18" i="21"/>
  <c r="K19" i="21"/>
  <c r="L19" i="21" s="1"/>
  <c r="N19" i="21" s="1"/>
  <c r="P19" i="21" s="1"/>
  <c r="J16" i="22"/>
  <c r="E15" i="22"/>
  <c r="M17" i="22"/>
  <c r="N17" i="22"/>
  <c r="J16" i="19"/>
  <c r="E15" i="19"/>
  <c r="M17" i="19"/>
  <c r="N17" i="19"/>
  <c r="J16" i="18"/>
  <c r="K16" i="18"/>
  <c r="L16" i="18" s="1"/>
  <c r="E15" i="18"/>
  <c r="K17" i="18"/>
  <c r="L17" i="18" s="1"/>
  <c r="N17" i="18" s="1"/>
  <c r="J17" i="17"/>
  <c r="E16" i="17"/>
  <c r="N18" i="17"/>
  <c r="M18" i="17"/>
  <c r="J15" i="15"/>
  <c r="E14" i="15"/>
  <c r="N17" i="15"/>
  <c r="K16" i="15"/>
  <c r="L16" i="15" s="1"/>
  <c r="N16" i="15" s="1"/>
  <c r="J17" i="14"/>
  <c r="K17" i="14"/>
  <c r="L17" i="14" s="1"/>
  <c r="E16" i="14"/>
  <c r="M18" i="14"/>
  <c r="N18" i="14"/>
  <c r="P19" i="1"/>
  <c r="M19" i="1"/>
  <c r="O19" i="17" s="1"/>
  <c r="N18" i="1"/>
  <c r="P18" i="18" s="1"/>
  <c r="M18" i="1"/>
  <c r="O18" i="15" s="1"/>
  <c r="J17" i="1"/>
  <c r="K17" i="1" s="1"/>
  <c r="L17" i="1" s="1"/>
  <c r="E16" i="1"/>
  <c r="Q19" i="17" l="1"/>
  <c r="R19" i="17" s="1"/>
  <c r="S19" i="17" s="1"/>
  <c r="O18" i="18"/>
  <c r="O18" i="22"/>
  <c r="O19" i="19"/>
  <c r="Q19" i="19" s="1"/>
  <c r="R19" i="19" s="1"/>
  <c r="S19" i="19" s="1"/>
  <c r="P18" i="14"/>
  <c r="P18" i="19"/>
  <c r="O18" i="17"/>
  <c r="O18" i="14"/>
  <c r="Q18" i="14" s="1"/>
  <c r="R18" i="14" s="1"/>
  <c r="S18" i="14" s="1"/>
  <c r="O19" i="14"/>
  <c r="Q19" i="14" s="1"/>
  <c r="R19" i="14" s="1"/>
  <c r="S19" i="14" s="1"/>
  <c r="P18" i="17"/>
  <c r="P18" i="15"/>
  <c r="Q18" i="15" s="1"/>
  <c r="R18" i="15" s="1"/>
  <c r="S18" i="15" s="1"/>
  <c r="P18" i="22"/>
  <c r="Q18" i="22" s="1"/>
  <c r="R18" i="22" s="1"/>
  <c r="S18" i="22" s="1"/>
  <c r="O19" i="15"/>
  <c r="Q19" i="15" s="1"/>
  <c r="R19" i="15" s="1"/>
  <c r="S19" i="15" s="1"/>
  <c r="O19" i="18"/>
  <c r="Q19" i="18" s="1"/>
  <c r="R19" i="18" s="1"/>
  <c r="S19" i="18" s="1"/>
  <c r="O19" i="22"/>
  <c r="Q19" i="22" s="1"/>
  <c r="R19" i="22" s="1"/>
  <c r="S19" i="22" s="1"/>
  <c r="O18" i="19"/>
  <c r="Q18" i="19" s="1"/>
  <c r="R18" i="19" s="1"/>
  <c r="S18" i="19" s="1"/>
  <c r="Q18" i="18"/>
  <c r="R18" i="18" s="1"/>
  <c r="S18" i="18" s="1"/>
  <c r="J17" i="21"/>
  <c r="E16" i="21"/>
  <c r="K18" i="21"/>
  <c r="L18" i="21" s="1"/>
  <c r="M18" i="21" s="1"/>
  <c r="O18" i="21" s="1"/>
  <c r="M19" i="21"/>
  <c r="O19" i="21" s="1"/>
  <c r="Q19" i="21" s="1"/>
  <c r="R19" i="21" s="1"/>
  <c r="S19" i="21" s="1"/>
  <c r="J15" i="22"/>
  <c r="E14" i="22"/>
  <c r="K16" i="22"/>
  <c r="L16" i="22" s="1"/>
  <c r="N16" i="22" s="1"/>
  <c r="J15" i="19"/>
  <c r="K15" i="19"/>
  <c r="L15" i="19" s="1"/>
  <c r="E14" i="19"/>
  <c r="K16" i="19"/>
  <c r="L16" i="19" s="1"/>
  <c r="N16" i="19" s="1"/>
  <c r="M17" i="18"/>
  <c r="E14" i="18"/>
  <c r="J15" i="18"/>
  <c r="N16" i="18"/>
  <c r="M16" i="18"/>
  <c r="J16" i="17"/>
  <c r="E15" i="17"/>
  <c r="K16" i="17"/>
  <c r="L16" i="17" s="1"/>
  <c r="K17" i="17"/>
  <c r="L17" i="17" s="1"/>
  <c r="N17" i="17" s="1"/>
  <c r="J14" i="15"/>
  <c r="E13" i="15"/>
  <c r="M16" i="15"/>
  <c r="K15" i="15"/>
  <c r="L15" i="15" s="1"/>
  <c r="M15" i="15" s="1"/>
  <c r="E15" i="14"/>
  <c r="K16" i="14"/>
  <c r="L16" i="14" s="1"/>
  <c r="J16" i="14"/>
  <c r="N17" i="14"/>
  <c r="M17" i="14"/>
  <c r="O18" i="1"/>
  <c r="P18" i="1"/>
  <c r="O19" i="1"/>
  <c r="Q19" i="1" s="1"/>
  <c r="R19" i="1" s="1"/>
  <c r="S19" i="1" s="1"/>
  <c r="J16" i="1"/>
  <c r="E15" i="1"/>
  <c r="M17" i="1"/>
  <c r="O17" i="15" s="1"/>
  <c r="N17" i="1"/>
  <c r="P17" i="18" s="1"/>
  <c r="Q18" i="17" l="1"/>
  <c r="R18" i="17" s="1"/>
  <c r="S18" i="17" s="1"/>
  <c r="O17" i="18"/>
  <c r="Q17" i="18" s="1"/>
  <c r="R17" i="18" s="1"/>
  <c r="S17" i="18" s="1"/>
  <c r="O17" i="22"/>
  <c r="P17" i="19"/>
  <c r="P17" i="17"/>
  <c r="P17" i="14"/>
  <c r="P17" i="22"/>
  <c r="O17" i="19"/>
  <c r="Q17" i="19" s="1"/>
  <c r="R17" i="19" s="1"/>
  <c r="S17" i="19" s="1"/>
  <c r="P17" i="15"/>
  <c r="Q17" i="15" s="1"/>
  <c r="R17" i="15" s="1"/>
  <c r="S17" i="15" s="1"/>
  <c r="Q18" i="1"/>
  <c r="R18" i="1" s="1"/>
  <c r="S18" i="1" s="1"/>
  <c r="O17" i="14"/>
  <c r="J16" i="21"/>
  <c r="K16" i="21" s="1"/>
  <c r="L16" i="21" s="1"/>
  <c r="E15" i="21"/>
  <c r="K17" i="21"/>
  <c r="L17" i="21" s="1"/>
  <c r="M17" i="21" s="1"/>
  <c r="O17" i="21" s="1"/>
  <c r="N18" i="21"/>
  <c r="P18" i="21" s="1"/>
  <c r="Q18" i="21" s="1"/>
  <c r="R18" i="21" s="1"/>
  <c r="S18" i="21" s="1"/>
  <c r="M16" i="22"/>
  <c r="J14" i="22"/>
  <c r="E13" i="22"/>
  <c r="K15" i="22"/>
  <c r="L15" i="22" s="1"/>
  <c r="N15" i="22" s="1"/>
  <c r="J14" i="19"/>
  <c r="E13" i="19"/>
  <c r="M15" i="19"/>
  <c r="N15" i="19"/>
  <c r="M16" i="19"/>
  <c r="J14" i="18"/>
  <c r="E13" i="18"/>
  <c r="K15" i="18"/>
  <c r="L15" i="18" s="1"/>
  <c r="N15" i="18" s="1"/>
  <c r="J15" i="17"/>
  <c r="E14" i="17"/>
  <c r="K15" i="17"/>
  <c r="L15" i="17" s="1"/>
  <c r="M17" i="17"/>
  <c r="O17" i="17" s="1"/>
  <c r="Q17" i="17" s="1"/>
  <c r="R17" i="17" s="1"/>
  <c r="S17" i="17" s="1"/>
  <c r="N16" i="17"/>
  <c r="M16" i="17"/>
  <c r="N15" i="15"/>
  <c r="J13" i="15"/>
  <c r="E12" i="15"/>
  <c r="K14" i="15"/>
  <c r="L14" i="15" s="1"/>
  <c r="M14" i="15" s="1"/>
  <c r="M16" i="14"/>
  <c r="N16" i="14"/>
  <c r="J15" i="14"/>
  <c r="K15" i="14" s="1"/>
  <c r="L15" i="14" s="1"/>
  <c r="E14" i="14"/>
  <c r="P17" i="1"/>
  <c r="O17" i="1"/>
  <c r="J15" i="1"/>
  <c r="K15" i="1" s="1"/>
  <c r="L15" i="1" s="1"/>
  <c r="E14" i="1"/>
  <c r="K16" i="1"/>
  <c r="L16" i="1" s="1"/>
  <c r="N16" i="1" s="1"/>
  <c r="P16" i="15" s="1"/>
  <c r="Q17" i="1" l="1"/>
  <c r="R17" i="1" s="1"/>
  <c r="S17" i="1" s="1"/>
  <c r="Q17" i="14"/>
  <c r="R17" i="14" s="1"/>
  <c r="S17" i="14" s="1"/>
  <c r="P16" i="22"/>
  <c r="P16" i="17"/>
  <c r="P16" i="18"/>
  <c r="Q17" i="22"/>
  <c r="R17" i="22" s="1"/>
  <c r="S17" i="22" s="1"/>
  <c r="P16" i="19"/>
  <c r="P16" i="14"/>
  <c r="J15" i="21"/>
  <c r="E14" i="21"/>
  <c r="K15" i="21"/>
  <c r="L15" i="21" s="1"/>
  <c r="N16" i="21"/>
  <c r="P16" i="21" s="1"/>
  <c r="M16" i="21"/>
  <c r="N17" i="21"/>
  <c r="P17" i="21" s="1"/>
  <c r="Q17" i="21" s="1"/>
  <c r="R17" i="21" s="1"/>
  <c r="S17" i="21" s="1"/>
  <c r="M15" i="22"/>
  <c r="O15" i="22" s="1"/>
  <c r="E12" i="22"/>
  <c r="J13" i="22"/>
  <c r="K13" i="22" s="1"/>
  <c r="L13" i="22" s="1"/>
  <c r="K14" i="22"/>
  <c r="L14" i="22" s="1"/>
  <c r="N14" i="22" s="1"/>
  <c r="J13" i="19"/>
  <c r="E12" i="19"/>
  <c r="K14" i="19"/>
  <c r="L14" i="19" s="1"/>
  <c r="M14" i="19" s="1"/>
  <c r="E12" i="18"/>
  <c r="J13" i="18"/>
  <c r="M15" i="18"/>
  <c r="K14" i="18"/>
  <c r="L14" i="18" s="1"/>
  <c r="N14" i="18" s="1"/>
  <c r="J14" i="17"/>
  <c r="E13" i="17"/>
  <c r="K14" i="17"/>
  <c r="L14" i="17" s="1"/>
  <c r="N15" i="17"/>
  <c r="M15" i="17"/>
  <c r="O15" i="17" s="1"/>
  <c r="J12" i="15"/>
  <c r="K12" i="15"/>
  <c r="L12" i="15" s="1"/>
  <c r="E11" i="15"/>
  <c r="K13" i="15"/>
  <c r="L13" i="15" s="1"/>
  <c r="N13" i="15" s="1"/>
  <c r="N14" i="15"/>
  <c r="J14" i="14"/>
  <c r="E13" i="14"/>
  <c r="N15" i="14"/>
  <c r="P15" i="14" s="1"/>
  <c r="M15" i="14"/>
  <c r="O15" i="14" s="1"/>
  <c r="P16" i="1"/>
  <c r="J14" i="1"/>
  <c r="K14" i="1" s="1"/>
  <c r="L14" i="1" s="1"/>
  <c r="E13" i="1"/>
  <c r="N15" i="1"/>
  <c r="P15" i="22" s="1"/>
  <c r="M15" i="1"/>
  <c r="O15" i="15" s="1"/>
  <c r="M16" i="1"/>
  <c r="O16" i="22" s="1"/>
  <c r="Q16" i="22" s="1"/>
  <c r="R16" i="22" s="1"/>
  <c r="S16" i="22" s="1"/>
  <c r="Q15" i="14" l="1"/>
  <c r="R15" i="14" s="1"/>
  <c r="S15" i="14" s="1"/>
  <c r="P15" i="17"/>
  <c r="Q15" i="17" s="1"/>
  <c r="R15" i="17" s="1"/>
  <c r="S15" i="17" s="1"/>
  <c r="Q15" i="22"/>
  <c r="R15" i="22" s="1"/>
  <c r="S15" i="22" s="1"/>
  <c r="O16" i="18"/>
  <c r="Q16" i="18" s="1"/>
  <c r="R16" i="18" s="1"/>
  <c r="S16" i="18" s="1"/>
  <c r="O16" i="15"/>
  <c r="Q16" i="15" s="1"/>
  <c r="R16" i="15" s="1"/>
  <c r="S16" i="15" s="1"/>
  <c r="O16" i="19"/>
  <c r="Q16" i="19" s="1"/>
  <c r="R16" i="19" s="1"/>
  <c r="S16" i="19" s="1"/>
  <c r="O16" i="21"/>
  <c r="Q16" i="21" s="1"/>
  <c r="R16" i="21" s="1"/>
  <c r="S16" i="21" s="1"/>
  <c r="O15" i="19"/>
  <c r="P15" i="19"/>
  <c r="O16" i="17"/>
  <c r="Q16" i="17" s="1"/>
  <c r="R16" i="17" s="1"/>
  <c r="S16" i="17" s="1"/>
  <c r="P15" i="15"/>
  <c r="Q15" i="15" s="1"/>
  <c r="R15" i="15" s="1"/>
  <c r="S15" i="15" s="1"/>
  <c r="O16" i="14"/>
  <c r="Q16" i="14" s="1"/>
  <c r="R16" i="14" s="1"/>
  <c r="S16" i="14" s="1"/>
  <c r="O15" i="18"/>
  <c r="P15" i="18"/>
  <c r="K14" i="21"/>
  <c r="L14" i="21" s="1"/>
  <c r="E13" i="21"/>
  <c r="J14" i="21"/>
  <c r="N15" i="21"/>
  <c r="P15" i="21" s="1"/>
  <c r="M15" i="21"/>
  <c r="O15" i="21" s="1"/>
  <c r="J12" i="22"/>
  <c r="E11" i="22"/>
  <c r="M14" i="22"/>
  <c r="M13" i="22"/>
  <c r="N13" i="22"/>
  <c r="J12" i="19"/>
  <c r="K12" i="19" s="1"/>
  <c r="L12" i="19" s="1"/>
  <c r="E11" i="19"/>
  <c r="K13" i="19"/>
  <c r="L13" i="19" s="1"/>
  <c r="M13" i="19" s="1"/>
  <c r="N14" i="19"/>
  <c r="M14" i="18"/>
  <c r="K13" i="18"/>
  <c r="L13" i="18" s="1"/>
  <c r="N13" i="18" s="1"/>
  <c r="J12" i="18"/>
  <c r="K12" i="18"/>
  <c r="L12" i="18" s="1"/>
  <c r="E11" i="18"/>
  <c r="J13" i="17"/>
  <c r="E12" i="17"/>
  <c r="N14" i="17"/>
  <c r="M14" i="17"/>
  <c r="M13" i="15"/>
  <c r="J11" i="15"/>
  <c r="E10" i="15"/>
  <c r="M12" i="15"/>
  <c r="N12" i="15"/>
  <c r="J13" i="14"/>
  <c r="K13" i="14"/>
  <c r="L13" i="14" s="1"/>
  <c r="E12" i="14"/>
  <c r="K14" i="14"/>
  <c r="L14" i="14" s="1"/>
  <c r="N14" i="14" s="1"/>
  <c r="O16" i="1"/>
  <c r="Q16" i="1" s="1"/>
  <c r="R16" i="1" s="1"/>
  <c r="S16" i="1" s="1"/>
  <c r="P15" i="1"/>
  <c r="O15" i="1"/>
  <c r="J13" i="1"/>
  <c r="K13" i="1" s="1"/>
  <c r="L13" i="1" s="1"/>
  <c r="E12" i="1"/>
  <c r="N14" i="1"/>
  <c r="P14" i="18" s="1"/>
  <c r="M14" i="1"/>
  <c r="O14" i="15" s="1"/>
  <c r="Q15" i="1" l="1"/>
  <c r="R15" i="1" s="1"/>
  <c r="S15" i="1" s="1"/>
  <c r="Q15" i="18"/>
  <c r="R15" i="18" s="1"/>
  <c r="S15" i="18" s="1"/>
  <c r="Q15" i="21"/>
  <c r="R15" i="21" s="1"/>
  <c r="S15" i="21" s="1"/>
  <c r="O14" i="17"/>
  <c r="P14" i="17"/>
  <c r="P14" i="19"/>
  <c r="P14" i="15"/>
  <c r="Q14" i="15" s="1"/>
  <c r="R14" i="15" s="1"/>
  <c r="S14" i="15" s="1"/>
  <c r="O14" i="19"/>
  <c r="Q15" i="19"/>
  <c r="R15" i="19" s="1"/>
  <c r="S15" i="19" s="1"/>
  <c r="O14" i="18"/>
  <c r="Q14" i="18" s="1"/>
  <c r="R14" i="18" s="1"/>
  <c r="S14" i="18" s="1"/>
  <c r="P14" i="22"/>
  <c r="P14" i="14"/>
  <c r="O14" i="22"/>
  <c r="M14" i="21"/>
  <c r="O14" i="21" s="1"/>
  <c r="N14" i="21"/>
  <c r="P14" i="21" s="1"/>
  <c r="J13" i="21"/>
  <c r="K13" i="21" s="1"/>
  <c r="L13" i="21" s="1"/>
  <c r="E12" i="21"/>
  <c r="J11" i="22"/>
  <c r="E10" i="22"/>
  <c r="K12" i="22"/>
  <c r="L12" i="22" s="1"/>
  <c r="N12" i="22" s="1"/>
  <c r="J11" i="19"/>
  <c r="K11" i="19" s="1"/>
  <c r="L11" i="19" s="1"/>
  <c r="E10" i="19"/>
  <c r="N13" i="19"/>
  <c r="M12" i="19"/>
  <c r="N12" i="19"/>
  <c r="M12" i="18"/>
  <c r="N12" i="18"/>
  <c r="J11" i="18"/>
  <c r="K11" i="18" s="1"/>
  <c r="L11" i="18" s="1"/>
  <c r="E10" i="18"/>
  <c r="M13" i="18"/>
  <c r="J12" i="17"/>
  <c r="E11" i="17"/>
  <c r="K12" i="17"/>
  <c r="L12" i="17" s="1"/>
  <c r="K13" i="17"/>
  <c r="L13" i="17" s="1"/>
  <c r="N13" i="17" s="1"/>
  <c r="J10" i="15"/>
  <c r="E9" i="15"/>
  <c r="K11" i="15"/>
  <c r="L11" i="15" s="1"/>
  <c r="M11" i="15" s="1"/>
  <c r="M14" i="14"/>
  <c r="O14" i="14" s="1"/>
  <c r="K12" i="14"/>
  <c r="L12" i="14" s="1"/>
  <c r="E11" i="14"/>
  <c r="J12" i="14"/>
  <c r="M13" i="14"/>
  <c r="N13" i="14"/>
  <c r="O14" i="1"/>
  <c r="P14" i="1"/>
  <c r="J12" i="1"/>
  <c r="K12" i="1" s="1"/>
  <c r="L12" i="1" s="1"/>
  <c r="E11" i="1"/>
  <c r="M13" i="1"/>
  <c r="O13" i="22" s="1"/>
  <c r="N13" i="1"/>
  <c r="P13" i="15" s="1"/>
  <c r="Q14" i="22" l="1"/>
  <c r="R14" i="22" s="1"/>
  <c r="S14" i="22" s="1"/>
  <c r="O13" i="15"/>
  <c r="P13" i="14"/>
  <c r="O13" i="14"/>
  <c r="Q14" i="17"/>
  <c r="R14" i="17" s="1"/>
  <c r="S14" i="17" s="1"/>
  <c r="O13" i="19"/>
  <c r="P13" i="18"/>
  <c r="P13" i="17"/>
  <c r="P13" i="22"/>
  <c r="Q13" i="22" s="1"/>
  <c r="R13" i="22" s="1"/>
  <c r="S13" i="22" s="1"/>
  <c r="Q13" i="15"/>
  <c r="R13" i="15" s="1"/>
  <c r="S13" i="15" s="1"/>
  <c r="Q14" i="14"/>
  <c r="R14" i="14" s="1"/>
  <c r="S14" i="14" s="1"/>
  <c r="P13" i="19"/>
  <c r="Q14" i="19"/>
  <c r="R14" i="19" s="1"/>
  <c r="S14" i="19" s="1"/>
  <c r="O13" i="18"/>
  <c r="M13" i="21"/>
  <c r="O13" i="21" s="1"/>
  <c r="N13" i="21"/>
  <c r="P13" i="21" s="1"/>
  <c r="K12" i="21"/>
  <c r="L12" i="21" s="1"/>
  <c r="J12" i="21"/>
  <c r="E11" i="21"/>
  <c r="Q14" i="21"/>
  <c r="R14" i="21" s="1"/>
  <c r="S14" i="21" s="1"/>
  <c r="J10" i="22"/>
  <c r="K10" i="22" s="1"/>
  <c r="L10" i="22" s="1"/>
  <c r="E9" i="22"/>
  <c r="M12" i="22"/>
  <c r="K11" i="22"/>
  <c r="L11" i="22" s="1"/>
  <c r="N11" i="22" s="1"/>
  <c r="J10" i="19"/>
  <c r="K10" i="19"/>
  <c r="L10" i="19" s="1"/>
  <c r="E9" i="19"/>
  <c r="M11" i="19"/>
  <c r="N11" i="19"/>
  <c r="J10" i="18"/>
  <c r="K10" i="18" s="1"/>
  <c r="L10" i="18" s="1"/>
  <c r="E9" i="18"/>
  <c r="N11" i="18"/>
  <c r="M11" i="18"/>
  <c r="J11" i="17"/>
  <c r="E10" i="17"/>
  <c r="K11" i="17"/>
  <c r="L11" i="17" s="1"/>
  <c r="M12" i="17"/>
  <c r="N12" i="17"/>
  <c r="M13" i="17"/>
  <c r="O13" i="17" s="1"/>
  <c r="N11" i="15"/>
  <c r="K10" i="15"/>
  <c r="L10" i="15" s="1"/>
  <c r="M10" i="15" s="1"/>
  <c r="J9" i="15"/>
  <c r="K9" i="15" s="1"/>
  <c r="L9" i="15" s="1"/>
  <c r="E8" i="15"/>
  <c r="Q13" i="14"/>
  <c r="R13" i="14" s="1"/>
  <c r="S13" i="14" s="1"/>
  <c r="M12" i="14"/>
  <c r="N12" i="14"/>
  <c r="J11" i="14"/>
  <c r="E10" i="14"/>
  <c r="P13" i="1"/>
  <c r="O13" i="1"/>
  <c r="Q14" i="1"/>
  <c r="R14" i="1" s="1"/>
  <c r="S14" i="1" s="1"/>
  <c r="E10" i="1"/>
  <c r="J11" i="1"/>
  <c r="N12" i="1"/>
  <c r="P12" i="15" s="1"/>
  <c r="M12" i="1"/>
  <c r="O12" i="15" s="1"/>
  <c r="Q12" i="15" l="1"/>
  <c r="R12" i="15" s="1"/>
  <c r="S12" i="15" s="1"/>
  <c r="Q13" i="21"/>
  <c r="R13" i="21" s="1"/>
  <c r="S13" i="21" s="1"/>
  <c r="Q13" i="18"/>
  <c r="R13" i="18" s="1"/>
  <c r="S13" i="18" s="1"/>
  <c r="O12" i="14"/>
  <c r="O12" i="17"/>
  <c r="Q13" i="19"/>
  <c r="R13" i="19" s="1"/>
  <c r="S13" i="19" s="1"/>
  <c r="Q13" i="1"/>
  <c r="R13" i="1" s="1"/>
  <c r="S13" i="1" s="1"/>
  <c r="O12" i="22"/>
  <c r="P12" i="19"/>
  <c r="P12" i="18"/>
  <c r="Q13" i="17"/>
  <c r="R13" i="17" s="1"/>
  <c r="S13" i="17" s="1"/>
  <c r="O12" i="19"/>
  <c r="P12" i="22"/>
  <c r="P12" i="14"/>
  <c r="Q12" i="14" s="1"/>
  <c r="R12" i="14" s="1"/>
  <c r="S12" i="14" s="1"/>
  <c r="P12" i="17"/>
  <c r="Q12" i="17" s="1"/>
  <c r="R12" i="17" s="1"/>
  <c r="S12" i="17" s="1"/>
  <c r="O12" i="18"/>
  <c r="J11" i="21"/>
  <c r="E10" i="21"/>
  <c r="N12" i="21"/>
  <c r="P12" i="21" s="1"/>
  <c r="M12" i="21"/>
  <c r="O12" i="21" s="1"/>
  <c r="M11" i="22"/>
  <c r="J9" i="22"/>
  <c r="E8" i="22"/>
  <c r="N10" i="22"/>
  <c r="M10" i="22"/>
  <c r="J9" i="19"/>
  <c r="E8" i="19"/>
  <c r="M10" i="19"/>
  <c r="N10" i="19"/>
  <c r="J9" i="18"/>
  <c r="E8" i="18"/>
  <c r="N10" i="18"/>
  <c r="M10" i="18"/>
  <c r="E9" i="17"/>
  <c r="J10" i="17"/>
  <c r="K10" i="17" s="1"/>
  <c r="L10" i="17" s="1"/>
  <c r="N11" i="17"/>
  <c r="M11" i="17"/>
  <c r="J8" i="15"/>
  <c r="E7" i="15"/>
  <c r="N9" i="15"/>
  <c r="M9" i="15"/>
  <c r="N10" i="15"/>
  <c r="J10" i="14"/>
  <c r="E9" i="14"/>
  <c r="K11" i="14"/>
  <c r="L11" i="14" s="1"/>
  <c r="N11" i="14" s="1"/>
  <c r="P12" i="1"/>
  <c r="O12" i="1"/>
  <c r="J10" i="1"/>
  <c r="K10" i="1" s="1"/>
  <c r="L10" i="1" s="1"/>
  <c r="E9" i="1"/>
  <c r="K11" i="1"/>
  <c r="L11" i="1" s="1"/>
  <c r="N11" i="1" s="1"/>
  <c r="P11" i="22" s="1"/>
  <c r="Q12" i="22" l="1"/>
  <c r="R12" i="22" s="1"/>
  <c r="S12" i="22" s="1"/>
  <c r="Q12" i="21"/>
  <c r="R12" i="21" s="1"/>
  <c r="S12" i="21" s="1"/>
  <c r="Q12" i="19"/>
  <c r="R12" i="19" s="1"/>
  <c r="S12" i="19" s="1"/>
  <c r="P11" i="17"/>
  <c r="P11" i="19"/>
  <c r="P11" i="15"/>
  <c r="Q12" i="1"/>
  <c r="R12" i="1" s="1"/>
  <c r="S12" i="1" s="1"/>
  <c r="P11" i="18"/>
  <c r="Q12" i="18"/>
  <c r="R12" i="18" s="1"/>
  <c r="S12" i="18" s="1"/>
  <c r="P11" i="14"/>
  <c r="J10" i="21"/>
  <c r="E9" i="21"/>
  <c r="K11" i="21"/>
  <c r="L11" i="21" s="1"/>
  <c r="M11" i="21" s="1"/>
  <c r="J8" i="22"/>
  <c r="E7" i="22"/>
  <c r="K9" i="22"/>
  <c r="L9" i="22" s="1"/>
  <c r="M9" i="22" s="1"/>
  <c r="J8" i="19"/>
  <c r="K8" i="19"/>
  <c r="L8" i="19" s="1"/>
  <c r="E7" i="19"/>
  <c r="K9" i="19"/>
  <c r="L9" i="19" s="1"/>
  <c r="N9" i="19" s="1"/>
  <c r="K9" i="18"/>
  <c r="L9" i="18" s="1"/>
  <c r="N9" i="18" s="1"/>
  <c r="J8" i="18"/>
  <c r="K8" i="18" s="1"/>
  <c r="L8" i="18" s="1"/>
  <c r="E7" i="18"/>
  <c r="N10" i="17"/>
  <c r="M10" i="17"/>
  <c r="J9" i="17"/>
  <c r="K9" i="17" s="1"/>
  <c r="L9" i="17" s="1"/>
  <c r="E8" i="17"/>
  <c r="J7" i="15"/>
  <c r="E6" i="15"/>
  <c r="K8" i="15"/>
  <c r="L8" i="15" s="1"/>
  <c r="M8" i="15" s="1"/>
  <c r="J9" i="14"/>
  <c r="K9" i="14"/>
  <c r="L9" i="14" s="1"/>
  <c r="E8" i="14"/>
  <c r="K10" i="14"/>
  <c r="L10" i="14" s="1"/>
  <c r="M10" i="14" s="1"/>
  <c r="M11" i="14"/>
  <c r="P11" i="1"/>
  <c r="M11" i="1"/>
  <c r="J9" i="1"/>
  <c r="E8" i="1"/>
  <c r="N10" i="1"/>
  <c r="P10" i="19" s="1"/>
  <c r="M10" i="1"/>
  <c r="O10" i="15" s="1"/>
  <c r="P10" i="22" l="1"/>
  <c r="P10" i="18"/>
  <c r="P10" i="15"/>
  <c r="Q10" i="15" s="1"/>
  <c r="R10" i="15" s="1"/>
  <c r="S10" i="15" s="1"/>
  <c r="O11" i="21"/>
  <c r="O10" i="19"/>
  <c r="Q10" i="19" s="1"/>
  <c r="R10" i="19" s="1"/>
  <c r="S10" i="19" s="1"/>
  <c r="O10" i="18"/>
  <c r="Q10" i="18" s="1"/>
  <c r="R10" i="18" s="1"/>
  <c r="S10" i="18" s="1"/>
  <c r="O11" i="15"/>
  <c r="Q11" i="15" s="1"/>
  <c r="R11" i="15" s="1"/>
  <c r="S11" i="15" s="1"/>
  <c r="O11" i="19"/>
  <c r="Q11" i="19" s="1"/>
  <c r="R11" i="19" s="1"/>
  <c r="S11" i="19" s="1"/>
  <c r="O11" i="18"/>
  <c r="Q11" i="18" s="1"/>
  <c r="R11" i="18" s="1"/>
  <c r="S11" i="18" s="1"/>
  <c r="O10" i="17"/>
  <c r="O11" i="17"/>
  <c r="Q11" i="17" s="1"/>
  <c r="R11" i="17" s="1"/>
  <c r="S11" i="17" s="1"/>
  <c r="O11" i="22"/>
  <c r="Q11" i="22" s="1"/>
  <c r="R11" i="22" s="1"/>
  <c r="S11" i="22" s="1"/>
  <c r="O11" i="14"/>
  <c r="Q11" i="14" s="1"/>
  <c r="R11" i="14" s="1"/>
  <c r="S11" i="14" s="1"/>
  <c r="O10" i="14"/>
  <c r="P10" i="17"/>
  <c r="O10" i="22"/>
  <c r="N11" i="21"/>
  <c r="P11" i="21" s="1"/>
  <c r="J9" i="21"/>
  <c r="E8" i="21"/>
  <c r="K10" i="21"/>
  <c r="L10" i="21" s="1"/>
  <c r="M10" i="21" s="1"/>
  <c r="O10" i="21" s="1"/>
  <c r="N9" i="22"/>
  <c r="J7" i="22"/>
  <c r="E6" i="22"/>
  <c r="K8" i="22"/>
  <c r="L8" i="22" s="1"/>
  <c r="M8" i="22" s="1"/>
  <c r="N8" i="19"/>
  <c r="M8" i="19"/>
  <c r="J7" i="19"/>
  <c r="K7" i="19"/>
  <c r="L7" i="19" s="1"/>
  <c r="E6" i="19"/>
  <c r="M9" i="19"/>
  <c r="J7" i="18"/>
  <c r="E6" i="18"/>
  <c r="M8" i="18"/>
  <c r="N8" i="18"/>
  <c r="M9" i="18"/>
  <c r="J8" i="17"/>
  <c r="E7" i="17"/>
  <c r="K8" i="17"/>
  <c r="L8" i="17" s="1"/>
  <c r="N9" i="17"/>
  <c r="M9" i="17"/>
  <c r="N8" i="15"/>
  <c r="J6" i="15"/>
  <c r="K6" i="15" s="1"/>
  <c r="L6" i="15" s="1"/>
  <c r="E5" i="15"/>
  <c r="K7" i="15"/>
  <c r="L7" i="15" s="1"/>
  <c r="M7" i="15" s="1"/>
  <c r="N10" i="14"/>
  <c r="P10" i="14" s="1"/>
  <c r="E7" i="14"/>
  <c r="J8" i="14"/>
  <c r="K8" i="14"/>
  <c r="L8" i="14" s="1"/>
  <c r="N9" i="14"/>
  <c r="M9" i="14"/>
  <c r="O10" i="1"/>
  <c r="P10" i="1"/>
  <c r="O11" i="1"/>
  <c r="Q11" i="1" s="1"/>
  <c r="R11" i="1" s="1"/>
  <c r="S11" i="1" s="1"/>
  <c r="J8" i="1"/>
  <c r="E7" i="1"/>
  <c r="K9" i="1"/>
  <c r="L9" i="1" s="1"/>
  <c r="M9" i="1" s="1"/>
  <c r="O9" i="15" s="1"/>
  <c r="Q10" i="22" l="1"/>
  <c r="R10" i="22" s="1"/>
  <c r="S10" i="22" s="1"/>
  <c r="Q10" i="14"/>
  <c r="R10" i="14" s="1"/>
  <c r="S10" i="14" s="1"/>
  <c r="Q11" i="21"/>
  <c r="R11" i="21" s="1"/>
  <c r="S11" i="21" s="1"/>
  <c r="Q10" i="17"/>
  <c r="R10" i="17" s="1"/>
  <c r="S10" i="17" s="1"/>
  <c r="O9" i="18"/>
  <c r="O9" i="22"/>
  <c r="O9" i="14"/>
  <c r="O9" i="17"/>
  <c r="O9" i="19"/>
  <c r="N10" i="21"/>
  <c r="P10" i="21" s="1"/>
  <c r="Q10" i="21" s="1"/>
  <c r="R10" i="21" s="1"/>
  <c r="S10" i="21" s="1"/>
  <c r="J8" i="21"/>
  <c r="K8" i="21"/>
  <c r="L8" i="21" s="1"/>
  <c r="E7" i="21"/>
  <c r="K9" i="21"/>
  <c r="L9" i="21" s="1"/>
  <c r="N9" i="21" s="1"/>
  <c r="N8" i="22"/>
  <c r="E5" i="22"/>
  <c r="J6" i="22"/>
  <c r="K7" i="22"/>
  <c r="L7" i="22" s="1"/>
  <c r="N7" i="22" s="1"/>
  <c r="J6" i="19"/>
  <c r="E5" i="19"/>
  <c r="K6" i="19"/>
  <c r="L6" i="19" s="1"/>
  <c r="N7" i="19"/>
  <c r="M7" i="19"/>
  <c r="J6" i="18"/>
  <c r="K6" i="18"/>
  <c r="L6" i="18" s="1"/>
  <c r="E5" i="18"/>
  <c r="N7" i="18"/>
  <c r="K7" i="18"/>
  <c r="L7" i="18" s="1"/>
  <c r="M7" i="18" s="1"/>
  <c r="J7" i="17"/>
  <c r="K7" i="17"/>
  <c r="L7" i="17" s="1"/>
  <c r="E6" i="17"/>
  <c r="N8" i="17"/>
  <c r="M8" i="17"/>
  <c r="J5" i="15"/>
  <c r="K5" i="15"/>
  <c r="L5" i="15" s="1"/>
  <c r="E4" i="15"/>
  <c r="N7" i="15"/>
  <c r="M6" i="15"/>
  <c r="N6" i="15"/>
  <c r="J7" i="14"/>
  <c r="E6" i="14"/>
  <c r="M8" i="14"/>
  <c r="N8" i="14"/>
  <c r="Q10" i="1"/>
  <c r="R10" i="1" s="1"/>
  <c r="S10" i="1" s="1"/>
  <c r="O9" i="1"/>
  <c r="J7" i="1"/>
  <c r="E6" i="1"/>
  <c r="K8" i="1"/>
  <c r="L8" i="1" s="1"/>
  <c r="M8" i="1" s="1"/>
  <c r="O8" i="15" s="1"/>
  <c r="N9" i="1"/>
  <c r="O8" i="18" l="1"/>
  <c r="P9" i="15"/>
  <c r="Q9" i="15" s="1"/>
  <c r="R9" i="15" s="1"/>
  <c r="S9" i="15" s="1"/>
  <c r="P9" i="19"/>
  <c r="Q9" i="19" s="1"/>
  <c r="R9" i="19" s="1"/>
  <c r="S9" i="19" s="1"/>
  <c r="P9" i="18"/>
  <c r="Q9" i="18" s="1"/>
  <c r="R9" i="18" s="1"/>
  <c r="S9" i="18" s="1"/>
  <c r="O8" i="22"/>
  <c r="O8" i="19"/>
  <c r="P9" i="21"/>
  <c r="P9" i="14"/>
  <c r="Q9" i="14" s="1"/>
  <c r="R9" i="14" s="1"/>
  <c r="S9" i="14" s="1"/>
  <c r="P9" i="17"/>
  <c r="Q9" i="17" s="1"/>
  <c r="R9" i="17" s="1"/>
  <c r="S9" i="17" s="1"/>
  <c r="O8" i="17"/>
  <c r="O8" i="14"/>
  <c r="P9" i="22"/>
  <c r="Q9" i="22" s="1"/>
  <c r="R9" i="22" s="1"/>
  <c r="S9" i="22" s="1"/>
  <c r="M9" i="21"/>
  <c r="O9" i="21" s="1"/>
  <c r="J7" i="21"/>
  <c r="K7" i="21"/>
  <c r="L7" i="21" s="1"/>
  <c r="E6" i="21"/>
  <c r="N8" i="21"/>
  <c r="M8" i="21"/>
  <c r="O8" i="21" s="1"/>
  <c r="J5" i="22"/>
  <c r="E4" i="22"/>
  <c r="M7" i="22"/>
  <c r="K6" i="22"/>
  <c r="L6" i="22" s="1"/>
  <c r="N6" i="22" s="1"/>
  <c r="J5" i="19"/>
  <c r="E4" i="19"/>
  <c r="M6" i="19"/>
  <c r="N6" i="19"/>
  <c r="N6" i="18"/>
  <c r="M6" i="18"/>
  <c r="J5" i="18"/>
  <c r="E4" i="18"/>
  <c r="K6" i="17"/>
  <c r="L6" i="17" s="1"/>
  <c r="J6" i="17"/>
  <c r="E5" i="17"/>
  <c r="N7" i="17"/>
  <c r="M7" i="17"/>
  <c r="E3" i="15"/>
  <c r="J4" i="15"/>
  <c r="M5" i="15"/>
  <c r="N5" i="15"/>
  <c r="J6" i="14"/>
  <c r="E5" i="14"/>
  <c r="K7" i="14"/>
  <c r="L7" i="14" s="1"/>
  <c r="N7" i="14" s="1"/>
  <c r="O8" i="1"/>
  <c r="P9" i="1"/>
  <c r="Q9" i="1" s="1"/>
  <c r="R9" i="1" s="1"/>
  <c r="S9" i="1" s="1"/>
  <c r="N8" i="1"/>
  <c r="P8" i="22" s="1"/>
  <c r="K7" i="1"/>
  <c r="L7" i="1" s="1"/>
  <c r="N7" i="1" s="1"/>
  <c r="P7" i="19" s="1"/>
  <c r="J6" i="1"/>
  <c r="K6" i="1" s="1"/>
  <c r="L6" i="1" s="1"/>
  <c r="E5" i="1"/>
  <c r="Q8" i="22" l="1"/>
  <c r="R8" i="22" s="1"/>
  <c r="S8" i="22" s="1"/>
  <c r="Q9" i="21"/>
  <c r="R9" i="21" s="1"/>
  <c r="S9" i="21" s="1"/>
  <c r="P7" i="15"/>
  <c r="P8" i="19"/>
  <c r="Q8" i="19" s="1"/>
  <c r="R8" i="19" s="1"/>
  <c r="S8" i="19" s="1"/>
  <c r="P8" i="18"/>
  <c r="Q8" i="18" s="1"/>
  <c r="R8" i="18" s="1"/>
  <c r="S8" i="18" s="1"/>
  <c r="P8" i="15"/>
  <c r="Q8" i="15" s="1"/>
  <c r="R8" i="15" s="1"/>
  <c r="S8" i="15" s="1"/>
  <c r="P7" i="18"/>
  <c r="P8" i="14"/>
  <c r="Q8" i="14" s="1"/>
  <c r="R8" i="14" s="1"/>
  <c r="S8" i="14" s="1"/>
  <c r="P8" i="17"/>
  <c r="Q8" i="17" s="1"/>
  <c r="R8" i="17" s="1"/>
  <c r="S8" i="17" s="1"/>
  <c r="P7" i="14"/>
  <c r="P7" i="17"/>
  <c r="P7" i="22"/>
  <c r="P8" i="21"/>
  <c r="Q8" i="21" s="1"/>
  <c r="R8" i="21" s="1"/>
  <c r="S8" i="21" s="1"/>
  <c r="J6" i="21"/>
  <c r="K6" i="21"/>
  <c r="L6" i="21" s="1"/>
  <c r="E5" i="21"/>
  <c r="N7" i="21"/>
  <c r="P7" i="21" s="1"/>
  <c r="M7" i="21"/>
  <c r="M6" i="22"/>
  <c r="J4" i="22"/>
  <c r="E3" i="22"/>
  <c r="K5" i="22"/>
  <c r="L5" i="22" s="1"/>
  <c r="N5" i="22" s="1"/>
  <c r="J4" i="19"/>
  <c r="K4" i="19"/>
  <c r="L4" i="19" s="1"/>
  <c r="E3" i="19"/>
  <c r="K5" i="19"/>
  <c r="L5" i="19" s="1"/>
  <c r="N5" i="19" s="1"/>
  <c r="J4" i="18"/>
  <c r="E3" i="18"/>
  <c r="K5" i="18"/>
  <c r="L5" i="18" s="1"/>
  <c r="N5" i="18" s="1"/>
  <c r="J5" i="17"/>
  <c r="E4" i="17"/>
  <c r="N6" i="17"/>
  <c r="M6" i="17"/>
  <c r="M4" i="15"/>
  <c r="J3" i="15"/>
  <c r="K3" i="15"/>
  <c r="L3" i="15" s="1"/>
  <c r="K4" i="15"/>
  <c r="L4" i="15" s="1"/>
  <c r="N4" i="15" s="1"/>
  <c r="M7" i="14"/>
  <c r="E4" i="14"/>
  <c r="J5" i="14"/>
  <c r="K6" i="14"/>
  <c r="L6" i="14" s="1"/>
  <c r="M6" i="14" s="1"/>
  <c r="P8" i="1"/>
  <c r="Q8" i="1" s="1"/>
  <c r="R8" i="1" s="1"/>
  <c r="S8" i="1" s="1"/>
  <c r="P7" i="1"/>
  <c r="N6" i="1"/>
  <c r="P6" i="15" s="1"/>
  <c r="M6" i="1"/>
  <c r="O6" i="15" s="1"/>
  <c r="M7" i="1"/>
  <c r="O7" i="17" s="1"/>
  <c r="Q7" i="17" s="1"/>
  <c r="R7" i="17" s="1"/>
  <c r="S7" i="17" s="1"/>
  <c r="J5" i="1"/>
  <c r="K5" i="1" s="1"/>
  <c r="L5" i="1" s="1"/>
  <c r="E4" i="1"/>
  <c r="F53" i="28"/>
  <c r="H53" i="28" s="1"/>
  <c r="J53" i="28" s="1"/>
  <c r="F51" i="28"/>
  <c r="H51" i="28" s="1"/>
  <c r="J51" i="28" s="1"/>
  <c r="F49" i="28"/>
  <c r="H49" i="28" s="1"/>
  <c r="J49" i="28" s="1"/>
  <c r="F47" i="28"/>
  <c r="H47" i="28" s="1"/>
  <c r="J47" i="28" s="1"/>
  <c r="F45" i="28"/>
  <c r="H45" i="28" s="1"/>
  <c r="J45" i="28" s="1"/>
  <c r="F43" i="28"/>
  <c r="H43" i="28" s="1"/>
  <c r="J43" i="28" s="1"/>
  <c r="F41" i="28"/>
  <c r="H41" i="28" s="1"/>
  <c r="J41" i="28" s="1"/>
  <c r="F37" i="28"/>
  <c r="H37" i="28" s="1"/>
  <c r="J37" i="28" s="1"/>
  <c r="F33" i="28"/>
  <c r="H33" i="28" s="1"/>
  <c r="J33" i="28" s="1"/>
  <c r="F29" i="28"/>
  <c r="H29" i="28" s="1"/>
  <c r="J29" i="28" s="1"/>
  <c r="F27" i="28"/>
  <c r="H27" i="28" s="1"/>
  <c r="J27" i="28" s="1"/>
  <c r="F25" i="28"/>
  <c r="H25" i="28" s="1"/>
  <c r="J25" i="28" s="1"/>
  <c r="F23" i="28"/>
  <c r="H23" i="28" s="1"/>
  <c r="J23" i="28" s="1"/>
  <c r="F21" i="28"/>
  <c r="H21" i="28" s="1"/>
  <c r="J21" i="28" s="1"/>
  <c r="F17" i="28"/>
  <c r="H17" i="28" s="1"/>
  <c r="J17" i="28" s="1"/>
  <c r="F13" i="28"/>
  <c r="H13" i="28" s="1"/>
  <c r="J13" i="28" s="1"/>
  <c r="F11" i="28"/>
  <c r="H11" i="28" s="1"/>
  <c r="J11" i="28" s="1"/>
  <c r="F9" i="28"/>
  <c r="H9" i="28" s="1"/>
  <c r="J9" i="28" s="1"/>
  <c r="F7" i="28"/>
  <c r="H7" i="28" s="1"/>
  <c r="J7" i="28" s="1"/>
  <c r="F5" i="28"/>
  <c r="H5" i="28" s="1"/>
  <c r="J5" i="28" s="1"/>
  <c r="F3" i="28"/>
  <c r="H3" i="28" s="1"/>
  <c r="J3" i="28" s="1"/>
  <c r="M54" i="28"/>
  <c r="L54" i="28"/>
  <c r="N54" i="28" s="1"/>
  <c r="G54" i="28"/>
  <c r="I54" i="28" s="1"/>
  <c r="K54" i="28" s="1"/>
  <c r="M53" i="28" s="1"/>
  <c r="F54" i="28"/>
  <c r="H54" i="28" s="1"/>
  <c r="J54" i="28" s="1"/>
  <c r="L53" i="28" s="1"/>
  <c r="G53" i="28"/>
  <c r="I53" i="28" s="1"/>
  <c r="K53" i="28" s="1"/>
  <c r="G52" i="28"/>
  <c r="I52" i="28" s="1"/>
  <c r="K52" i="28" s="1"/>
  <c r="F52" i="28"/>
  <c r="H52" i="28" s="1"/>
  <c r="J52" i="28" s="1"/>
  <c r="G51" i="28"/>
  <c r="I51" i="28" s="1"/>
  <c r="K51" i="28" s="1"/>
  <c r="G50" i="28"/>
  <c r="I50" i="28" s="1"/>
  <c r="K50" i="28" s="1"/>
  <c r="F50" i="28"/>
  <c r="H50" i="28" s="1"/>
  <c r="J50" i="28" s="1"/>
  <c r="G49" i="28"/>
  <c r="I49" i="28" s="1"/>
  <c r="K49" i="28" s="1"/>
  <c r="G48" i="28"/>
  <c r="I48" i="28" s="1"/>
  <c r="K48" i="28" s="1"/>
  <c r="F48" i="28"/>
  <c r="H48" i="28" s="1"/>
  <c r="J48" i="28" s="1"/>
  <c r="G47" i="28"/>
  <c r="I47" i="28" s="1"/>
  <c r="K47" i="28" s="1"/>
  <c r="G46" i="28"/>
  <c r="I46" i="28" s="1"/>
  <c r="K46" i="28" s="1"/>
  <c r="F46" i="28"/>
  <c r="H46" i="28" s="1"/>
  <c r="J46" i="28" s="1"/>
  <c r="G45" i="28"/>
  <c r="I45" i="28" s="1"/>
  <c r="K45" i="28" s="1"/>
  <c r="I44" i="28"/>
  <c r="K44" i="28" s="1"/>
  <c r="G44" i="28"/>
  <c r="F44" i="28"/>
  <c r="H44" i="28" s="1"/>
  <c r="J44" i="28" s="1"/>
  <c r="G43" i="28"/>
  <c r="I43" i="28" s="1"/>
  <c r="K43" i="28" s="1"/>
  <c r="G42" i="28"/>
  <c r="I42" i="28" s="1"/>
  <c r="K42" i="28" s="1"/>
  <c r="F42" i="28"/>
  <c r="H42" i="28" s="1"/>
  <c r="J42" i="28" s="1"/>
  <c r="G41" i="28"/>
  <c r="I41" i="28" s="1"/>
  <c r="K41" i="28" s="1"/>
  <c r="I40" i="28"/>
  <c r="K40" i="28" s="1"/>
  <c r="G40" i="28"/>
  <c r="F40" i="28"/>
  <c r="H40" i="28" s="1"/>
  <c r="J40" i="28" s="1"/>
  <c r="I39" i="28"/>
  <c r="K39" i="28" s="1"/>
  <c r="G39" i="28"/>
  <c r="F39" i="28"/>
  <c r="H39" i="28" s="1"/>
  <c r="J39" i="28" s="1"/>
  <c r="H38" i="28"/>
  <c r="J38" i="28" s="1"/>
  <c r="G38" i="28"/>
  <c r="I38" i="28" s="1"/>
  <c r="K38" i="28" s="1"/>
  <c r="F38" i="28"/>
  <c r="G37" i="28"/>
  <c r="I37" i="28" s="1"/>
  <c r="K37" i="28" s="1"/>
  <c r="G36" i="28"/>
  <c r="I36" i="28" s="1"/>
  <c r="K36" i="28" s="1"/>
  <c r="F36" i="28"/>
  <c r="H36" i="28" s="1"/>
  <c r="J36" i="28" s="1"/>
  <c r="G35" i="28"/>
  <c r="I35" i="28" s="1"/>
  <c r="K35" i="28" s="1"/>
  <c r="F35" i="28"/>
  <c r="H35" i="28" s="1"/>
  <c r="J35" i="28" s="1"/>
  <c r="G34" i="28"/>
  <c r="I34" i="28" s="1"/>
  <c r="K34" i="28" s="1"/>
  <c r="F34" i="28"/>
  <c r="H34" i="28" s="1"/>
  <c r="J34" i="28" s="1"/>
  <c r="G33" i="28"/>
  <c r="I33" i="28" s="1"/>
  <c r="K33" i="28" s="1"/>
  <c r="G32" i="28"/>
  <c r="I32" i="28" s="1"/>
  <c r="K32" i="28" s="1"/>
  <c r="F32" i="28"/>
  <c r="H32" i="28" s="1"/>
  <c r="J32" i="28" s="1"/>
  <c r="G31" i="28"/>
  <c r="I31" i="28" s="1"/>
  <c r="K31" i="28" s="1"/>
  <c r="F31" i="28"/>
  <c r="H31" i="28" s="1"/>
  <c r="J31" i="28" s="1"/>
  <c r="J30" i="28"/>
  <c r="G30" i="28"/>
  <c r="I30" i="28" s="1"/>
  <c r="K30" i="28" s="1"/>
  <c r="F30" i="28"/>
  <c r="H30" i="28" s="1"/>
  <c r="G29" i="28"/>
  <c r="I29" i="28" s="1"/>
  <c r="K29" i="28" s="1"/>
  <c r="I28" i="28"/>
  <c r="K28" i="28" s="1"/>
  <c r="G28" i="28"/>
  <c r="F28" i="28"/>
  <c r="H28" i="28" s="1"/>
  <c r="J28" i="28" s="1"/>
  <c r="G27" i="28"/>
  <c r="I27" i="28" s="1"/>
  <c r="K27" i="28" s="1"/>
  <c r="H26" i="28"/>
  <c r="J26" i="28" s="1"/>
  <c r="G26" i="28"/>
  <c r="I26" i="28" s="1"/>
  <c r="K26" i="28" s="1"/>
  <c r="F26" i="28"/>
  <c r="G25" i="28"/>
  <c r="I25" i="28" s="1"/>
  <c r="K25" i="28" s="1"/>
  <c r="G24" i="28"/>
  <c r="I24" i="28" s="1"/>
  <c r="K24" i="28" s="1"/>
  <c r="F24" i="28"/>
  <c r="H24" i="28" s="1"/>
  <c r="J24" i="28" s="1"/>
  <c r="G23" i="28"/>
  <c r="I23" i="28" s="1"/>
  <c r="K23" i="28" s="1"/>
  <c r="H22" i="28"/>
  <c r="J22" i="28" s="1"/>
  <c r="G22" i="28"/>
  <c r="I22" i="28" s="1"/>
  <c r="K22" i="28" s="1"/>
  <c r="F22" i="28"/>
  <c r="G21" i="28"/>
  <c r="I21" i="28" s="1"/>
  <c r="K21" i="28" s="1"/>
  <c r="G20" i="28"/>
  <c r="I20" i="28" s="1"/>
  <c r="K20" i="28" s="1"/>
  <c r="F20" i="28"/>
  <c r="H20" i="28" s="1"/>
  <c r="J20" i="28" s="1"/>
  <c r="G19" i="28"/>
  <c r="I19" i="28" s="1"/>
  <c r="K19" i="28" s="1"/>
  <c r="F19" i="28"/>
  <c r="H19" i="28" s="1"/>
  <c r="J19" i="28" s="1"/>
  <c r="G18" i="28"/>
  <c r="I18" i="28" s="1"/>
  <c r="K18" i="28" s="1"/>
  <c r="F18" i="28"/>
  <c r="H18" i="28" s="1"/>
  <c r="J18" i="28" s="1"/>
  <c r="G17" i="28"/>
  <c r="I17" i="28" s="1"/>
  <c r="K17" i="28" s="1"/>
  <c r="G16" i="28"/>
  <c r="I16" i="28" s="1"/>
  <c r="K16" i="28" s="1"/>
  <c r="F16" i="28"/>
  <c r="H16" i="28" s="1"/>
  <c r="J16" i="28" s="1"/>
  <c r="G15" i="28"/>
  <c r="I15" i="28" s="1"/>
  <c r="K15" i="28" s="1"/>
  <c r="F15" i="28"/>
  <c r="H15" i="28" s="1"/>
  <c r="J15" i="28" s="1"/>
  <c r="J14" i="28"/>
  <c r="G14" i="28"/>
  <c r="I14" i="28" s="1"/>
  <c r="K14" i="28" s="1"/>
  <c r="F14" i="28"/>
  <c r="H14" i="28" s="1"/>
  <c r="G13" i="28"/>
  <c r="I13" i="28" s="1"/>
  <c r="K13" i="28" s="1"/>
  <c r="G12" i="28"/>
  <c r="I12" i="28" s="1"/>
  <c r="K12" i="28" s="1"/>
  <c r="F12" i="28"/>
  <c r="H12" i="28" s="1"/>
  <c r="J12" i="28" s="1"/>
  <c r="G11" i="28"/>
  <c r="I11" i="28" s="1"/>
  <c r="K11" i="28" s="1"/>
  <c r="G10" i="28"/>
  <c r="I10" i="28" s="1"/>
  <c r="K10" i="28" s="1"/>
  <c r="F10" i="28"/>
  <c r="H10" i="28" s="1"/>
  <c r="J10" i="28" s="1"/>
  <c r="G9" i="28"/>
  <c r="I9" i="28" s="1"/>
  <c r="K9" i="28" s="1"/>
  <c r="G8" i="28"/>
  <c r="I8" i="28" s="1"/>
  <c r="K8" i="28" s="1"/>
  <c r="F8" i="28"/>
  <c r="H8" i="28" s="1"/>
  <c r="J8" i="28" s="1"/>
  <c r="G7" i="28"/>
  <c r="I7" i="28" s="1"/>
  <c r="K7" i="28" s="1"/>
  <c r="G6" i="28"/>
  <c r="I6" i="28" s="1"/>
  <c r="K6" i="28" s="1"/>
  <c r="F6" i="28"/>
  <c r="H6" i="28" s="1"/>
  <c r="J6" i="28" s="1"/>
  <c r="G5" i="28"/>
  <c r="I5" i="28" s="1"/>
  <c r="K5" i="28" s="1"/>
  <c r="G4" i="28"/>
  <c r="I4" i="28" s="1"/>
  <c r="K4" i="28" s="1"/>
  <c r="F4" i="28"/>
  <c r="H4" i="28" s="1"/>
  <c r="J4" i="28" s="1"/>
  <c r="G3" i="28"/>
  <c r="I3" i="28" s="1"/>
  <c r="K3" i="28" s="1"/>
  <c r="M54" i="27"/>
  <c r="L54" i="27"/>
  <c r="H54" i="27"/>
  <c r="J54" i="27" s="1"/>
  <c r="L53" i="27" s="1"/>
  <c r="G54" i="27"/>
  <c r="I54" i="27" s="1"/>
  <c r="K54" i="27" s="1"/>
  <c r="M53" i="27" s="1"/>
  <c r="F54" i="27"/>
  <c r="G53" i="27"/>
  <c r="I53" i="27" s="1"/>
  <c r="K53" i="27" s="1"/>
  <c r="F53" i="27"/>
  <c r="H53" i="27" s="1"/>
  <c r="J53" i="27" s="1"/>
  <c r="G52" i="27"/>
  <c r="I52" i="27" s="1"/>
  <c r="K52" i="27" s="1"/>
  <c r="F52" i="27"/>
  <c r="H52" i="27" s="1"/>
  <c r="J52" i="27" s="1"/>
  <c r="G51" i="27"/>
  <c r="I51" i="27" s="1"/>
  <c r="K51" i="27" s="1"/>
  <c r="F51" i="27"/>
  <c r="H51" i="27" s="1"/>
  <c r="J51" i="27" s="1"/>
  <c r="G50" i="27"/>
  <c r="I50" i="27" s="1"/>
  <c r="K50" i="27" s="1"/>
  <c r="F50" i="27"/>
  <c r="H50" i="27" s="1"/>
  <c r="J50" i="27" s="1"/>
  <c r="G49" i="27"/>
  <c r="I49" i="27" s="1"/>
  <c r="K49" i="27" s="1"/>
  <c r="F49" i="27"/>
  <c r="H49" i="27" s="1"/>
  <c r="J49" i="27" s="1"/>
  <c r="J48" i="27"/>
  <c r="G48" i="27"/>
  <c r="I48" i="27" s="1"/>
  <c r="K48" i="27" s="1"/>
  <c r="F48" i="27"/>
  <c r="H48" i="27" s="1"/>
  <c r="G47" i="27"/>
  <c r="I47" i="27" s="1"/>
  <c r="K47" i="27" s="1"/>
  <c r="F47" i="27"/>
  <c r="H47" i="27" s="1"/>
  <c r="J47" i="27" s="1"/>
  <c r="G46" i="27"/>
  <c r="I46" i="27" s="1"/>
  <c r="K46" i="27" s="1"/>
  <c r="F46" i="27"/>
  <c r="H46" i="27" s="1"/>
  <c r="J46" i="27" s="1"/>
  <c r="G45" i="27"/>
  <c r="I45" i="27" s="1"/>
  <c r="K45" i="27" s="1"/>
  <c r="F45" i="27"/>
  <c r="H45" i="27" s="1"/>
  <c r="J45" i="27" s="1"/>
  <c r="G44" i="27"/>
  <c r="I44" i="27" s="1"/>
  <c r="K44" i="27" s="1"/>
  <c r="F44" i="27"/>
  <c r="H44" i="27" s="1"/>
  <c r="J44" i="27" s="1"/>
  <c r="I43" i="27"/>
  <c r="K43" i="27" s="1"/>
  <c r="G43" i="27"/>
  <c r="F43" i="27"/>
  <c r="H43" i="27" s="1"/>
  <c r="J43" i="27" s="1"/>
  <c r="H42" i="27"/>
  <c r="J42" i="27" s="1"/>
  <c r="G42" i="27"/>
  <c r="I42" i="27" s="1"/>
  <c r="K42" i="27" s="1"/>
  <c r="F42" i="27"/>
  <c r="G41" i="27"/>
  <c r="I41" i="27" s="1"/>
  <c r="K41" i="27" s="1"/>
  <c r="F41" i="27"/>
  <c r="H41" i="27" s="1"/>
  <c r="J41" i="27" s="1"/>
  <c r="G40" i="27"/>
  <c r="I40" i="27" s="1"/>
  <c r="K40" i="27" s="1"/>
  <c r="F40" i="27"/>
  <c r="H40" i="27" s="1"/>
  <c r="J40" i="27" s="1"/>
  <c r="G39" i="27"/>
  <c r="I39" i="27" s="1"/>
  <c r="K39" i="27" s="1"/>
  <c r="F39" i="27"/>
  <c r="H39" i="27" s="1"/>
  <c r="J39" i="27" s="1"/>
  <c r="G38" i="27"/>
  <c r="I38" i="27" s="1"/>
  <c r="K38" i="27" s="1"/>
  <c r="F38" i="27"/>
  <c r="H38" i="27" s="1"/>
  <c r="J38" i="27" s="1"/>
  <c r="H37" i="27"/>
  <c r="J37" i="27" s="1"/>
  <c r="G37" i="27"/>
  <c r="I37" i="27" s="1"/>
  <c r="K37" i="27" s="1"/>
  <c r="F37" i="27"/>
  <c r="G36" i="27"/>
  <c r="I36" i="27" s="1"/>
  <c r="K36" i="27" s="1"/>
  <c r="F36" i="27"/>
  <c r="H36" i="27" s="1"/>
  <c r="J36" i="27" s="1"/>
  <c r="G35" i="27"/>
  <c r="I35" i="27" s="1"/>
  <c r="K35" i="27" s="1"/>
  <c r="F35" i="27"/>
  <c r="H35" i="27" s="1"/>
  <c r="J35" i="27" s="1"/>
  <c r="G34" i="27"/>
  <c r="I34" i="27" s="1"/>
  <c r="K34" i="27" s="1"/>
  <c r="F34" i="27"/>
  <c r="H34" i="27" s="1"/>
  <c r="J34" i="27" s="1"/>
  <c r="G33" i="27"/>
  <c r="I33" i="27" s="1"/>
  <c r="K33" i="27" s="1"/>
  <c r="F33" i="27"/>
  <c r="H33" i="27" s="1"/>
  <c r="J33" i="27" s="1"/>
  <c r="G32" i="27"/>
  <c r="I32" i="27" s="1"/>
  <c r="K32" i="27" s="1"/>
  <c r="F32" i="27"/>
  <c r="H32" i="27" s="1"/>
  <c r="J32" i="27" s="1"/>
  <c r="G31" i="27"/>
  <c r="I31" i="27" s="1"/>
  <c r="K31" i="27" s="1"/>
  <c r="F31" i="27"/>
  <c r="H31" i="27" s="1"/>
  <c r="J31" i="27" s="1"/>
  <c r="I30" i="27"/>
  <c r="K30" i="27" s="1"/>
  <c r="G30" i="27"/>
  <c r="F30" i="27"/>
  <c r="H30" i="27" s="1"/>
  <c r="J30" i="27" s="1"/>
  <c r="G29" i="27"/>
  <c r="I29" i="27" s="1"/>
  <c r="K29" i="27" s="1"/>
  <c r="F29" i="27"/>
  <c r="H29" i="27" s="1"/>
  <c r="J29" i="27" s="1"/>
  <c r="G28" i="27"/>
  <c r="I28" i="27" s="1"/>
  <c r="K28" i="27" s="1"/>
  <c r="F28" i="27"/>
  <c r="H28" i="27" s="1"/>
  <c r="J28" i="27" s="1"/>
  <c r="I27" i="27"/>
  <c r="K27" i="27" s="1"/>
  <c r="G27" i="27"/>
  <c r="F27" i="27"/>
  <c r="H27" i="27" s="1"/>
  <c r="J27" i="27" s="1"/>
  <c r="G26" i="27"/>
  <c r="I26" i="27" s="1"/>
  <c r="K26" i="27" s="1"/>
  <c r="F26" i="27"/>
  <c r="H26" i="27" s="1"/>
  <c r="J26" i="27" s="1"/>
  <c r="G25" i="27"/>
  <c r="I25" i="27" s="1"/>
  <c r="K25" i="27" s="1"/>
  <c r="F25" i="27"/>
  <c r="H25" i="27" s="1"/>
  <c r="J25" i="27" s="1"/>
  <c r="G24" i="27"/>
  <c r="I24" i="27" s="1"/>
  <c r="K24" i="27" s="1"/>
  <c r="F24" i="27"/>
  <c r="H24" i="27" s="1"/>
  <c r="J24" i="27" s="1"/>
  <c r="G23" i="27"/>
  <c r="I23" i="27" s="1"/>
  <c r="K23" i="27" s="1"/>
  <c r="F23" i="27"/>
  <c r="H23" i="27" s="1"/>
  <c r="J23" i="27" s="1"/>
  <c r="I22" i="27"/>
  <c r="K22" i="27" s="1"/>
  <c r="G22" i="27"/>
  <c r="F22" i="27"/>
  <c r="H22" i="27" s="1"/>
  <c r="J22" i="27" s="1"/>
  <c r="H21" i="27"/>
  <c r="J21" i="27" s="1"/>
  <c r="G21" i="27"/>
  <c r="I21" i="27" s="1"/>
  <c r="K21" i="27" s="1"/>
  <c r="F21" i="27"/>
  <c r="G20" i="27"/>
  <c r="I20" i="27" s="1"/>
  <c r="K20" i="27" s="1"/>
  <c r="F20" i="27"/>
  <c r="H20" i="27" s="1"/>
  <c r="J20" i="27" s="1"/>
  <c r="I19" i="27"/>
  <c r="K19" i="27" s="1"/>
  <c r="G19" i="27"/>
  <c r="F19" i="27"/>
  <c r="H19" i="27" s="1"/>
  <c r="J19" i="27" s="1"/>
  <c r="I18" i="27"/>
  <c r="K18" i="27" s="1"/>
  <c r="G18" i="27"/>
  <c r="F18" i="27"/>
  <c r="H18" i="27" s="1"/>
  <c r="J18" i="27" s="1"/>
  <c r="H17" i="27"/>
  <c r="J17" i="27" s="1"/>
  <c r="G17" i="27"/>
  <c r="I17" i="27" s="1"/>
  <c r="K17" i="27" s="1"/>
  <c r="F17" i="27"/>
  <c r="G16" i="27"/>
  <c r="I16" i="27" s="1"/>
  <c r="K16" i="27" s="1"/>
  <c r="F16" i="27"/>
  <c r="H16" i="27" s="1"/>
  <c r="J16" i="27" s="1"/>
  <c r="I15" i="27"/>
  <c r="K15" i="27" s="1"/>
  <c r="G15" i="27"/>
  <c r="F15" i="27"/>
  <c r="H15" i="27" s="1"/>
  <c r="J15" i="27" s="1"/>
  <c r="I14" i="27"/>
  <c r="K14" i="27" s="1"/>
  <c r="G14" i="27"/>
  <c r="F14" i="27"/>
  <c r="H14" i="27" s="1"/>
  <c r="J14" i="27" s="1"/>
  <c r="G13" i="27"/>
  <c r="I13" i="27" s="1"/>
  <c r="K13" i="27" s="1"/>
  <c r="F13" i="27"/>
  <c r="H13" i="27" s="1"/>
  <c r="J13" i="27" s="1"/>
  <c r="G12" i="27"/>
  <c r="I12" i="27" s="1"/>
  <c r="K12" i="27" s="1"/>
  <c r="F12" i="27"/>
  <c r="H12" i="27" s="1"/>
  <c r="J12" i="27" s="1"/>
  <c r="I11" i="27"/>
  <c r="K11" i="27" s="1"/>
  <c r="G11" i="27"/>
  <c r="F11" i="27"/>
  <c r="H11" i="27" s="1"/>
  <c r="J11" i="27" s="1"/>
  <c r="G10" i="27"/>
  <c r="I10" i="27" s="1"/>
  <c r="K10" i="27" s="1"/>
  <c r="F10" i="27"/>
  <c r="H10" i="27" s="1"/>
  <c r="J10" i="27" s="1"/>
  <c r="G9" i="27"/>
  <c r="I9" i="27" s="1"/>
  <c r="K9" i="27" s="1"/>
  <c r="F9" i="27"/>
  <c r="H9" i="27" s="1"/>
  <c r="J9" i="27" s="1"/>
  <c r="G8" i="27"/>
  <c r="I8" i="27" s="1"/>
  <c r="K8" i="27" s="1"/>
  <c r="F8" i="27"/>
  <c r="H8" i="27" s="1"/>
  <c r="J8" i="27" s="1"/>
  <c r="G7" i="27"/>
  <c r="I7" i="27" s="1"/>
  <c r="K7" i="27" s="1"/>
  <c r="F7" i="27"/>
  <c r="H7" i="27" s="1"/>
  <c r="J7" i="27" s="1"/>
  <c r="I6" i="27"/>
  <c r="K6" i="27" s="1"/>
  <c r="G6" i="27"/>
  <c r="F6" i="27"/>
  <c r="H6" i="27" s="1"/>
  <c r="J6" i="27" s="1"/>
  <c r="H5" i="27"/>
  <c r="J5" i="27" s="1"/>
  <c r="G5" i="27"/>
  <c r="I5" i="27" s="1"/>
  <c r="K5" i="27" s="1"/>
  <c r="F5" i="27"/>
  <c r="G4" i="27"/>
  <c r="I4" i="27" s="1"/>
  <c r="K4" i="27" s="1"/>
  <c r="F4" i="27"/>
  <c r="H4" i="27" s="1"/>
  <c r="J4" i="27" s="1"/>
  <c r="I3" i="27"/>
  <c r="K3" i="27" s="1"/>
  <c r="G3" i="27"/>
  <c r="F3" i="27"/>
  <c r="H3" i="27" s="1"/>
  <c r="J3" i="27" s="1"/>
  <c r="G49" i="25"/>
  <c r="I49" i="25" s="1"/>
  <c r="K49" i="25" s="1"/>
  <c r="F49" i="25"/>
  <c r="H49" i="25" s="1"/>
  <c r="J49" i="25" s="1"/>
  <c r="G44" i="25"/>
  <c r="I44" i="25" s="1"/>
  <c r="K44" i="25" s="1"/>
  <c r="G43" i="25"/>
  <c r="I43" i="25" s="1"/>
  <c r="K43" i="25" s="1"/>
  <c r="F43" i="25"/>
  <c r="H43" i="25" s="1"/>
  <c r="J43" i="25" s="1"/>
  <c r="G38" i="25"/>
  <c r="I38" i="25" s="1"/>
  <c r="K38" i="25" s="1"/>
  <c r="G37" i="25"/>
  <c r="I37" i="25" s="1"/>
  <c r="K37" i="25" s="1"/>
  <c r="F37" i="25"/>
  <c r="H37" i="25" s="1"/>
  <c r="J37" i="25" s="1"/>
  <c r="G32" i="25"/>
  <c r="I32" i="25" s="1"/>
  <c r="K32" i="25" s="1"/>
  <c r="G31" i="25"/>
  <c r="I31" i="25" s="1"/>
  <c r="K31" i="25" s="1"/>
  <c r="F31" i="25"/>
  <c r="H31" i="25" s="1"/>
  <c r="J31" i="25" s="1"/>
  <c r="G26" i="25"/>
  <c r="I26" i="25" s="1"/>
  <c r="K26" i="25" s="1"/>
  <c r="F25" i="25"/>
  <c r="H25" i="25" s="1"/>
  <c r="J25" i="25" s="1"/>
  <c r="G19" i="25"/>
  <c r="I19" i="25" s="1"/>
  <c r="K19" i="25" s="1"/>
  <c r="F19" i="25"/>
  <c r="H19" i="25" s="1"/>
  <c r="J19" i="25" s="1"/>
  <c r="G14" i="25"/>
  <c r="I14" i="25" s="1"/>
  <c r="K14" i="25" s="1"/>
  <c r="G13" i="25"/>
  <c r="I13" i="25" s="1"/>
  <c r="K13" i="25" s="1"/>
  <c r="F13" i="25"/>
  <c r="H13" i="25" s="1"/>
  <c r="J13" i="25" s="1"/>
  <c r="G8" i="25"/>
  <c r="I8" i="25" s="1"/>
  <c r="K8" i="25" s="1"/>
  <c r="G7" i="25"/>
  <c r="I7" i="25" s="1"/>
  <c r="K7" i="25" s="1"/>
  <c r="F7" i="25"/>
  <c r="H7" i="25" s="1"/>
  <c r="J7" i="25" s="1"/>
  <c r="M54" i="26"/>
  <c r="L54" i="26"/>
  <c r="N54" i="26" s="1"/>
  <c r="H54" i="26"/>
  <c r="J54" i="26" s="1"/>
  <c r="L53" i="26" s="1"/>
  <c r="G54" i="26"/>
  <c r="I54" i="26" s="1"/>
  <c r="K54" i="26" s="1"/>
  <c r="M53" i="26" s="1"/>
  <c r="F54" i="26"/>
  <c r="G53" i="26"/>
  <c r="I53" i="26" s="1"/>
  <c r="K53" i="26" s="1"/>
  <c r="F53" i="26"/>
  <c r="H53" i="26" s="1"/>
  <c r="J53" i="26" s="1"/>
  <c r="G52" i="26"/>
  <c r="I52" i="26" s="1"/>
  <c r="K52" i="26" s="1"/>
  <c r="F52" i="26"/>
  <c r="H52" i="26" s="1"/>
  <c r="J52" i="26" s="1"/>
  <c r="G51" i="26"/>
  <c r="I51" i="26" s="1"/>
  <c r="K51" i="26" s="1"/>
  <c r="F51" i="26"/>
  <c r="H51" i="26" s="1"/>
  <c r="J51" i="26" s="1"/>
  <c r="G50" i="26"/>
  <c r="I50" i="26" s="1"/>
  <c r="K50" i="26" s="1"/>
  <c r="F50" i="26"/>
  <c r="H50" i="26" s="1"/>
  <c r="J50" i="26" s="1"/>
  <c r="H49" i="26"/>
  <c r="J49" i="26" s="1"/>
  <c r="G49" i="26"/>
  <c r="I49" i="26" s="1"/>
  <c r="K49" i="26" s="1"/>
  <c r="F49" i="26"/>
  <c r="G48" i="26"/>
  <c r="I48" i="26" s="1"/>
  <c r="K48" i="26" s="1"/>
  <c r="F48" i="26"/>
  <c r="H48" i="26" s="1"/>
  <c r="J48" i="26" s="1"/>
  <c r="G47" i="26"/>
  <c r="I47" i="26" s="1"/>
  <c r="K47" i="26" s="1"/>
  <c r="F47" i="26"/>
  <c r="H47" i="26" s="1"/>
  <c r="J47" i="26" s="1"/>
  <c r="G46" i="26"/>
  <c r="I46" i="26" s="1"/>
  <c r="K46" i="26" s="1"/>
  <c r="F46" i="26"/>
  <c r="H46" i="26" s="1"/>
  <c r="J46" i="26" s="1"/>
  <c r="G45" i="26"/>
  <c r="I45" i="26" s="1"/>
  <c r="K45" i="26" s="1"/>
  <c r="F45" i="26"/>
  <c r="H45" i="26" s="1"/>
  <c r="J45" i="26" s="1"/>
  <c r="G44" i="26"/>
  <c r="I44" i="26" s="1"/>
  <c r="K44" i="26" s="1"/>
  <c r="F44" i="26"/>
  <c r="H44" i="26" s="1"/>
  <c r="J44" i="26" s="1"/>
  <c r="G43" i="26"/>
  <c r="I43" i="26" s="1"/>
  <c r="K43" i="26" s="1"/>
  <c r="F43" i="26"/>
  <c r="H43" i="26" s="1"/>
  <c r="J43" i="26" s="1"/>
  <c r="G42" i="26"/>
  <c r="I42" i="26" s="1"/>
  <c r="K42" i="26" s="1"/>
  <c r="F42" i="26"/>
  <c r="H42" i="26" s="1"/>
  <c r="J42" i="26" s="1"/>
  <c r="G41" i="26"/>
  <c r="I41" i="26" s="1"/>
  <c r="K41" i="26" s="1"/>
  <c r="F41" i="26"/>
  <c r="H41" i="26" s="1"/>
  <c r="J41" i="26" s="1"/>
  <c r="G40" i="26"/>
  <c r="I40" i="26" s="1"/>
  <c r="K40" i="26" s="1"/>
  <c r="F40" i="26"/>
  <c r="H40" i="26" s="1"/>
  <c r="J40" i="26" s="1"/>
  <c r="G39" i="26"/>
  <c r="I39" i="26" s="1"/>
  <c r="K39" i="26" s="1"/>
  <c r="F39" i="26"/>
  <c r="H39" i="26" s="1"/>
  <c r="J39" i="26" s="1"/>
  <c r="G38" i="26"/>
  <c r="I38" i="26" s="1"/>
  <c r="K38" i="26" s="1"/>
  <c r="F38" i="26"/>
  <c r="H38" i="26" s="1"/>
  <c r="J38" i="26" s="1"/>
  <c r="G37" i="26"/>
  <c r="I37" i="26" s="1"/>
  <c r="K37" i="26" s="1"/>
  <c r="F37" i="26"/>
  <c r="H37" i="26" s="1"/>
  <c r="J37" i="26" s="1"/>
  <c r="G36" i="26"/>
  <c r="I36" i="26" s="1"/>
  <c r="K36" i="26" s="1"/>
  <c r="F36" i="26"/>
  <c r="H36" i="26" s="1"/>
  <c r="J36" i="26" s="1"/>
  <c r="G35" i="26"/>
  <c r="I35" i="26" s="1"/>
  <c r="K35" i="26" s="1"/>
  <c r="F35" i="26"/>
  <c r="H35" i="26" s="1"/>
  <c r="J35" i="26" s="1"/>
  <c r="G34" i="26"/>
  <c r="I34" i="26" s="1"/>
  <c r="K34" i="26" s="1"/>
  <c r="F34" i="26"/>
  <c r="H34" i="26" s="1"/>
  <c r="J34" i="26" s="1"/>
  <c r="G33" i="26"/>
  <c r="I33" i="26" s="1"/>
  <c r="K33" i="26" s="1"/>
  <c r="F33" i="26"/>
  <c r="H33" i="26" s="1"/>
  <c r="J33" i="26" s="1"/>
  <c r="G32" i="26"/>
  <c r="I32" i="26" s="1"/>
  <c r="K32" i="26" s="1"/>
  <c r="F32" i="26"/>
  <c r="H32" i="26" s="1"/>
  <c r="J32" i="26" s="1"/>
  <c r="G31" i="26"/>
  <c r="I31" i="26" s="1"/>
  <c r="K31" i="26" s="1"/>
  <c r="F31" i="26"/>
  <c r="H31" i="26" s="1"/>
  <c r="J31" i="26" s="1"/>
  <c r="G30" i="26"/>
  <c r="I30" i="26" s="1"/>
  <c r="K30" i="26" s="1"/>
  <c r="F30" i="26"/>
  <c r="H30" i="26" s="1"/>
  <c r="J30" i="26" s="1"/>
  <c r="G29" i="26"/>
  <c r="I29" i="26" s="1"/>
  <c r="K29" i="26" s="1"/>
  <c r="F29" i="26"/>
  <c r="H29" i="26" s="1"/>
  <c r="J29" i="26" s="1"/>
  <c r="G28" i="26"/>
  <c r="I28" i="26" s="1"/>
  <c r="K28" i="26" s="1"/>
  <c r="F28" i="26"/>
  <c r="H28" i="26" s="1"/>
  <c r="J28" i="26" s="1"/>
  <c r="G27" i="26"/>
  <c r="I27" i="26" s="1"/>
  <c r="K27" i="26" s="1"/>
  <c r="F27" i="26"/>
  <c r="H27" i="26" s="1"/>
  <c r="J27" i="26" s="1"/>
  <c r="G26" i="26"/>
  <c r="I26" i="26" s="1"/>
  <c r="K26" i="26" s="1"/>
  <c r="F26" i="26"/>
  <c r="H26" i="26" s="1"/>
  <c r="J26" i="26" s="1"/>
  <c r="G25" i="26"/>
  <c r="I25" i="26" s="1"/>
  <c r="K25" i="26" s="1"/>
  <c r="F25" i="26"/>
  <c r="H25" i="26" s="1"/>
  <c r="J25" i="26" s="1"/>
  <c r="G24" i="26"/>
  <c r="I24" i="26" s="1"/>
  <c r="K24" i="26" s="1"/>
  <c r="F24" i="26"/>
  <c r="H24" i="26" s="1"/>
  <c r="J24" i="26" s="1"/>
  <c r="G23" i="26"/>
  <c r="I23" i="26" s="1"/>
  <c r="K23" i="26" s="1"/>
  <c r="F23" i="26"/>
  <c r="H23" i="26" s="1"/>
  <c r="J23" i="26" s="1"/>
  <c r="G22" i="26"/>
  <c r="I22" i="26" s="1"/>
  <c r="K22" i="26" s="1"/>
  <c r="F22" i="26"/>
  <c r="H22" i="26" s="1"/>
  <c r="J22" i="26" s="1"/>
  <c r="G21" i="26"/>
  <c r="I21" i="26" s="1"/>
  <c r="K21" i="26" s="1"/>
  <c r="F21" i="26"/>
  <c r="H21" i="26" s="1"/>
  <c r="J21" i="26" s="1"/>
  <c r="G20" i="26"/>
  <c r="I20" i="26" s="1"/>
  <c r="K20" i="26" s="1"/>
  <c r="F20" i="26"/>
  <c r="H20" i="26" s="1"/>
  <c r="J20" i="26" s="1"/>
  <c r="G19" i="26"/>
  <c r="I19" i="26" s="1"/>
  <c r="K19" i="26" s="1"/>
  <c r="F19" i="26"/>
  <c r="H19" i="26" s="1"/>
  <c r="J19" i="26" s="1"/>
  <c r="G18" i="26"/>
  <c r="I18" i="26" s="1"/>
  <c r="K18" i="26" s="1"/>
  <c r="F18" i="26"/>
  <c r="H18" i="26" s="1"/>
  <c r="J18" i="26" s="1"/>
  <c r="I17" i="26"/>
  <c r="K17" i="26" s="1"/>
  <c r="G17" i="26"/>
  <c r="F17" i="26"/>
  <c r="H17" i="26" s="1"/>
  <c r="J17" i="26" s="1"/>
  <c r="I16" i="26"/>
  <c r="K16" i="26" s="1"/>
  <c r="G16" i="26"/>
  <c r="F16" i="26"/>
  <c r="H16" i="26" s="1"/>
  <c r="J16" i="26" s="1"/>
  <c r="G15" i="26"/>
  <c r="I15" i="26" s="1"/>
  <c r="K15" i="26" s="1"/>
  <c r="F15" i="26"/>
  <c r="H15" i="26" s="1"/>
  <c r="J15" i="26" s="1"/>
  <c r="G14" i="26"/>
  <c r="I14" i="26" s="1"/>
  <c r="K14" i="26" s="1"/>
  <c r="F14" i="26"/>
  <c r="H14" i="26" s="1"/>
  <c r="J14" i="26" s="1"/>
  <c r="H13" i="26"/>
  <c r="J13" i="26" s="1"/>
  <c r="G13" i="26"/>
  <c r="I13" i="26" s="1"/>
  <c r="K13" i="26" s="1"/>
  <c r="F13" i="26"/>
  <c r="G12" i="26"/>
  <c r="I12" i="26" s="1"/>
  <c r="K12" i="26" s="1"/>
  <c r="F12" i="26"/>
  <c r="H12" i="26" s="1"/>
  <c r="J12" i="26" s="1"/>
  <c r="G11" i="26"/>
  <c r="I11" i="26" s="1"/>
  <c r="K11" i="26" s="1"/>
  <c r="F11" i="26"/>
  <c r="H11" i="26" s="1"/>
  <c r="J11" i="26" s="1"/>
  <c r="G10" i="26"/>
  <c r="I10" i="26" s="1"/>
  <c r="K10" i="26" s="1"/>
  <c r="F10" i="26"/>
  <c r="H10" i="26" s="1"/>
  <c r="J10" i="26" s="1"/>
  <c r="G9" i="26"/>
  <c r="I9" i="26" s="1"/>
  <c r="K9" i="26" s="1"/>
  <c r="F9" i="26"/>
  <c r="H9" i="26" s="1"/>
  <c r="J9" i="26" s="1"/>
  <c r="G8" i="26"/>
  <c r="I8" i="26" s="1"/>
  <c r="K8" i="26" s="1"/>
  <c r="F8" i="26"/>
  <c r="H8" i="26" s="1"/>
  <c r="J8" i="26" s="1"/>
  <c r="G7" i="26"/>
  <c r="I7" i="26" s="1"/>
  <c r="K7" i="26" s="1"/>
  <c r="F7" i="26"/>
  <c r="H7" i="26" s="1"/>
  <c r="J7" i="26" s="1"/>
  <c r="G6" i="26"/>
  <c r="I6" i="26" s="1"/>
  <c r="K6" i="26" s="1"/>
  <c r="F6" i="26"/>
  <c r="H6" i="26" s="1"/>
  <c r="J6" i="26" s="1"/>
  <c r="G5" i="26"/>
  <c r="I5" i="26" s="1"/>
  <c r="K5" i="26" s="1"/>
  <c r="F5" i="26"/>
  <c r="H5" i="26" s="1"/>
  <c r="J5" i="26" s="1"/>
  <c r="G4" i="26"/>
  <c r="I4" i="26" s="1"/>
  <c r="K4" i="26" s="1"/>
  <c r="F4" i="26"/>
  <c r="H4" i="26" s="1"/>
  <c r="J4" i="26" s="1"/>
  <c r="G3" i="26"/>
  <c r="I3" i="26" s="1"/>
  <c r="K3" i="26" s="1"/>
  <c r="F3" i="26"/>
  <c r="H3" i="26" s="1"/>
  <c r="J3" i="26" s="1"/>
  <c r="M54" i="25"/>
  <c r="L54" i="25"/>
  <c r="N54" i="25" s="1"/>
  <c r="G54" i="25"/>
  <c r="I54" i="25" s="1"/>
  <c r="K54" i="25" s="1"/>
  <c r="M53" i="25" s="1"/>
  <c r="F54" i="25"/>
  <c r="H54" i="25" s="1"/>
  <c r="J54" i="25" s="1"/>
  <c r="L53" i="25" s="1"/>
  <c r="G53" i="25"/>
  <c r="I53" i="25" s="1"/>
  <c r="K53" i="25" s="1"/>
  <c r="F53" i="25"/>
  <c r="H53" i="25" s="1"/>
  <c r="J53" i="25" s="1"/>
  <c r="G52" i="25"/>
  <c r="I52" i="25" s="1"/>
  <c r="K52" i="25" s="1"/>
  <c r="F52" i="25"/>
  <c r="H52" i="25" s="1"/>
  <c r="J52" i="25" s="1"/>
  <c r="G51" i="25"/>
  <c r="I51" i="25" s="1"/>
  <c r="K51" i="25" s="1"/>
  <c r="F51" i="25"/>
  <c r="H51" i="25" s="1"/>
  <c r="J51" i="25" s="1"/>
  <c r="G50" i="25"/>
  <c r="I50" i="25" s="1"/>
  <c r="K50" i="25" s="1"/>
  <c r="F50" i="25"/>
  <c r="H50" i="25" s="1"/>
  <c r="J50" i="25" s="1"/>
  <c r="G48" i="25"/>
  <c r="I48" i="25" s="1"/>
  <c r="K48" i="25" s="1"/>
  <c r="F48" i="25"/>
  <c r="H48" i="25" s="1"/>
  <c r="J48" i="25" s="1"/>
  <c r="G47" i="25"/>
  <c r="I47" i="25" s="1"/>
  <c r="K47" i="25" s="1"/>
  <c r="F47" i="25"/>
  <c r="H47" i="25" s="1"/>
  <c r="J47" i="25" s="1"/>
  <c r="G46" i="25"/>
  <c r="I46" i="25" s="1"/>
  <c r="K46" i="25" s="1"/>
  <c r="F46" i="25"/>
  <c r="H46" i="25" s="1"/>
  <c r="J46" i="25" s="1"/>
  <c r="G45" i="25"/>
  <c r="I45" i="25" s="1"/>
  <c r="K45" i="25" s="1"/>
  <c r="F45" i="25"/>
  <c r="H45" i="25" s="1"/>
  <c r="J45" i="25" s="1"/>
  <c r="F44" i="25"/>
  <c r="H44" i="25" s="1"/>
  <c r="J44" i="25" s="1"/>
  <c r="G42" i="25"/>
  <c r="I42" i="25" s="1"/>
  <c r="K42" i="25" s="1"/>
  <c r="F42" i="25"/>
  <c r="H42" i="25" s="1"/>
  <c r="J42" i="25" s="1"/>
  <c r="G41" i="25"/>
  <c r="I41" i="25" s="1"/>
  <c r="K41" i="25" s="1"/>
  <c r="F41" i="25"/>
  <c r="H41" i="25" s="1"/>
  <c r="J41" i="25" s="1"/>
  <c r="G40" i="25"/>
  <c r="I40" i="25" s="1"/>
  <c r="K40" i="25" s="1"/>
  <c r="F40" i="25"/>
  <c r="H40" i="25" s="1"/>
  <c r="J40" i="25" s="1"/>
  <c r="G39" i="25"/>
  <c r="I39" i="25" s="1"/>
  <c r="K39" i="25" s="1"/>
  <c r="F39" i="25"/>
  <c r="H39" i="25" s="1"/>
  <c r="J39" i="25" s="1"/>
  <c r="F38" i="25"/>
  <c r="H38" i="25" s="1"/>
  <c r="J38" i="25" s="1"/>
  <c r="G36" i="25"/>
  <c r="I36" i="25" s="1"/>
  <c r="K36" i="25" s="1"/>
  <c r="F36" i="25"/>
  <c r="H36" i="25" s="1"/>
  <c r="J36" i="25" s="1"/>
  <c r="G35" i="25"/>
  <c r="I35" i="25" s="1"/>
  <c r="K35" i="25" s="1"/>
  <c r="F35" i="25"/>
  <c r="H35" i="25" s="1"/>
  <c r="J35" i="25" s="1"/>
  <c r="G34" i="25"/>
  <c r="I34" i="25" s="1"/>
  <c r="K34" i="25" s="1"/>
  <c r="F34" i="25"/>
  <c r="H34" i="25" s="1"/>
  <c r="J34" i="25" s="1"/>
  <c r="G33" i="25"/>
  <c r="I33" i="25" s="1"/>
  <c r="K33" i="25" s="1"/>
  <c r="F33" i="25"/>
  <c r="H33" i="25" s="1"/>
  <c r="J33" i="25" s="1"/>
  <c r="F32" i="25"/>
  <c r="H32" i="25" s="1"/>
  <c r="J32" i="25" s="1"/>
  <c r="G30" i="25"/>
  <c r="I30" i="25" s="1"/>
  <c r="K30" i="25" s="1"/>
  <c r="F30" i="25"/>
  <c r="H30" i="25" s="1"/>
  <c r="J30" i="25" s="1"/>
  <c r="G29" i="25"/>
  <c r="I29" i="25" s="1"/>
  <c r="K29" i="25" s="1"/>
  <c r="F29" i="25"/>
  <c r="H29" i="25" s="1"/>
  <c r="J29" i="25" s="1"/>
  <c r="G28" i="25"/>
  <c r="I28" i="25" s="1"/>
  <c r="K28" i="25" s="1"/>
  <c r="F28" i="25"/>
  <c r="H28" i="25" s="1"/>
  <c r="J28" i="25" s="1"/>
  <c r="G27" i="25"/>
  <c r="I27" i="25" s="1"/>
  <c r="K27" i="25" s="1"/>
  <c r="F27" i="25"/>
  <c r="H27" i="25" s="1"/>
  <c r="J27" i="25" s="1"/>
  <c r="F26" i="25"/>
  <c r="H26" i="25" s="1"/>
  <c r="J26" i="25" s="1"/>
  <c r="G25" i="25"/>
  <c r="I25" i="25" s="1"/>
  <c r="K25" i="25" s="1"/>
  <c r="G24" i="25"/>
  <c r="I24" i="25" s="1"/>
  <c r="K24" i="25" s="1"/>
  <c r="F24" i="25"/>
  <c r="H24" i="25" s="1"/>
  <c r="J24" i="25" s="1"/>
  <c r="I23" i="25"/>
  <c r="K23" i="25" s="1"/>
  <c r="H23" i="25"/>
  <c r="J23" i="25" s="1"/>
  <c r="G23" i="25"/>
  <c r="F23" i="25"/>
  <c r="G22" i="25"/>
  <c r="I22" i="25" s="1"/>
  <c r="K22" i="25" s="1"/>
  <c r="F22" i="25"/>
  <c r="H22" i="25" s="1"/>
  <c r="J22" i="25" s="1"/>
  <c r="G21" i="25"/>
  <c r="I21" i="25" s="1"/>
  <c r="K21" i="25" s="1"/>
  <c r="F21" i="25"/>
  <c r="H21" i="25" s="1"/>
  <c r="J21" i="25" s="1"/>
  <c r="G20" i="25"/>
  <c r="I20" i="25" s="1"/>
  <c r="K20" i="25" s="1"/>
  <c r="F20" i="25"/>
  <c r="H20" i="25" s="1"/>
  <c r="J20" i="25" s="1"/>
  <c r="G18" i="25"/>
  <c r="I18" i="25" s="1"/>
  <c r="K18" i="25" s="1"/>
  <c r="F18" i="25"/>
  <c r="H18" i="25" s="1"/>
  <c r="J18" i="25" s="1"/>
  <c r="G17" i="25"/>
  <c r="I17" i="25" s="1"/>
  <c r="K17" i="25" s="1"/>
  <c r="F17" i="25"/>
  <c r="H17" i="25" s="1"/>
  <c r="J17" i="25" s="1"/>
  <c r="G16" i="25"/>
  <c r="I16" i="25" s="1"/>
  <c r="K16" i="25" s="1"/>
  <c r="F16" i="25"/>
  <c r="H16" i="25" s="1"/>
  <c r="J16" i="25" s="1"/>
  <c r="G15" i="25"/>
  <c r="I15" i="25" s="1"/>
  <c r="K15" i="25" s="1"/>
  <c r="F15" i="25"/>
  <c r="H15" i="25" s="1"/>
  <c r="J15" i="25" s="1"/>
  <c r="F14" i="25"/>
  <c r="H14" i="25" s="1"/>
  <c r="J14" i="25" s="1"/>
  <c r="G12" i="25"/>
  <c r="I12" i="25" s="1"/>
  <c r="K12" i="25" s="1"/>
  <c r="F12" i="25"/>
  <c r="H12" i="25" s="1"/>
  <c r="J12" i="25" s="1"/>
  <c r="G11" i="25"/>
  <c r="I11" i="25" s="1"/>
  <c r="K11" i="25" s="1"/>
  <c r="F11" i="25"/>
  <c r="H11" i="25" s="1"/>
  <c r="J11" i="25" s="1"/>
  <c r="G10" i="25"/>
  <c r="I10" i="25" s="1"/>
  <c r="K10" i="25" s="1"/>
  <c r="F10" i="25"/>
  <c r="H10" i="25" s="1"/>
  <c r="J10" i="25" s="1"/>
  <c r="I9" i="25"/>
  <c r="K9" i="25" s="1"/>
  <c r="G9" i="25"/>
  <c r="F9" i="25"/>
  <c r="H9" i="25" s="1"/>
  <c r="J9" i="25" s="1"/>
  <c r="F8" i="25"/>
  <c r="H8" i="25" s="1"/>
  <c r="J8" i="25" s="1"/>
  <c r="G6" i="25"/>
  <c r="I6" i="25" s="1"/>
  <c r="K6" i="25" s="1"/>
  <c r="F6" i="25"/>
  <c r="H6" i="25" s="1"/>
  <c r="J6" i="25" s="1"/>
  <c r="G5" i="25"/>
  <c r="I5" i="25" s="1"/>
  <c r="K5" i="25" s="1"/>
  <c r="F5" i="25"/>
  <c r="H5" i="25" s="1"/>
  <c r="J5" i="25" s="1"/>
  <c r="G4" i="25"/>
  <c r="I4" i="25" s="1"/>
  <c r="K4" i="25" s="1"/>
  <c r="F4" i="25"/>
  <c r="H4" i="25" s="1"/>
  <c r="J4" i="25" s="1"/>
  <c r="G3" i="25"/>
  <c r="I3" i="25" s="1"/>
  <c r="K3" i="25" s="1"/>
  <c r="F3" i="25"/>
  <c r="H3" i="25" s="1"/>
  <c r="J3" i="25" s="1"/>
  <c r="Q6" i="15" l="1"/>
  <c r="R6" i="15" s="1"/>
  <c r="S6" i="15" s="1"/>
  <c r="P6" i="18"/>
  <c r="P6" i="19"/>
  <c r="P6" i="17"/>
  <c r="O6" i="14"/>
  <c r="O6" i="17"/>
  <c r="O6" i="22"/>
  <c r="O7" i="21"/>
  <c r="Q7" i="21" s="1"/>
  <c r="R7" i="21" s="1"/>
  <c r="S7" i="21" s="1"/>
  <c r="P6" i="22"/>
  <c r="O7" i="15"/>
  <c r="Q7" i="15" s="1"/>
  <c r="R7" i="15" s="1"/>
  <c r="S7" i="15" s="1"/>
  <c r="O7" i="18"/>
  <c r="Q7" i="18" s="1"/>
  <c r="R7" i="18" s="1"/>
  <c r="S7" i="18" s="1"/>
  <c r="O7" i="19"/>
  <c r="Q7" i="19" s="1"/>
  <c r="R7" i="19" s="1"/>
  <c r="S7" i="19" s="1"/>
  <c r="O6" i="19"/>
  <c r="O7" i="14"/>
  <c r="Q7" i="14" s="1"/>
  <c r="R7" i="14" s="1"/>
  <c r="S7" i="14" s="1"/>
  <c r="O6" i="18"/>
  <c r="Q6" i="18" s="1"/>
  <c r="R6" i="18" s="1"/>
  <c r="S6" i="18" s="1"/>
  <c r="O7" i="22"/>
  <c r="Q7" i="22" s="1"/>
  <c r="R7" i="22" s="1"/>
  <c r="S7" i="22" s="1"/>
  <c r="J5" i="21"/>
  <c r="E4" i="21"/>
  <c r="M6" i="21"/>
  <c r="O6" i="21" s="1"/>
  <c r="N6" i="21"/>
  <c r="P6" i="21" s="1"/>
  <c r="M5" i="22"/>
  <c r="J3" i="22"/>
  <c r="K4" i="22"/>
  <c r="L4" i="22" s="1"/>
  <c r="M4" i="22" s="1"/>
  <c r="M5" i="19"/>
  <c r="J3" i="19"/>
  <c r="K3" i="19" s="1"/>
  <c r="L3" i="19" s="1"/>
  <c r="N4" i="19"/>
  <c r="M4" i="19"/>
  <c r="M5" i="18"/>
  <c r="J3" i="18"/>
  <c r="K3" i="18"/>
  <c r="L3" i="18" s="1"/>
  <c r="K4" i="18"/>
  <c r="L4" i="18" s="1"/>
  <c r="N4" i="18" s="1"/>
  <c r="J4" i="17"/>
  <c r="E3" i="17"/>
  <c r="K4" i="17"/>
  <c r="L4" i="17" s="1"/>
  <c r="K5" i="17"/>
  <c r="L5" i="17" s="1"/>
  <c r="N5" i="17" s="1"/>
  <c r="N3" i="15"/>
  <c r="M3" i="15"/>
  <c r="K5" i="14"/>
  <c r="L5" i="14" s="1"/>
  <c r="N5" i="14" s="1"/>
  <c r="J4" i="14"/>
  <c r="E3" i="14"/>
  <c r="K4" i="14"/>
  <c r="L4" i="14" s="1"/>
  <c r="N6" i="14"/>
  <c r="P6" i="14" s="1"/>
  <c r="O7" i="1"/>
  <c r="Q7" i="1" s="1"/>
  <c r="R7" i="1" s="1"/>
  <c r="S7" i="1" s="1"/>
  <c r="O6" i="1"/>
  <c r="P6" i="1"/>
  <c r="M5" i="1"/>
  <c r="O5" i="15" s="1"/>
  <c r="N5" i="1"/>
  <c r="P5" i="15" s="1"/>
  <c r="J4" i="1"/>
  <c r="K4" i="1" s="1"/>
  <c r="L4" i="1" s="1"/>
  <c r="E3" i="1"/>
  <c r="M52" i="28"/>
  <c r="L52" i="28"/>
  <c r="N52" i="28" s="1"/>
  <c r="N53" i="28"/>
  <c r="O53" i="28" s="1"/>
  <c r="P53" i="28" s="1"/>
  <c r="S54" i="28"/>
  <c r="R54" i="28"/>
  <c r="Q54" i="28"/>
  <c r="M51" i="28"/>
  <c r="M50" i="28" s="1"/>
  <c r="M49" i="28" s="1"/>
  <c r="M48" i="28" s="1"/>
  <c r="M47" i="28" s="1"/>
  <c r="M46" i="28" s="1"/>
  <c r="M45" i="28" s="1"/>
  <c r="M44" i="28" s="1"/>
  <c r="M43" i="28" s="1"/>
  <c r="M42" i="28" s="1"/>
  <c r="M41" i="28" s="1"/>
  <c r="M40" i="28" s="1"/>
  <c r="M39" i="28" s="1"/>
  <c r="M38" i="28" s="1"/>
  <c r="M37" i="28" s="1"/>
  <c r="M36" i="28" s="1"/>
  <c r="M35" i="28" s="1"/>
  <c r="M34" i="28" s="1"/>
  <c r="M33" i="28" s="1"/>
  <c r="M32" i="28" s="1"/>
  <c r="M31" i="28" s="1"/>
  <c r="M30" i="28" s="1"/>
  <c r="M29" i="28" s="1"/>
  <c r="M28" i="28" s="1"/>
  <c r="M27" i="28" s="1"/>
  <c r="M26" i="28" s="1"/>
  <c r="M25" i="28" s="1"/>
  <c r="M24" i="28" s="1"/>
  <c r="M23" i="28" s="1"/>
  <c r="M22" i="28" s="1"/>
  <c r="M21" i="28" s="1"/>
  <c r="M20" i="28" s="1"/>
  <c r="M19" i="28" s="1"/>
  <c r="M18" i="28" s="1"/>
  <c r="M17" i="28" s="1"/>
  <c r="M16" i="28" s="1"/>
  <c r="M15" i="28" s="1"/>
  <c r="M14" i="28" s="1"/>
  <c r="M13" i="28" s="1"/>
  <c r="M12" i="28" s="1"/>
  <c r="M11" i="28" s="1"/>
  <c r="M10" i="28" s="1"/>
  <c r="M9" i="28" s="1"/>
  <c r="M8" i="28" s="1"/>
  <c r="M7" i="28" s="1"/>
  <c r="M6" i="28" s="1"/>
  <c r="M5" i="28" s="1"/>
  <c r="M4" i="28" s="1"/>
  <c r="M3" i="28" s="1"/>
  <c r="M52" i="27"/>
  <c r="M51" i="27" s="1"/>
  <c r="M50" i="27" s="1"/>
  <c r="M49" i="27" s="1"/>
  <c r="M48" i="27" s="1"/>
  <c r="M47" i="27" s="1"/>
  <c r="M46" i="27" s="1"/>
  <c r="M45" i="27" s="1"/>
  <c r="M44" i="27" s="1"/>
  <c r="M43" i="27" s="1"/>
  <c r="M42" i="27" s="1"/>
  <c r="M41" i="27" s="1"/>
  <c r="M40" i="27" s="1"/>
  <c r="M39" i="27" s="1"/>
  <c r="M38" i="27" s="1"/>
  <c r="M37" i="27" s="1"/>
  <c r="M36" i="27" s="1"/>
  <c r="M35" i="27" s="1"/>
  <c r="M34" i="27" s="1"/>
  <c r="M33" i="27" s="1"/>
  <c r="M32" i="27" s="1"/>
  <c r="M31" i="27" s="1"/>
  <c r="M30" i="27" s="1"/>
  <c r="M29" i="27" s="1"/>
  <c r="M28" i="27" s="1"/>
  <c r="M27" i="27" s="1"/>
  <c r="M26" i="27" s="1"/>
  <c r="M25" i="27" s="1"/>
  <c r="M24" i="27" s="1"/>
  <c r="M23" i="27" s="1"/>
  <c r="M22" i="27" s="1"/>
  <c r="M21" i="27" s="1"/>
  <c r="M20" i="27" s="1"/>
  <c r="M19" i="27" s="1"/>
  <c r="M18" i="27" s="1"/>
  <c r="M17" i="27" s="1"/>
  <c r="M16" i="27" s="1"/>
  <c r="M15" i="27" s="1"/>
  <c r="M14" i="27" s="1"/>
  <c r="M13" i="27" s="1"/>
  <c r="M12" i="27" s="1"/>
  <c r="M11" i="27" s="1"/>
  <c r="M10" i="27" s="1"/>
  <c r="M9" i="27" s="1"/>
  <c r="M8" i="27" s="1"/>
  <c r="M7" i="27" s="1"/>
  <c r="M6" i="27" s="1"/>
  <c r="M5" i="27" s="1"/>
  <c r="M4" i="27" s="1"/>
  <c r="M3" i="27" s="1"/>
  <c r="N53" i="27"/>
  <c r="O53" i="27"/>
  <c r="P53" i="27" s="1"/>
  <c r="L52" i="27"/>
  <c r="L51" i="27" s="1"/>
  <c r="N54" i="27"/>
  <c r="L52" i="26"/>
  <c r="L51" i="26" s="1"/>
  <c r="L50" i="26" s="1"/>
  <c r="L49" i="26" s="1"/>
  <c r="M52" i="26"/>
  <c r="M51" i="26" s="1"/>
  <c r="M50" i="26" s="1"/>
  <c r="M49" i="26" s="1"/>
  <c r="M48" i="26" s="1"/>
  <c r="M47" i="26" s="1"/>
  <c r="M46" i="26" s="1"/>
  <c r="M45" i="26" s="1"/>
  <c r="M44" i="26" s="1"/>
  <c r="M43" i="26" s="1"/>
  <c r="M42" i="26" s="1"/>
  <c r="M41" i="26" s="1"/>
  <c r="M40" i="26" s="1"/>
  <c r="M39" i="26" s="1"/>
  <c r="M38" i="26" s="1"/>
  <c r="M37" i="26" s="1"/>
  <c r="M36" i="26" s="1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M18" i="26" s="1"/>
  <c r="M17" i="26" s="1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M5" i="26" s="1"/>
  <c r="M4" i="26" s="1"/>
  <c r="M3" i="26" s="1"/>
  <c r="N53" i="26"/>
  <c r="O53" i="26" s="1"/>
  <c r="P53" i="26" s="1"/>
  <c r="S54" i="26"/>
  <c r="R54" i="26"/>
  <c r="Q54" i="26"/>
  <c r="L52" i="25"/>
  <c r="L51" i="25" s="1"/>
  <c r="M52" i="25"/>
  <c r="M51" i="25" s="1"/>
  <c r="M50" i="25" s="1"/>
  <c r="M49" i="25" s="1"/>
  <c r="M48" i="25" s="1"/>
  <c r="M47" i="25" s="1"/>
  <c r="M46" i="25" s="1"/>
  <c r="M45" i="25" s="1"/>
  <c r="M44" i="25" s="1"/>
  <c r="M43" i="25" s="1"/>
  <c r="M42" i="25" s="1"/>
  <c r="M41" i="25" s="1"/>
  <c r="M40" i="25" s="1"/>
  <c r="M39" i="25" s="1"/>
  <c r="M38" i="25" s="1"/>
  <c r="M37" i="25" s="1"/>
  <c r="M36" i="25" s="1"/>
  <c r="M35" i="25" s="1"/>
  <c r="M34" i="25" s="1"/>
  <c r="M33" i="25" s="1"/>
  <c r="M32" i="25" s="1"/>
  <c r="M31" i="25" s="1"/>
  <c r="M30" i="25" s="1"/>
  <c r="M29" i="25" s="1"/>
  <c r="M28" i="25" s="1"/>
  <c r="M27" i="25" s="1"/>
  <c r="M26" i="25" s="1"/>
  <c r="M25" i="25" s="1"/>
  <c r="M24" i="25" s="1"/>
  <c r="M23" i="25" s="1"/>
  <c r="M22" i="25" s="1"/>
  <c r="M21" i="25" s="1"/>
  <c r="M20" i="25" s="1"/>
  <c r="M19" i="25" s="1"/>
  <c r="M18" i="25" s="1"/>
  <c r="M17" i="25" s="1"/>
  <c r="M16" i="25" s="1"/>
  <c r="M15" i="25" s="1"/>
  <c r="M14" i="25" s="1"/>
  <c r="M13" i="25" s="1"/>
  <c r="M12" i="25" s="1"/>
  <c r="M11" i="25" s="1"/>
  <c r="M10" i="25" s="1"/>
  <c r="M9" i="25" s="1"/>
  <c r="M8" i="25" s="1"/>
  <c r="M7" i="25" s="1"/>
  <c r="M6" i="25" s="1"/>
  <c r="M5" i="25" s="1"/>
  <c r="M4" i="25" s="1"/>
  <c r="M3" i="25" s="1"/>
  <c r="N53" i="25"/>
  <c r="O53" i="25" s="1"/>
  <c r="P53" i="25" s="1"/>
  <c r="S54" i="25"/>
  <c r="R54" i="25"/>
  <c r="Q54" i="25"/>
  <c r="Q6" i="17" l="1"/>
  <c r="R6" i="17" s="1"/>
  <c r="S6" i="17" s="1"/>
  <c r="Q6" i="14"/>
  <c r="R6" i="14" s="1"/>
  <c r="S6" i="14" s="1"/>
  <c r="Q6" i="19"/>
  <c r="R6" i="19" s="1"/>
  <c r="S6" i="19" s="1"/>
  <c r="Q6" i="21"/>
  <c r="R6" i="21" s="1"/>
  <c r="S6" i="21" s="1"/>
  <c r="O5" i="19"/>
  <c r="P5" i="22"/>
  <c r="O5" i="22"/>
  <c r="P5" i="18"/>
  <c r="P5" i="14"/>
  <c r="O5" i="18"/>
  <c r="Q6" i="22"/>
  <c r="R6" i="22" s="1"/>
  <c r="S6" i="22" s="1"/>
  <c r="P5" i="19"/>
  <c r="Q5" i="15"/>
  <c r="R5" i="15" s="1"/>
  <c r="S5" i="15" s="1"/>
  <c r="P5" i="17"/>
  <c r="J4" i="21"/>
  <c r="K4" i="21"/>
  <c r="L4" i="21" s="1"/>
  <c r="E3" i="21"/>
  <c r="K5" i="21"/>
  <c r="L5" i="21" s="1"/>
  <c r="N5" i="21" s="1"/>
  <c r="P5" i="21" s="1"/>
  <c r="N4" i="22"/>
  <c r="K3" i="22"/>
  <c r="L3" i="22" s="1"/>
  <c r="M3" i="22" s="1"/>
  <c r="N3" i="19"/>
  <c r="M3" i="19"/>
  <c r="M4" i="18"/>
  <c r="N3" i="18"/>
  <c r="M3" i="18"/>
  <c r="M5" i="17"/>
  <c r="O5" i="17" s="1"/>
  <c r="J3" i="17"/>
  <c r="K3" i="17" s="1"/>
  <c r="L3" i="17" s="1"/>
  <c r="N4" i="17"/>
  <c r="M4" i="17"/>
  <c r="J3" i="14"/>
  <c r="N4" i="14"/>
  <c r="M4" i="14"/>
  <c r="M5" i="14"/>
  <c r="O5" i="14" s="1"/>
  <c r="O5" i="1"/>
  <c r="Q6" i="1"/>
  <c r="R6" i="1" s="1"/>
  <c r="S6" i="1" s="1"/>
  <c r="P5" i="1"/>
  <c r="N4" i="1"/>
  <c r="P4" i="15" s="1"/>
  <c r="M4" i="1"/>
  <c r="O4" i="15" s="1"/>
  <c r="J3" i="1"/>
  <c r="K3" i="1" s="1"/>
  <c r="L3" i="1" s="1"/>
  <c r="L51" i="28"/>
  <c r="L50" i="28" s="1"/>
  <c r="L49" i="28" s="1"/>
  <c r="L48" i="28" s="1"/>
  <c r="N48" i="28" s="1"/>
  <c r="Q53" i="28"/>
  <c r="S53" i="28"/>
  <c r="R53" i="28"/>
  <c r="N51" i="28"/>
  <c r="N50" i="28"/>
  <c r="O51" i="28"/>
  <c r="P51" i="28" s="1"/>
  <c r="N49" i="28"/>
  <c r="O49" i="28" s="1"/>
  <c r="P49" i="28" s="1"/>
  <c r="S52" i="28"/>
  <c r="O52" i="28"/>
  <c r="P52" i="28" s="1"/>
  <c r="R52" i="28" s="1"/>
  <c r="N51" i="27"/>
  <c r="L50" i="27"/>
  <c r="R54" i="27"/>
  <c r="Q54" i="27"/>
  <c r="S54" i="27"/>
  <c r="N52" i="27"/>
  <c r="Q53" i="27"/>
  <c r="R53" i="27"/>
  <c r="S53" i="27"/>
  <c r="N52" i="26"/>
  <c r="O52" i="26" s="1"/>
  <c r="P52" i="26" s="1"/>
  <c r="Q52" i="26" s="1"/>
  <c r="N49" i="26"/>
  <c r="L48" i="26"/>
  <c r="S52" i="26"/>
  <c r="R52" i="26"/>
  <c r="N51" i="26"/>
  <c r="N50" i="26"/>
  <c r="O50" i="26" s="1"/>
  <c r="P50" i="26" s="1"/>
  <c r="Q53" i="26"/>
  <c r="R53" i="26"/>
  <c r="S53" i="26"/>
  <c r="N51" i="25"/>
  <c r="L50" i="25"/>
  <c r="Q53" i="25"/>
  <c r="R53" i="25"/>
  <c r="S53" i="25"/>
  <c r="N52" i="25"/>
  <c r="Q5" i="22" l="1"/>
  <c r="R5" i="22" s="1"/>
  <c r="S5" i="22" s="1"/>
  <c r="Q5" i="14"/>
  <c r="R5" i="14" s="1"/>
  <c r="S5" i="14" s="1"/>
  <c r="Q5" i="19"/>
  <c r="R5" i="19" s="1"/>
  <c r="S5" i="19" s="1"/>
  <c r="O4" i="22"/>
  <c r="O4" i="14"/>
  <c r="O4" i="18"/>
  <c r="O4" i="17"/>
  <c r="P4" i="17"/>
  <c r="Q5" i="18"/>
  <c r="R5" i="18" s="1"/>
  <c r="S5" i="18" s="1"/>
  <c r="P4" i="14"/>
  <c r="P4" i="18"/>
  <c r="P4" i="22"/>
  <c r="Q4" i="22" s="1"/>
  <c r="R4" i="22" s="1"/>
  <c r="S4" i="22" s="1"/>
  <c r="O4" i="19"/>
  <c r="Q5" i="17"/>
  <c r="R5" i="17" s="1"/>
  <c r="S5" i="17" s="1"/>
  <c r="P4" i="19"/>
  <c r="Q4" i="15"/>
  <c r="R4" i="15" s="1"/>
  <c r="S4" i="15" s="1"/>
  <c r="M5" i="21"/>
  <c r="O5" i="21" s="1"/>
  <c r="Q5" i="21" s="1"/>
  <c r="R5" i="21" s="1"/>
  <c r="S5" i="21" s="1"/>
  <c r="J3" i="21"/>
  <c r="K3" i="21"/>
  <c r="L3" i="21" s="1"/>
  <c r="N4" i="21"/>
  <c r="P4" i="21" s="1"/>
  <c r="M4" i="21"/>
  <c r="O4" i="21" s="1"/>
  <c r="N3" i="22"/>
  <c r="N3" i="17"/>
  <c r="M3" i="17"/>
  <c r="K3" i="14"/>
  <c r="L3" i="14" s="1"/>
  <c r="N3" i="14" s="1"/>
  <c r="O4" i="1"/>
  <c r="P4" i="1"/>
  <c r="Q5" i="1"/>
  <c r="R5" i="1" s="1"/>
  <c r="S5" i="1" s="1"/>
  <c r="N3" i="1"/>
  <c r="P3" i="15" s="1"/>
  <c r="M3" i="1"/>
  <c r="O3" i="18" s="1"/>
  <c r="L47" i="28"/>
  <c r="Q52" i="28"/>
  <c r="S51" i="28"/>
  <c r="R51" i="28"/>
  <c r="Q51" i="28"/>
  <c r="N47" i="28"/>
  <c r="O47" i="28" s="1"/>
  <c r="P47" i="28" s="1"/>
  <c r="L46" i="28"/>
  <c r="Q49" i="28"/>
  <c r="S49" i="28"/>
  <c r="R49" i="28"/>
  <c r="S48" i="28"/>
  <c r="S50" i="28"/>
  <c r="O50" i="28"/>
  <c r="P50" i="28" s="1"/>
  <c r="R50" i="28" s="1"/>
  <c r="O48" i="28"/>
  <c r="P48" i="28" s="1"/>
  <c r="Q48" i="28" s="1"/>
  <c r="S52" i="27"/>
  <c r="O52" i="27"/>
  <c r="P52" i="27" s="1"/>
  <c r="Q52" i="27" s="1"/>
  <c r="N50" i="27"/>
  <c r="O50" i="27" s="1"/>
  <c r="P50" i="27" s="1"/>
  <c r="L49" i="27"/>
  <c r="S51" i="27"/>
  <c r="O51" i="27"/>
  <c r="P51" i="27" s="1"/>
  <c r="R51" i="27" s="1"/>
  <c r="S51" i="26"/>
  <c r="O51" i="26"/>
  <c r="P51" i="26" s="1"/>
  <c r="R51" i="26" s="1"/>
  <c r="S50" i="26"/>
  <c r="R50" i="26"/>
  <c r="Q50" i="26"/>
  <c r="N48" i="26"/>
  <c r="O48" i="26" s="1"/>
  <c r="P48" i="26" s="1"/>
  <c r="L47" i="26"/>
  <c r="S49" i="26"/>
  <c r="O49" i="26"/>
  <c r="P49" i="26" s="1"/>
  <c r="Q49" i="26" s="1"/>
  <c r="S52" i="25"/>
  <c r="O52" i="25"/>
  <c r="P52" i="25" s="1"/>
  <c r="Q52" i="25" s="1"/>
  <c r="N50" i="25"/>
  <c r="O50" i="25" s="1"/>
  <c r="P50" i="25" s="1"/>
  <c r="L49" i="25"/>
  <c r="S51" i="25"/>
  <c r="O51" i="25"/>
  <c r="P51" i="25" s="1"/>
  <c r="R51" i="25" s="1"/>
  <c r="Q4" i="17" l="1"/>
  <c r="R4" i="17" s="1"/>
  <c r="S4" i="17" s="1"/>
  <c r="Q4" i="18"/>
  <c r="R4" i="18" s="1"/>
  <c r="S4" i="18" s="1"/>
  <c r="Q4" i="19"/>
  <c r="R4" i="19" s="1"/>
  <c r="S4" i="19" s="1"/>
  <c r="Q4" i="14"/>
  <c r="R4" i="14" s="1"/>
  <c r="S4" i="14" s="1"/>
  <c r="Q4" i="21"/>
  <c r="R4" i="21" s="1"/>
  <c r="S4" i="21" s="1"/>
  <c r="O3" i="19"/>
  <c r="P3" i="18"/>
  <c r="Q3" i="18" s="1"/>
  <c r="R3" i="18" s="1"/>
  <c r="S3" i="18" s="1"/>
  <c r="P3" i="22"/>
  <c r="P3" i="14"/>
  <c r="O3" i="17"/>
  <c r="P3" i="17"/>
  <c r="O3" i="1"/>
  <c r="O3" i="15"/>
  <c r="Q3" i="15" s="1"/>
  <c r="R3" i="15" s="1"/>
  <c r="S3" i="15" s="1"/>
  <c r="P3" i="19"/>
  <c r="O3" i="22"/>
  <c r="N3" i="21"/>
  <c r="P3" i="21" s="1"/>
  <c r="M3" i="21"/>
  <c r="O3" i="21" s="1"/>
  <c r="M3" i="14"/>
  <c r="O3" i="14" s="1"/>
  <c r="P3" i="1"/>
  <c r="Q4" i="1"/>
  <c r="R4" i="1" s="1"/>
  <c r="S4" i="1" s="1"/>
  <c r="R48" i="28"/>
  <c r="Q50" i="28"/>
  <c r="N46" i="28"/>
  <c r="O46" i="28" s="1"/>
  <c r="P46" i="28" s="1"/>
  <c r="L45" i="28"/>
  <c r="S47" i="28"/>
  <c r="R47" i="28"/>
  <c r="Q47" i="28"/>
  <c r="N49" i="27"/>
  <c r="O49" i="27" s="1"/>
  <c r="P49" i="27" s="1"/>
  <c r="L48" i="27"/>
  <c r="R52" i="27"/>
  <c r="Q51" i="27"/>
  <c r="R50" i="27"/>
  <c r="S50" i="27"/>
  <c r="Q50" i="27"/>
  <c r="N47" i="26"/>
  <c r="O47" i="26" s="1"/>
  <c r="P47" i="26" s="1"/>
  <c r="L46" i="26"/>
  <c r="R49" i="26"/>
  <c r="Q48" i="26"/>
  <c r="S48" i="26"/>
  <c r="R48" i="26"/>
  <c r="Q51" i="26"/>
  <c r="N49" i="25"/>
  <c r="O49" i="25" s="1"/>
  <c r="P49" i="25" s="1"/>
  <c r="L48" i="25"/>
  <c r="Q51" i="25"/>
  <c r="S50" i="25"/>
  <c r="R50" i="25"/>
  <c r="Q50" i="25"/>
  <c r="R52" i="25"/>
  <c r="Q3" i="19" l="1"/>
  <c r="R3" i="19" s="1"/>
  <c r="S3" i="19" s="1"/>
  <c r="Q3" i="21"/>
  <c r="R3" i="21" s="1"/>
  <c r="S3" i="21" s="1"/>
  <c r="Q3" i="1"/>
  <c r="R3" i="1" s="1"/>
  <c r="S3" i="1" s="1"/>
  <c r="Q3" i="14"/>
  <c r="R3" i="14" s="1"/>
  <c r="S3" i="14" s="1"/>
  <c r="Q3" i="17"/>
  <c r="R3" i="17" s="1"/>
  <c r="S3" i="17" s="1"/>
  <c r="Q3" i="22"/>
  <c r="R3" i="22" s="1"/>
  <c r="S3" i="22" s="1"/>
  <c r="R46" i="28"/>
  <c r="Q46" i="28"/>
  <c r="S46" i="28"/>
  <c r="N45" i="28"/>
  <c r="O45" i="28" s="1"/>
  <c r="P45" i="28" s="1"/>
  <c r="L44" i="28"/>
  <c r="N48" i="27"/>
  <c r="L47" i="27"/>
  <c r="Q49" i="27"/>
  <c r="R49" i="27"/>
  <c r="S49" i="27"/>
  <c r="L45" i="26"/>
  <c r="N46" i="26"/>
  <c r="O46" i="26" s="1"/>
  <c r="P46" i="26" s="1"/>
  <c r="S47" i="26"/>
  <c r="R47" i="26"/>
  <c r="Q47" i="26"/>
  <c r="N48" i="25"/>
  <c r="L47" i="25"/>
  <c r="S49" i="25"/>
  <c r="R49" i="25"/>
  <c r="Q49" i="25"/>
  <c r="N44" i="28" l="1"/>
  <c r="L43" i="28"/>
  <c r="Q45" i="28"/>
  <c r="S45" i="28"/>
  <c r="R45" i="28"/>
  <c r="N47" i="27"/>
  <c r="L46" i="27"/>
  <c r="S48" i="27"/>
  <c r="O48" i="27"/>
  <c r="P48" i="27" s="1"/>
  <c r="R48" i="27" s="1"/>
  <c r="N45" i="26"/>
  <c r="O45" i="26" s="1"/>
  <c r="P45" i="26" s="1"/>
  <c r="L44" i="26"/>
  <c r="R46" i="26"/>
  <c r="Q46" i="26"/>
  <c r="S46" i="26"/>
  <c r="S48" i="25"/>
  <c r="N47" i="25"/>
  <c r="O47" i="25" s="1"/>
  <c r="P47" i="25" s="1"/>
  <c r="L46" i="25"/>
  <c r="O48" i="25"/>
  <c r="P48" i="25" s="1"/>
  <c r="Q48" i="25" s="1"/>
  <c r="N43" i="28" l="1"/>
  <c r="L42" i="28"/>
  <c r="S44" i="28"/>
  <c r="O44" i="28"/>
  <c r="P44" i="28" s="1"/>
  <c r="R44" i="28" s="1"/>
  <c r="N46" i="27"/>
  <c r="O46" i="27" s="1"/>
  <c r="P46" i="27" s="1"/>
  <c r="L45" i="27"/>
  <c r="Q48" i="27"/>
  <c r="S47" i="27"/>
  <c r="O47" i="27"/>
  <c r="P47" i="27" s="1"/>
  <c r="R47" i="27" s="1"/>
  <c r="N44" i="26"/>
  <c r="L43" i="26"/>
  <c r="S45" i="26"/>
  <c r="R45" i="26"/>
  <c r="Q45" i="26"/>
  <c r="N46" i="25"/>
  <c r="O46" i="25" s="1"/>
  <c r="P46" i="25" s="1"/>
  <c r="L45" i="25"/>
  <c r="S47" i="25"/>
  <c r="R47" i="25"/>
  <c r="Q47" i="25"/>
  <c r="R48" i="25"/>
  <c r="N42" i="28" l="1"/>
  <c r="O42" i="28" s="1"/>
  <c r="P42" i="28" s="1"/>
  <c r="L41" i="28"/>
  <c r="S43" i="28"/>
  <c r="Q44" i="28"/>
  <c r="O43" i="28"/>
  <c r="P43" i="28" s="1"/>
  <c r="R43" i="28" s="1"/>
  <c r="Q47" i="27"/>
  <c r="N45" i="27"/>
  <c r="O45" i="27" s="1"/>
  <c r="P45" i="27" s="1"/>
  <c r="L44" i="27"/>
  <c r="R46" i="27"/>
  <c r="S46" i="27"/>
  <c r="Q46" i="27"/>
  <c r="S44" i="26"/>
  <c r="O44" i="26"/>
  <c r="P44" i="26" s="1"/>
  <c r="R44" i="26" s="1"/>
  <c r="N43" i="26"/>
  <c r="L42" i="26"/>
  <c r="N45" i="25"/>
  <c r="O45" i="25" s="1"/>
  <c r="P45" i="25" s="1"/>
  <c r="L44" i="25"/>
  <c r="R46" i="25"/>
  <c r="Q46" i="25"/>
  <c r="S46" i="25"/>
  <c r="N41" i="28" l="1"/>
  <c r="L40" i="28"/>
  <c r="Q43" i="28"/>
  <c r="R42" i="28"/>
  <c r="Q42" i="28"/>
  <c r="S42" i="28"/>
  <c r="N44" i="27"/>
  <c r="L43" i="27"/>
  <c r="Q45" i="27"/>
  <c r="R45" i="27"/>
  <c r="S45" i="27"/>
  <c r="N42" i="26"/>
  <c r="O42" i="26" s="1"/>
  <c r="P42" i="26" s="1"/>
  <c r="L41" i="26"/>
  <c r="S43" i="26"/>
  <c r="O43" i="26"/>
  <c r="P43" i="26" s="1"/>
  <c r="R43" i="26" s="1"/>
  <c r="Q44" i="26"/>
  <c r="N44" i="25"/>
  <c r="L43" i="25"/>
  <c r="S45" i="25"/>
  <c r="R45" i="25"/>
  <c r="Q45" i="25"/>
  <c r="N40" i="28" l="1"/>
  <c r="L39" i="28"/>
  <c r="S41" i="28"/>
  <c r="O41" i="28"/>
  <c r="P41" i="28" s="1"/>
  <c r="R41" i="28" s="1"/>
  <c r="N43" i="27"/>
  <c r="L42" i="27"/>
  <c r="S44" i="27"/>
  <c r="O44" i="27"/>
  <c r="P44" i="27" s="1"/>
  <c r="R44" i="27" s="1"/>
  <c r="Q43" i="26"/>
  <c r="N41" i="26"/>
  <c r="L40" i="26"/>
  <c r="S42" i="26"/>
  <c r="R42" i="26"/>
  <c r="Q42" i="26"/>
  <c r="S44" i="25"/>
  <c r="O44" i="25"/>
  <c r="P44" i="25" s="1"/>
  <c r="R44" i="25" s="1"/>
  <c r="N43" i="25"/>
  <c r="L42" i="25"/>
  <c r="Q41" i="28" l="1"/>
  <c r="N39" i="28"/>
  <c r="L38" i="28"/>
  <c r="S40" i="28"/>
  <c r="O40" i="28"/>
  <c r="P40" i="28" s="1"/>
  <c r="R40" i="28" s="1"/>
  <c r="Q44" i="27"/>
  <c r="N42" i="27"/>
  <c r="O42" i="27" s="1"/>
  <c r="P42" i="27" s="1"/>
  <c r="L41" i="27"/>
  <c r="S43" i="27"/>
  <c r="O43" i="27"/>
  <c r="P43" i="27" s="1"/>
  <c r="R43" i="27" s="1"/>
  <c r="L39" i="26"/>
  <c r="N40" i="26"/>
  <c r="S41" i="26"/>
  <c r="O41" i="26"/>
  <c r="P41" i="26" s="1"/>
  <c r="Q41" i="26" s="1"/>
  <c r="N42" i="25"/>
  <c r="L41" i="25"/>
  <c r="S43" i="25"/>
  <c r="O43" i="25"/>
  <c r="P43" i="25" s="1"/>
  <c r="R43" i="25" s="1"/>
  <c r="Q44" i="25"/>
  <c r="N38" i="28" l="1"/>
  <c r="O38" i="28" s="1"/>
  <c r="P38" i="28" s="1"/>
  <c r="L37" i="28"/>
  <c r="Q40" i="28"/>
  <c r="S39" i="28"/>
  <c r="O39" i="28"/>
  <c r="P39" i="28" s="1"/>
  <c r="R39" i="28" s="1"/>
  <c r="N41" i="27"/>
  <c r="O41" i="27" s="1"/>
  <c r="P41" i="27" s="1"/>
  <c r="L40" i="27"/>
  <c r="Q43" i="27"/>
  <c r="R42" i="27"/>
  <c r="S42" i="27"/>
  <c r="Q42" i="27"/>
  <c r="R41" i="26"/>
  <c r="S40" i="26"/>
  <c r="O40" i="26"/>
  <c r="P40" i="26" s="1"/>
  <c r="R40" i="26" s="1"/>
  <c r="N39" i="26"/>
  <c r="L38" i="26"/>
  <c r="Q43" i="25"/>
  <c r="N41" i="25"/>
  <c r="L40" i="25"/>
  <c r="S42" i="25"/>
  <c r="O42" i="25"/>
  <c r="P42" i="25" s="1"/>
  <c r="R42" i="25" s="1"/>
  <c r="Q39" i="28" l="1"/>
  <c r="N37" i="28"/>
  <c r="L36" i="28"/>
  <c r="R38" i="28"/>
  <c r="Q38" i="28"/>
  <c r="S38" i="28"/>
  <c r="N40" i="27"/>
  <c r="L39" i="27"/>
  <c r="Q41" i="27"/>
  <c r="R41" i="27"/>
  <c r="S41" i="27"/>
  <c r="N38" i="26"/>
  <c r="O38" i="26" s="1"/>
  <c r="P38" i="26" s="1"/>
  <c r="L37" i="26"/>
  <c r="S39" i="26"/>
  <c r="O39" i="26"/>
  <c r="P39" i="26" s="1"/>
  <c r="R39" i="26" s="1"/>
  <c r="Q40" i="26"/>
  <c r="Q42" i="25"/>
  <c r="N40" i="25"/>
  <c r="L39" i="25"/>
  <c r="S41" i="25"/>
  <c r="O41" i="25"/>
  <c r="P41" i="25" s="1"/>
  <c r="Q41" i="25" s="1"/>
  <c r="N36" i="28" l="1"/>
  <c r="O36" i="28" s="1"/>
  <c r="P36" i="28" s="1"/>
  <c r="L35" i="28"/>
  <c r="S37" i="28"/>
  <c r="O37" i="28"/>
  <c r="P37" i="28" s="1"/>
  <c r="R37" i="28" s="1"/>
  <c r="N39" i="27"/>
  <c r="L38" i="27"/>
  <c r="S40" i="27"/>
  <c r="O40" i="27"/>
  <c r="P40" i="27" s="1"/>
  <c r="Q40" i="27" s="1"/>
  <c r="Q39" i="26"/>
  <c r="N37" i="26"/>
  <c r="L36" i="26"/>
  <c r="S38" i="26"/>
  <c r="R38" i="26"/>
  <c r="Q38" i="26"/>
  <c r="R41" i="25"/>
  <c r="N39" i="25"/>
  <c r="L38" i="25"/>
  <c r="S40" i="25"/>
  <c r="O40" i="25"/>
  <c r="P40" i="25" s="1"/>
  <c r="Q40" i="25" s="1"/>
  <c r="Q37" i="28" l="1"/>
  <c r="N35" i="28"/>
  <c r="L34" i="28"/>
  <c r="S36" i="28"/>
  <c r="R36" i="28"/>
  <c r="Q36" i="28"/>
  <c r="N38" i="27"/>
  <c r="O38" i="27" s="1"/>
  <c r="P38" i="27" s="1"/>
  <c r="L37" i="27"/>
  <c r="S39" i="27"/>
  <c r="R40" i="27"/>
  <c r="O39" i="27"/>
  <c r="P39" i="27" s="1"/>
  <c r="R39" i="27" s="1"/>
  <c r="N36" i="26"/>
  <c r="L35" i="26"/>
  <c r="S37" i="26"/>
  <c r="O37" i="26"/>
  <c r="P37" i="26" s="1"/>
  <c r="R37" i="26" s="1"/>
  <c r="R40" i="25"/>
  <c r="N38" i="25"/>
  <c r="O38" i="25" s="1"/>
  <c r="P38" i="25" s="1"/>
  <c r="L37" i="25"/>
  <c r="S39" i="25"/>
  <c r="O39" i="25"/>
  <c r="P39" i="25" s="1"/>
  <c r="R39" i="25" s="1"/>
  <c r="N34" i="28" l="1"/>
  <c r="O34" i="28" s="1"/>
  <c r="P34" i="28" s="1"/>
  <c r="L33" i="28"/>
  <c r="S35" i="28"/>
  <c r="O35" i="28"/>
  <c r="P35" i="28" s="1"/>
  <c r="Q35" i="28" s="1"/>
  <c r="N37" i="27"/>
  <c r="O37" i="27" s="1"/>
  <c r="P37" i="27" s="1"/>
  <c r="L36" i="27"/>
  <c r="Q39" i="27"/>
  <c r="R38" i="27"/>
  <c r="S38" i="27"/>
  <c r="Q38" i="27"/>
  <c r="Q37" i="26"/>
  <c r="N35" i="26"/>
  <c r="L34" i="26"/>
  <c r="S36" i="26"/>
  <c r="O36" i="26"/>
  <c r="P36" i="26" s="1"/>
  <c r="Q36" i="26" s="1"/>
  <c r="Q39" i="25"/>
  <c r="N37" i="25"/>
  <c r="L36" i="25"/>
  <c r="S38" i="25"/>
  <c r="R38" i="25"/>
  <c r="Q38" i="25"/>
  <c r="R35" i="28" l="1"/>
  <c r="N33" i="28"/>
  <c r="O33" i="28" s="1"/>
  <c r="P33" i="28" s="1"/>
  <c r="L32" i="28"/>
  <c r="S34" i="28"/>
  <c r="Q34" i="28"/>
  <c r="R34" i="28"/>
  <c r="N36" i="27"/>
  <c r="L35" i="27"/>
  <c r="Q37" i="27"/>
  <c r="R37" i="27"/>
  <c r="S37" i="27"/>
  <c r="R36" i="26"/>
  <c r="L33" i="26"/>
  <c r="N34" i="26"/>
  <c r="O34" i="26" s="1"/>
  <c r="P34" i="26" s="1"/>
  <c r="S35" i="26"/>
  <c r="O35" i="26"/>
  <c r="P35" i="26" s="1"/>
  <c r="R35" i="26" s="1"/>
  <c r="N36" i="25"/>
  <c r="O36" i="25" s="1"/>
  <c r="P36" i="25" s="1"/>
  <c r="L35" i="25"/>
  <c r="S37" i="25"/>
  <c r="O37" i="25"/>
  <c r="P37" i="25" s="1"/>
  <c r="R37" i="25" s="1"/>
  <c r="R33" i="28" l="1"/>
  <c r="S33" i="28"/>
  <c r="Q33" i="28"/>
  <c r="N32" i="28"/>
  <c r="O32" i="28" s="1"/>
  <c r="P32" i="28" s="1"/>
  <c r="L31" i="28"/>
  <c r="N35" i="27"/>
  <c r="L34" i="27"/>
  <c r="S36" i="27"/>
  <c r="O36" i="27"/>
  <c r="P36" i="27" s="1"/>
  <c r="Q36" i="27" s="1"/>
  <c r="Q35" i="26"/>
  <c r="R34" i="26"/>
  <c r="Q34" i="26"/>
  <c r="S34" i="26"/>
  <c r="N33" i="26"/>
  <c r="O33" i="26" s="1"/>
  <c r="P33" i="26" s="1"/>
  <c r="L32" i="26"/>
  <c r="Q37" i="25"/>
  <c r="N35" i="25"/>
  <c r="L34" i="25"/>
  <c r="Q36" i="25"/>
  <c r="S36" i="25"/>
  <c r="R36" i="25"/>
  <c r="N31" i="28" l="1"/>
  <c r="O31" i="28" s="1"/>
  <c r="P31" i="28" s="1"/>
  <c r="L30" i="28"/>
  <c r="Q32" i="28"/>
  <c r="S32" i="28"/>
  <c r="R32" i="28"/>
  <c r="R36" i="27"/>
  <c r="N34" i="27"/>
  <c r="L33" i="27"/>
  <c r="S35" i="27"/>
  <c r="O35" i="27"/>
  <c r="P35" i="27" s="1"/>
  <c r="R35" i="27" s="1"/>
  <c r="N32" i="26"/>
  <c r="L31" i="26"/>
  <c r="S33" i="26"/>
  <c r="R33" i="26"/>
  <c r="Q33" i="26"/>
  <c r="N34" i="25"/>
  <c r="L33" i="25"/>
  <c r="S35" i="25"/>
  <c r="O35" i="25"/>
  <c r="P35" i="25" s="1"/>
  <c r="Q35" i="25" s="1"/>
  <c r="N30" i="28" l="1"/>
  <c r="O30" i="28" s="1"/>
  <c r="P30" i="28" s="1"/>
  <c r="L29" i="28"/>
  <c r="R31" i="28"/>
  <c r="S31" i="28"/>
  <c r="Q31" i="28"/>
  <c r="Q35" i="27"/>
  <c r="S34" i="27"/>
  <c r="O34" i="27"/>
  <c r="P34" i="27" s="1"/>
  <c r="R34" i="27" s="1"/>
  <c r="N33" i="27"/>
  <c r="L32" i="27"/>
  <c r="S32" i="26"/>
  <c r="N31" i="26"/>
  <c r="L30" i="26"/>
  <c r="O32" i="26"/>
  <c r="P32" i="26" s="1"/>
  <c r="Q32" i="26" s="1"/>
  <c r="N33" i="25"/>
  <c r="O33" i="25" s="1"/>
  <c r="P33" i="25" s="1"/>
  <c r="L32" i="25"/>
  <c r="S34" i="25"/>
  <c r="R35" i="25"/>
  <c r="O34" i="25"/>
  <c r="P34" i="25" s="1"/>
  <c r="R34" i="25" s="1"/>
  <c r="N29" i="28" l="1"/>
  <c r="L28" i="28"/>
  <c r="Q30" i="28"/>
  <c r="S30" i="28"/>
  <c r="R30" i="28"/>
  <c r="N32" i="27"/>
  <c r="O32" i="27" s="1"/>
  <c r="P32" i="27" s="1"/>
  <c r="L31" i="27"/>
  <c r="Q34" i="27"/>
  <c r="S33" i="27"/>
  <c r="O33" i="27"/>
  <c r="P33" i="27" s="1"/>
  <c r="R33" i="27" s="1"/>
  <c r="N30" i="26"/>
  <c r="L29" i="26"/>
  <c r="S31" i="26"/>
  <c r="R32" i="26"/>
  <c r="O31" i="26"/>
  <c r="P31" i="26" s="1"/>
  <c r="R31" i="26" s="1"/>
  <c r="Q34" i="25"/>
  <c r="N32" i="25"/>
  <c r="L31" i="25"/>
  <c r="S33" i="25"/>
  <c r="R33" i="25"/>
  <c r="Q33" i="25"/>
  <c r="N28" i="28" l="1"/>
  <c r="L27" i="28"/>
  <c r="S29" i="28"/>
  <c r="O29" i="28"/>
  <c r="P29" i="28" s="1"/>
  <c r="R29" i="28" s="1"/>
  <c r="Q33" i="27"/>
  <c r="N31" i="27"/>
  <c r="L30" i="27"/>
  <c r="R32" i="27"/>
  <c r="Q32" i="27"/>
  <c r="S32" i="27"/>
  <c r="S30" i="26"/>
  <c r="Q31" i="26"/>
  <c r="O30" i="26"/>
  <c r="P30" i="26" s="1"/>
  <c r="Q30" i="26" s="1"/>
  <c r="N29" i="26"/>
  <c r="O29" i="26" s="1"/>
  <c r="P29" i="26" s="1"/>
  <c r="L28" i="26"/>
  <c r="S32" i="25"/>
  <c r="N31" i="25"/>
  <c r="L30" i="25"/>
  <c r="O32" i="25"/>
  <c r="P32" i="25" s="1"/>
  <c r="R32" i="25" s="1"/>
  <c r="Q29" i="28" l="1"/>
  <c r="N27" i="28"/>
  <c r="O27" i="28" s="1"/>
  <c r="P27" i="28" s="1"/>
  <c r="L26" i="28"/>
  <c r="S28" i="28"/>
  <c r="O28" i="28"/>
  <c r="P28" i="28" s="1"/>
  <c r="R28" i="28" s="1"/>
  <c r="N30" i="27"/>
  <c r="L29" i="27"/>
  <c r="S31" i="27"/>
  <c r="O31" i="27"/>
  <c r="P31" i="27" s="1"/>
  <c r="R31" i="27" s="1"/>
  <c r="L27" i="26"/>
  <c r="N28" i="26"/>
  <c r="Q29" i="26"/>
  <c r="R29" i="26"/>
  <c r="S29" i="26"/>
  <c r="R30" i="26"/>
  <c r="S31" i="25"/>
  <c r="N30" i="25"/>
  <c r="L29" i="25"/>
  <c r="O31" i="25"/>
  <c r="P31" i="25" s="1"/>
  <c r="R31" i="25" s="1"/>
  <c r="Q32" i="25"/>
  <c r="Q28" i="28" l="1"/>
  <c r="N26" i="28"/>
  <c r="L25" i="28"/>
  <c r="R27" i="28"/>
  <c r="S27" i="28"/>
  <c r="Q27" i="28"/>
  <c r="Q31" i="27"/>
  <c r="N29" i="27"/>
  <c r="L28" i="27"/>
  <c r="S30" i="27"/>
  <c r="O30" i="27"/>
  <c r="P30" i="27" s="1"/>
  <c r="R30" i="27" s="1"/>
  <c r="N27" i="26"/>
  <c r="L26" i="26"/>
  <c r="S28" i="26"/>
  <c r="O28" i="26"/>
  <c r="P28" i="26" s="1"/>
  <c r="R28" i="26" s="1"/>
  <c r="S30" i="25"/>
  <c r="O30" i="25"/>
  <c r="P30" i="25" s="1"/>
  <c r="R30" i="25" s="1"/>
  <c r="N29" i="25"/>
  <c r="L28" i="25"/>
  <c r="Q31" i="25"/>
  <c r="N25" i="28" l="1"/>
  <c r="L24" i="28"/>
  <c r="S26" i="28"/>
  <c r="O26" i="28"/>
  <c r="P26" i="28" s="1"/>
  <c r="R26" i="28" s="1"/>
  <c r="N28" i="27"/>
  <c r="O28" i="27" s="1"/>
  <c r="P28" i="27" s="1"/>
  <c r="L27" i="27"/>
  <c r="Q30" i="27"/>
  <c r="S29" i="27"/>
  <c r="O29" i="27"/>
  <c r="P29" i="27" s="1"/>
  <c r="R29" i="27" s="1"/>
  <c r="Q28" i="26"/>
  <c r="N26" i="26"/>
  <c r="O26" i="26" s="1"/>
  <c r="P26" i="26" s="1"/>
  <c r="L25" i="26"/>
  <c r="S27" i="26"/>
  <c r="O27" i="26"/>
  <c r="P27" i="26" s="1"/>
  <c r="R27" i="26" s="1"/>
  <c r="N28" i="25"/>
  <c r="L27" i="25"/>
  <c r="S29" i="25"/>
  <c r="O29" i="25"/>
  <c r="P29" i="25" s="1"/>
  <c r="Q29" i="25" s="1"/>
  <c r="Q30" i="25"/>
  <c r="Q26" i="28" l="1"/>
  <c r="N24" i="28"/>
  <c r="L23" i="28"/>
  <c r="S25" i="28"/>
  <c r="O25" i="28"/>
  <c r="P25" i="28" s="1"/>
  <c r="R25" i="28" s="1"/>
  <c r="Q29" i="27"/>
  <c r="N27" i="27"/>
  <c r="L26" i="27"/>
  <c r="R28" i="27"/>
  <c r="Q28" i="27"/>
  <c r="S28" i="27"/>
  <c r="Q27" i="26"/>
  <c r="N25" i="26"/>
  <c r="L24" i="26"/>
  <c r="S26" i="26"/>
  <c r="R26" i="26"/>
  <c r="Q26" i="26"/>
  <c r="R29" i="25"/>
  <c r="N27" i="25"/>
  <c r="O27" i="25" s="1"/>
  <c r="P27" i="25" s="1"/>
  <c r="L26" i="25"/>
  <c r="S28" i="25"/>
  <c r="O28" i="25"/>
  <c r="P28" i="25" s="1"/>
  <c r="Q28" i="25" s="1"/>
  <c r="N23" i="28" l="1"/>
  <c r="O23" i="28" s="1"/>
  <c r="P23" i="28" s="1"/>
  <c r="L22" i="28"/>
  <c r="Q25" i="28"/>
  <c r="S24" i="28"/>
  <c r="O24" i="28"/>
  <c r="P24" i="28" s="1"/>
  <c r="R24" i="28" s="1"/>
  <c r="N26" i="27"/>
  <c r="L25" i="27"/>
  <c r="S27" i="27"/>
  <c r="O27" i="27"/>
  <c r="P27" i="27" s="1"/>
  <c r="R27" i="27" s="1"/>
  <c r="N24" i="26"/>
  <c r="L23" i="26"/>
  <c r="S25" i="26"/>
  <c r="O25" i="26"/>
  <c r="P25" i="26" s="1"/>
  <c r="R25" i="26" s="1"/>
  <c r="R28" i="25"/>
  <c r="N26" i="25"/>
  <c r="O26" i="25" s="1"/>
  <c r="P26" i="25" s="1"/>
  <c r="L25" i="25"/>
  <c r="S27" i="25"/>
  <c r="R27" i="25"/>
  <c r="Q27" i="25"/>
  <c r="Q24" i="28" l="1"/>
  <c r="N22" i="28"/>
  <c r="L21" i="28"/>
  <c r="R23" i="28"/>
  <c r="Q23" i="28"/>
  <c r="S23" i="28"/>
  <c r="Q27" i="27"/>
  <c r="N25" i="27"/>
  <c r="L24" i="27"/>
  <c r="S26" i="27"/>
  <c r="O26" i="27"/>
  <c r="P26" i="27" s="1"/>
  <c r="R26" i="27" s="1"/>
  <c r="Q25" i="26"/>
  <c r="N23" i="26"/>
  <c r="L22" i="26"/>
  <c r="S24" i="26"/>
  <c r="O24" i="26"/>
  <c r="P24" i="26" s="1"/>
  <c r="Q24" i="26" s="1"/>
  <c r="N25" i="25"/>
  <c r="L24" i="25"/>
  <c r="S26" i="25"/>
  <c r="R26" i="25"/>
  <c r="Q26" i="25"/>
  <c r="N21" i="28" l="1"/>
  <c r="L20" i="28"/>
  <c r="S22" i="28"/>
  <c r="O22" i="28"/>
  <c r="P22" i="28" s="1"/>
  <c r="R22" i="28" s="1"/>
  <c r="N24" i="27"/>
  <c r="O24" i="27" s="1"/>
  <c r="P24" i="27" s="1"/>
  <c r="L23" i="27"/>
  <c r="S25" i="27"/>
  <c r="Q26" i="27"/>
  <c r="O25" i="27"/>
  <c r="P25" i="27" s="1"/>
  <c r="R25" i="27" s="1"/>
  <c r="R24" i="26"/>
  <c r="S23" i="26"/>
  <c r="L21" i="26"/>
  <c r="N22" i="26"/>
  <c r="O22" i="26" s="1"/>
  <c r="P22" i="26" s="1"/>
  <c r="O23" i="26"/>
  <c r="P23" i="26" s="1"/>
  <c r="R23" i="26" s="1"/>
  <c r="S25" i="25"/>
  <c r="N24" i="25"/>
  <c r="L23" i="25"/>
  <c r="O25" i="25"/>
  <c r="P25" i="25" s="1"/>
  <c r="R25" i="25" s="1"/>
  <c r="Q22" i="28" l="1"/>
  <c r="N20" i="28"/>
  <c r="L19" i="28"/>
  <c r="S21" i="28"/>
  <c r="O21" i="28"/>
  <c r="P21" i="28" s="1"/>
  <c r="R21" i="28" s="1"/>
  <c r="N23" i="27"/>
  <c r="L22" i="27"/>
  <c r="Q25" i="27"/>
  <c r="R24" i="27"/>
  <c r="Q24" i="27"/>
  <c r="S24" i="27"/>
  <c r="R22" i="26"/>
  <c r="Q22" i="26"/>
  <c r="S22" i="26"/>
  <c r="N21" i="26"/>
  <c r="O21" i="26" s="1"/>
  <c r="P21" i="26" s="1"/>
  <c r="L20" i="26"/>
  <c r="Q23" i="26"/>
  <c r="S24" i="25"/>
  <c r="Q25" i="25"/>
  <c r="N23" i="25"/>
  <c r="O23" i="25" s="1"/>
  <c r="P23" i="25" s="1"/>
  <c r="L22" i="25"/>
  <c r="O24" i="25"/>
  <c r="P24" i="25" s="1"/>
  <c r="R24" i="25" s="1"/>
  <c r="N19" i="28" l="1"/>
  <c r="O19" i="28" s="1"/>
  <c r="P19" i="28" s="1"/>
  <c r="L18" i="28"/>
  <c r="Q21" i="28"/>
  <c r="S20" i="28"/>
  <c r="O20" i="28"/>
  <c r="P20" i="28" s="1"/>
  <c r="R20" i="28" s="1"/>
  <c r="N22" i="27"/>
  <c r="L21" i="27"/>
  <c r="S23" i="27"/>
  <c r="O23" i="27"/>
  <c r="P23" i="27" s="1"/>
  <c r="R23" i="27" s="1"/>
  <c r="N20" i="26"/>
  <c r="L19" i="26"/>
  <c r="S21" i="26"/>
  <c r="R21" i="26"/>
  <c r="Q21" i="26"/>
  <c r="N22" i="25"/>
  <c r="O22" i="25" s="1"/>
  <c r="P22" i="25" s="1"/>
  <c r="L21" i="25"/>
  <c r="S23" i="25"/>
  <c r="R23" i="25"/>
  <c r="Q23" i="25"/>
  <c r="Q24" i="25"/>
  <c r="Q20" i="28" l="1"/>
  <c r="N18" i="28"/>
  <c r="L17" i="28"/>
  <c r="R19" i="28"/>
  <c r="Q19" i="28"/>
  <c r="S19" i="28"/>
  <c r="Q23" i="27"/>
  <c r="N21" i="27"/>
  <c r="L20" i="27"/>
  <c r="S22" i="27"/>
  <c r="O22" i="27"/>
  <c r="P22" i="27" s="1"/>
  <c r="R22" i="27" s="1"/>
  <c r="S20" i="26"/>
  <c r="N19" i="26"/>
  <c r="L18" i="26"/>
  <c r="O20" i="26"/>
  <c r="P20" i="26" s="1"/>
  <c r="Q20" i="26" s="1"/>
  <c r="N21" i="25"/>
  <c r="L20" i="25"/>
  <c r="R22" i="25"/>
  <c r="Q22" i="25"/>
  <c r="S22" i="25"/>
  <c r="N17" i="28" l="1"/>
  <c r="L16" i="28"/>
  <c r="S18" i="28"/>
  <c r="O18" i="28"/>
  <c r="P18" i="28" s="1"/>
  <c r="R18" i="28" s="1"/>
  <c r="N20" i="27"/>
  <c r="O20" i="27" s="1"/>
  <c r="P20" i="27" s="1"/>
  <c r="L19" i="27"/>
  <c r="Q22" i="27"/>
  <c r="S21" i="27"/>
  <c r="O21" i="27"/>
  <c r="P21" i="27" s="1"/>
  <c r="R21" i="27" s="1"/>
  <c r="N18" i="26"/>
  <c r="O18" i="26" s="1"/>
  <c r="P18" i="26" s="1"/>
  <c r="L17" i="26"/>
  <c r="S19" i="26"/>
  <c r="R20" i="26"/>
  <c r="O19" i="26"/>
  <c r="P19" i="26" s="1"/>
  <c r="R19" i="26" s="1"/>
  <c r="S21" i="25"/>
  <c r="N20" i="25"/>
  <c r="L19" i="25"/>
  <c r="O21" i="25"/>
  <c r="P21" i="25" s="1"/>
  <c r="R21" i="25" s="1"/>
  <c r="Q18" i="28" l="1"/>
  <c r="N16" i="28"/>
  <c r="L15" i="28"/>
  <c r="S17" i="28"/>
  <c r="O17" i="28"/>
  <c r="P17" i="28" s="1"/>
  <c r="R17" i="28" s="1"/>
  <c r="Q21" i="27"/>
  <c r="N19" i="27"/>
  <c r="L18" i="27"/>
  <c r="R20" i="27"/>
  <c r="Q20" i="27"/>
  <c r="S20" i="27"/>
  <c r="Q19" i="26"/>
  <c r="N17" i="26"/>
  <c r="L16" i="26"/>
  <c r="S18" i="26"/>
  <c r="R18" i="26"/>
  <c r="Q18" i="26"/>
  <c r="S20" i="25"/>
  <c r="Q21" i="25"/>
  <c r="N19" i="25"/>
  <c r="O19" i="25" s="1"/>
  <c r="P19" i="25" s="1"/>
  <c r="L18" i="25"/>
  <c r="O20" i="25"/>
  <c r="P20" i="25" s="1"/>
  <c r="R20" i="25" s="1"/>
  <c r="N15" i="28" l="1"/>
  <c r="O15" i="28" s="1"/>
  <c r="P15" i="28" s="1"/>
  <c r="L14" i="28"/>
  <c r="Q17" i="28"/>
  <c r="S16" i="28"/>
  <c r="O16" i="28"/>
  <c r="P16" i="28" s="1"/>
  <c r="R16" i="28" s="1"/>
  <c r="N18" i="27"/>
  <c r="O18" i="27" s="1"/>
  <c r="P18" i="27" s="1"/>
  <c r="L17" i="27"/>
  <c r="S19" i="27"/>
  <c r="O19" i="27"/>
  <c r="P19" i="27" s="1"/>
  <c r="R19" i="27" s="1"/>
  <c r="S17" i="26"/>
  <c r="O17" i="26"/>
  <c r="P17" i="26" s="1"/>
  <c r="Q17" i="26" s="1"/>
  <c r="L15" i="26"/>
  <c r="N16" i="26"/>
  <c r="S19" i="25"/>
  <c r="R19" i="25"/>
  <c r="Q19" i="25"/>
  <c r="Q20" i="25"/>
  <c r="N18" i="25"/>
  <c r="L17" i="25"/>
  <c r="Q16" i="28" l="1"/>
  <c r="N14" i="28"/>
  <c r="L13" i="28"/>
  <c r="R15" i="28"/>
  <c r="Q15" i="28"/>
  <c r="S15" i="28"/>
  <c r="Q19" i="27"/>
  <c r="N17" i="27"/>
  <c r="L16" i="27"/>
  <c r="S18" i="27"/>
  <c r="R18" i="27"/>
  <c r="Q18" i="27"/>
  <c r="S16" i="26"/>
  <c r="O16" i="26"/>
  <c r="P16" i="26" s="1"/>
  <c r="R16" i="26" s="1"/>
  <c r="N15" i="26"/>
  <c r="L14" i="26"/>
  <c r="R17" i="26"/>
  <c r="N17" i="25"/>
  <c r="L16" i="25"/>
  <c r="S18" i="25"/>
  <c r="O18" i="25"/>
  <c r="P18" i="25" s="1"/>
  <c r="R18" i="25" s="1"/>
  <c r="N13" i="28" l="1"/>
  <c r="L12" i="28"/>
  <c r="S14" i="28"/>
  <c r="O14" i="28"/>
  <c r="P14" i="28" s="1"/>
  <c r="R14" i="28" s="1"/>
  <c r="N16" i="27"/>
  <c r="O16" i="27" s="1"/>
  <c r="P16" i="27" s="1"/>
  <c r="L15" i="27"/>
  <c r="S17" i="27"/>
  <c r="O17" i="27"/>
  <c r="P17" i="27" s="1"/>
  <c r="R17" i="27" s="1"/>
  <c r="S15" i="26"/>
  <c r="N14" i="26"/>
  <c r="O14" i="26" s="1"/>
  <c r="P14" i="26" s="1"/>
  <c r="L13" i="26"/>
  <c r="O15" i="26"/>
  <c r="P15" i="26" s="1"/>
  <c r="R15" i="26" s="1"/>
  <c r="Q16" i="26"/>
  <c r="Q18" i="25"/>
  <c r="N16" i="25"/>
  <c r="L15" i="25"/>
  <c r="S17" i="25"/>
  <c r="O17" i="25"/>
  <c r="P17" i="25" s="1"/>
  <c r="Q17" i="25" s="1"/>
  <c r="Q14" i="28" l="1"/>
  <c r="N12" i="28"/>
  <c r="L11" i="28"/>
  <c r="S13" i="28"/>
  <c r="O13" i="28"/>
  <c r="P13" i="28" s="1"/>
  <c r="R13" i="28" s="1"/>
  <c r="N15" i="27"/>
  <c r="L14" i="27"/>
  <c r="Q17" i="27"/>
  <c r="R16" i="27"/>
  <c r="Q16" i="27"/>
  <c r="S16" i="27"/>
  <c r="N13" i="26"/>
  <c r="L12" i="26"/>
  <c r="Q15" i="26"/>
  <c r="S14" i="26"/>
  <c r="R14" i="26"/>
  <c r="Q14" i="26"/>
  <c r="R17" i="25"/>
  <c r="N15" i="25"/>
  <c r="O15" i="25" s="1"/>
  <c r="P15" i="25" s="1"/>
  <c r="L14" i="25"/>
  <c r="S16" i="25"/>
  <c r="O16" i="25"/>
  <c r="P16" i="25" s="1"/>
  <c r="Q16" i="25" s="1"/>
  <c r="N11" i="28" l="1"/>
  <c r="O11" i="28" s="1"/>
  <c r="P11" i="28" s="1"/>
  <c r="L10" i="28"/>
  <c r="Q13" i="28"/>
  <c r="S12" i="28"/>
  <c r="O12" i="28"/>
  <c r="P12" i="28" s="1"/>
  <c r="R12" i="28" s="1"/>
  <c r="N14" i="27"/>
  <c r="L13" i="27"/>
  <c r="S15" i="27"/>
  <c r="O15" i="27"/>
  <c r="P15" i="27" s="1"/>
  <c r="R15" i="27" s="1"/>
  <c r="N12" i="26"/>
  <c r="L11" i="26"/>
  <c r="S13" i="26"/>
  <c r="O13" i="26"/>
  <c r="P13" i="26" s="1"/>
  <c r="R13" i="26" s="1"/>
  <c r="R16" i="25"/>
  <c r="N14" i="25"/>
  <c r="O14" i="25" s="1"/>
  <c r="P14" i="25" s="1"/>
  <c r="L13" i="25"/>
  <c r="S15" i="25"/>
  <c r="R15" i="25"/>
  <c r="Q15" i="25"/>
  <c r="Q12" i="28" l="1"/>
  <c r="N10" i="28"/>
  <c r="L9" i="28"/>
  <c r="R11" i="28"/>
  <c r="Q11" i="28"/>
  <c r="S11" i="28"/>
  <c r="Q15" i="27"/>
  <c r="N13" i="27"/>
  <c r="L12" i="27"/>
  <c r="S14" i="27"/>
  <c r="O14" i="27"/>
  <c r="P14" i="27" s="1"/>
  <c r="R14" i="27" s="1"/>
  <c r="Q13" i="26"/>
  <c r="N11" i="26"/>
  <c r="L10" i="26"/>
  <c r="S12" i="26"/>
  <c r="O12" i="26"/>
  <c r="P12" i="26" s="1"/>
  <c r="Q12" i="26" s="1"/>
  <c r="N13" i="25"/>
  <c r="L12" i="25"/>
  <c r="S14" i="25"/>
  <c r="R14" i="25"/>
  <c r="Q14" i="25"/>
  <c r="N9" i="28" l="1"/>
  <c r="O9" i="28" s="1"/>
  <c r="P9" i="28" s="1"/>
  <c r="L8" i="28"/>
  <c r="S10" i="28"/>
  <c r="O10" i="28"/>
  <c r="P10" i="28" s="1"/>
  <c r="R10" i="28" s="1"/>
  <c r="N12" i="27"/>
  <c r="O12" i="27" s="1"/>
  <c r="P12" i="27" s="1"/>
  <c r="L11" i="27"/>
  <c r="Q14" i="27"/>
  <c r="S13" i="27"/>
  <c r="O13" i="27"/>
  <c r="P13" i="27" s="1"/>
  <c r="R13" i="27" s="1"/>
  <c r="R12" i="26"/>
  <c r="L9" i="26"/>
  <c r="N10" i="26"/>
  <c r="S11" i="26"/>
  <c r="O11" i="26"/>
  <c r="P11" i="26" s="1"/>
  <c r="Q11" i="26" s="1"/>
  <c r="N12" i="25"/>
  <c r="L11" i="25"/>
  <c r="S13" i="25"/>
  <c r="O13" i="25"/>
  <c r="P13" i="25" s="1"/>
  <c r="Q13" i="25" s="1"/>
  <c r="Q10" i="28" l="1"/>
  <c r="N8" i="28"/>
  <c r="L7" i="28"/>
  <c r="R9" i="28"/>
  <c r="S9" i="28"/>
  <c r="Q9" i="28"/>
  <c r="Q13" i="27"/>
  <c r="N11" i="27"/>
  <c r="L10" i="27"/>
  <c r="R12" i="27"/>
  <c r="Q12" i="27"/>
  <c r="S12" i="27"/>
  <c r="R11" i="26"/>
  <c r="S10" i="26"/>
  <c r="O10" i="26"/>
  <c r="P10" i="26" s="1"/>
  <c r="R10" i="26" s="1"/>
  <c r="N9" i="26"/>
  <c r="L8" i="26"/>
  <c r="R13" i="25"/>
  <c r="N11" i="25"/>
  <c r="L10" i="25"/>
  <c r="S12" i="25"/>
  <c r="O12" i="25"/>
  <c r="P12" i="25" s="1"/>
  <c r="Q12" i="25" s="1"/>
  <c r="N7" i="28" l="1"/>
  <c r="O7" i="28"/>
  <c r="P7" i="28" s="1"/>
  <c r="L6" i="28"/>
  <c r="S8" i="28"/>
  <c r="O8" i="28"/>
  <c r="P8" i="28" s="1"/>
  <c r="Q8" i="28" s="1"/>
  <c r="N10" i="27"/>
  <c r="L9" i="27"/>
  <c r="S11" i="27"/>
  <c r="O11" i="27"/>
  <c r="P11" i="27" s="1"/>
  <c r="R11" i="27" s="1"/>
  <c r="N8" i="26"/>
  <c r="L7" i="26"/>
  <c r="Q10" i="26"/>
  <c r="S9" i="26"/>
  <c r="O9" i="26"/>
  <c r="P9" i="26" s="1"/>
  <c r="Q9" i="26" s="1"/>
  <c r="R12" i="25"/>
  <c r="S11" i="25"/>
  <c r="O11" i="25"/>
  <c r="P11" i="25" s="1"/>
  <c r="R11" i="25" s="1"/>
  <c r="N10" i="25"/>
  <c r="O10" i="25" s="1"/>
  <c r="P10" i="25" s="1"/>
  <c r="L9" i="25"/>
  <c r="R8" i="28" l="1"/>
  <c r="N6" i="28"/>
  <c r="L5" i="28"/>
  <c r="R7" i="28"/>
  <c r="S7" i="28"/>
  <c r="Q7" i="28"/>
  <c r="Q11" i="27"/>
  <c r="N9" i="27"/>
  <c r="L8" i="27"/>
  <c r="S10" i="27"/>
  <c r="O10" i="27"/>
  <c r="P10" i="27" s="1"/>
  <c r="R10" i="27" s="1"/>
  <c r="R9" i="26"/>
  <c r="N7" i="26"/>
  <c r="L6" i="26"/>
  <c r="S8" i="26"/>
  <c r="O8" i="26"/>
  <c r="P8" i="26" s="1"/>
  <c r="Q8" i="26" s="1"/>
  <c r="N9" i="25"/>
  <c r="L8" i="25"/>
  <c r="Q11" i="25"/>
  <c r="R10" i="25"/>
  <c r="Q10" i="25"/>
  <c r="S10" i="25"/>
  <c r="S6" i="28" l="1"/>
  <c r="O6" i="28"/>
  <c r="P6" i="28" s="1"/>
  <c r="Q6" i="28" s="1"/>
  <c r="N5" i="28"/>
  <c r="O5" i="28" s="1"/>
  <c r="P5" i="28" s="1"/>
  <c r="L4" i="28"/>
  <c r="N8" i="27"/>
  <c r="O8" i="27" s="1"/>
  <c r="P8" i="27" s="1"/>
  <c r="L7" i="27"/>
  <c r="Q10" i="27"/>
  <c r="S9" i="27"/>
  <c r="O9" i="27"/>
  <c r="P9" i="27" s="1"/>
  <c r="R9" i="27" s="1"/>
  <c r="R8" i="26"/>
  <c r="S7" i="26"/>
  <c r="O7" i="26"/>
  <c r="P7" i="26" s="1"/>
  <c r="Q7" i="26" s="1"/>
  <c r="N6" i="26"/>
  <c r="O6" i="26" s="1"/>
  <c r="P6" i="26" s="1"/>
  <c r="L5" i="26"/>
  <c r="N8" i="25"/>
  <c r="L7" i="25"/>
  <c r="S9" i="25"/>
  <c r="O9" i="25"/>
  <c r="P9" i="25" s="1"/>
  <c r="R9" i="25" s="1"/>
  <c r="N4" i="28" l="1"/>
  <c r="L3" i="28"/>
  <c r="R6" i="28"/>
  <c r="R5" i="28"/>
  <c r="S5" i="28"/>
  <c r="Q5" i="28"/>
  <c r="Q9" i="27"/>
  <c r="N7" i="27"/>
  <c r="L6" i="27"/>
  <c r="R8" i="27"/>
  <c r="Q8" i="27"/>
  <c r="S8" i="27"/>
  <c r="N5" i="26"/>
  <c r="L4" i="26"/>
  <c r="R7" i="26"/>
  <c r="S6" i="26"/>
  <c r="R6" i="26"/>
  <c r="Q6" i="26"/>
  <c r="Q9" i="25"/>
  <c r="N7" i="25"/>
  <c r="L6" i="25"/>
  <c r="S8" i="25"/>
  <c r="O8" i="25"/>
  <c r="P8" i="25" s="1"/>
  <c r="R8" i="25" s="1"/>
  <c r="N3" i="28" l="1"/>
  <c r="S4" i="28"/>
  <c r="O4" i="28"/>
  <c r="P4" i="28" s="1"/>
  <c r="R4" i="28" s="1"/>
  <c r="N6" i="27"/>
  <c r="L5" i="27"/>
  <c r="S7" i="27"/>
  <c r="O7" i="27"/>
  <c r="P7" i="27" s="1"/>
  <c r="R7" i="27" s="1"/>
  <c r="L3" i="26"/>
  <c r="N4" i="26"/>
  <c r="S5" i="26"/>
  <c r="O5" i="26"/>
  <c r="P5" i="26" s="1"/>
  <c r="Q5" i="26" s="1"/>
  <c r="Q8" i="25"/>
  <c r="N6" i="25"/>
  <c r="L5" i="25"/>
  <c r="S7" i="25"/>
  <c r="O7" i="25"/>
  <c r="P7" i="25" s="1"/>
  <c r="Q7" i="25" s="1"/>
  <c r="S3" i="28" l="1"/>
  <c r="Q4" i="28"/>
  <c r="O3" i="28"/>
  <c r="P3" i="28" s="1"/>
  <c r="R3" i="28" s="1"/>
  <c r="Q7" i="27"/>
  <c r="N5" i="27"/>
  <c r="L4" i="27"/>
  <c r="S6" i="27"/>
  <c r="O6" i="27"/>
  <c r="P6" i="27" s="1"/>
  <c r="R6" i="27" s="1"/>
  <c r="R5" i="26"/>
  <c r="S4" i="26"/>
  <c r="O4" i="26"/>
  <c r="P4" i="26" s="1"/>
  <c r="R4" i="26" s="1"/>
  <c r="N3" i="26"/>
  <c r="R7" i="25"/>
  <c r="N5" i="25"/>
  <c r="L4" i="25"/>
  <c r="S6" i="25"/>
  <c r="O6" i="25"/>
  <c r="P6" i="25" s="1"/>
  <c r="Q6" i="25" s="1"/>
  <c r="Q3" i="28" l="1"/>
  <c r="N4" i="27"/>
  <c r="O4" i="27" s="1"/>
  <c r="P4" i="27" s="1"/>
  <c r="L3" i="27"/>
  <c r="Q6" i="27"/>
  <c r="S5" i="27"/>
  <c r="O5" i="27"/>
  <c r="P5" i="27" s="1"/>
  <c r="R5" i="27" s="1"/>
  <c r="Q4" i="26"/>
  <c r="S3" i="26"/>
  <c r="O3" i="26"/>
  <c r="P3" i="26" s="1"/>
  <c r="R3" i="26" s="1"/>
  <c r="R6" i="25"/>
  <c r="S5" i="25"/>
  <c r="O5" i="25"/>
  <c r="P5" i="25" s="1"/>
  <c r="R5" i="25" s="1"/>
  <c r="N4" i="25"/>
  <c r="O4" i="25" s="1"/>
  <c r="P4" i="25" s="1"/>
  <c r="L3" i="25"/>
  <c r="N3" i="27" l="1"/>
  <c r="Q5" i="27"/>
  <c r="R4" i="27"/>
  <c r="Q4" i="27"/>
  <c r="S4" i="27"/>
  <c r="Q3" i="26"/>
  <c r="S4" i="25"/>
  <c r="R4" i="25"/>
  <c r="Q4" i="25"/>
  <c r="Q5" i="25"/>
  <c r="N3" i="25"/>
  <c r="S3" i="27" l="1"/>
  <c r="O3" i="27"/>
  <c r="P3" i="27" s="1"/>
  <c r="Q3" i="27" s="1"/>
  <c r="S3" i="25"/>
  <c r="O3" i="25"/>
  <c r="P3" i="25" s="1"/>
  <c r="R3" i="25" s="1"/>
  <c r="R3" i="27" l="1"/>
  <c r="Q3" i="25"/>
  <c r="M10" i="23" l="1"/>
  <c r="N10" i="23" s="1"/>
  <c r="M12" i="23"/>
  <c r="N12" i="23" s="1"/>
  <c r="M11" i="23"/>
  <c r="N11" i="23" s="1"/>
  <c r="M9" i="23"/>
  <c r="N9" i="23" s="1"/>
  <c r="M8" i="23"/>
  <c r="N8" i="23" s="1"/>
  <c r="M54" i="24"/>
  <c r="L54" i="24"/>
  <c r="N54" i="24" s="1"/>
  <c r="G54" i="24"/>
  <c r="I54" i="24" s="1"/>
  <c r="K54" i="24" s="1"/>
  <c r="M53" i="24" s="1"/>
  <c r="M52" i="24" s="1"/>
  <c r="F54" i="24"/>
  <c r="H54" i="24" s="1"/>
  <c r="J54" i="24" s="1"/>
  <c r="L53" i="24" s="1"/>
  <c r="G53" i="24"/>
  <c r="I53" i="24" s="1"/>
  <c r="K53" i="24" s="1"/>
  <c r="F53" i="24"/>
  <c r="H53" i="24" s="1"/>
  <c r="J53" i="24" s="1"/>
  <c r="G52" i="24"/>
  <c r="I52" i="24" s="1"/>
  <c r="K52" i="24" s="1"/>
  <c r="F52" i="24"/>
  <c r="H52" i="24" s="1"/>
  <c r="J52" i="24" s="1"/>
  <c r="G51" i="24"/>
  <c r="I51" i="24" s="1"/>
  <c r="K51" i="24" s="1"/>
  <c r="F51" i="24"/>
  <c r="H51" i="24" s="1"/>
  <c r="J51" i="24" s="1"/>
  <c r="G50" i="24"/>
  <c r="I50" i="24" s="1"/>
  <c r="K50" i="24" s="1"/>
  <c r="F50" i="24"/>
  <c r="H50" i="24" s="1"/>
  <c r="J50" i="24" s="1"/>
  <c r="G49" i="24"/>
  <c r="I49" i="24" s="1"/>
  <c r="K49" i="24" s="1"/>
  <c r="F49" i="24"/>
  <c r="H49" i="24" s="1"/>
  <c r="J49" i="24" s="1"/>
  <c r="G48" i="24"/>
  <c r="I48" i="24" s="1"/>
  <c r="K48" i="24" s="1"/>
  <c r="F48" i="24"/>
  <c r="H48" i="24" s="1"/>
  <c r="J48" i="24" s="1"/>
  <c r="G47" i="24"/>
  <c r="I47" i="24" s="1"/>
  <c r="K47" i="24" s="1"/>
  <c r="F47" i="24"/>
  <c r="H47" i="24" s="1"/>
  <c r="J47" i="24" s="1"/>
  <c r="G46" i="24"/>
  <c r="I46" i="24" s="1"/>
  <c r="K46" i="24" s="1"/>
  <c r="F46" i="24"/>
  <c r="H46" i="24" s="1"/>
  <c r="J46" i="24" s="1"/>
  <c r="G45" i="24"/>
  <c r="I45" i="24" s="1"/>
  <c r="K45" i="24" s="1"/>
  <c r="F45" i="24"/>
  <c r="H45" i="24" s="1"/>
  <c r="J45" i="24" s="1"/>
  <c r="G44" i="24"/>
  <c r="I44" i="24" s="1"/>
  <c r="K44" i="24" s="1"/>
  <c r="F44" i="24"/>
  <c r="H44" i="24" s="1"/>
  <c r="J44" i="24" s="1"/>
  <c r="G43" i="24"/>
  <c r="I43" i="24" s="1"/>
  <c r="K43" i="24" s="1"/>
  <c r="F43" i="24"/>
  <c r="H43" i="24" s="1"/>
  <c r="J43" i="24" s="1"/>
  <c r="G42" i="24"/>
  <c r="I42" i="24" s="1"/>
  <c r="K42" i="24" s="1"/>
  <c r="F42" i="24"/>
  <c r="H42" i="24" s="1"/>
  <c r="J42" i="24" s="1"/>
  <c r="G41" i="24"/>
  <c r="I41" i="24" s="1"/>
  <c r="K41" i="24" s="1"/>
  <c r="F41" i="24"/>
  <c r="H41" i="24" s="1"/>
  <c r="J41" i="24" s="1"/>
  <c r="G40" i="24"/>
  <c r="I40" i="24" s="1"/>
  <c r="K40" i="24" s="1"/>
  <c r="F40" i="24"/>
  <c r="H40" i="24" s="1"/>
  <c r="J40" i="24" s="1"/>
  <c r="G39" i="24"/>
  <c r="I39" i="24" s="1"/>
  <c r="K39" i="24" s="1"/>
  <c r="F39" i="24"/>
  <c r="H39" i="24" s="1"/>
  <c r="J39" i="24" s="1"/>
  <c r="G38" i="24"/>
  <c r="I38" i="24" s="1"/>
  <c r="K38" i="24" s="1"/>
  <c r="F38" i="24"/>
  <c r="H38" i="24" s="1"/>
  <c r="J38" i="24" s="1"/>
  <c r="G37" i="24"/>
  <c r="I37" i="24" s="1"/>
  <c r="K37" i="24" s="1"/>
  <c r="F37" i="24"/>
  <c r="H37" i="24" s="1"/>
  <c r="J37" i="24" s="1"/>
  <c r="G36" i="24"/>
  <c r="I36" i="24" s="1"/>
  <c r="K36" i="24" s="1"/>
  <c r="F36" i="24"/>
  <c r="H36" i="24" s="1"/>
  <c r="J36" i="24" s="1"/>
  <c r="G35" i="24"/>
  <c r="I35" i="24" s="1"/>
  <c r="K35" i="24" s="1"/>
  <c r="F35" i="24"/>
  <c r="H35" i="24" s="1"/>
  <c r="J35" i="24" s="1"/>
  <c r="G34" i="24"/>
  <c r="I34" i="24" s="1"/>
  <c r="K34" i="24" s="1"/>
  <c r="F34" i="24"/>
  <c r="H34" i="24" s="1"/>
  <c r="J34" i="24" s="1"/>
  <c r="G33" i="24"/>
  <c r="I33" i="24" s="1"/>
  <c r="K33" i="24" s="1"/>
  <c r="F33" i="24"/>
  <c r="H33" i="24" s="1"/>
  <c r="J33" i="24" s="1"/>
  <c r="G32" i="24"/>
  <c r="I32" i="24" s="1"/>
  <c r="K32" i="24" s="1"/>
  <c r="F32" i="24"/>
  <c r="H32" i="24" s="1"/>
  <c r="J32" i="24" s="1"/>
  <c r="G31" i="24"/>
  <c r="I31" i="24" s="1"/>
  <c r="K31" i="24" s="1"/>
  <c r="F31" i="24"/>
  <c r="H31" i="24" s="1"/>
  <c r="J31" i="24" s="1"/>
  <c r="G30" i="24"/>
  <c r="I30" i="24" s="1"/>
  <c r="K30" i="24" s="1"/>
  <c r="F30" i="24"/>
  <c r="H30" i="24" s="1"/>
  <c r="J30" i="24" s="1"/>
  <c r="G29" i="24"/>
  <c r="I29" i="24" s="1"/>
  <c r="K29" i="24" s="1"/>
  <c r="F29" i="24"/>
  <c r="H29" i="24" s="1"/>
  <c r="J29" i="24" s="1"/>
  <c r="G28" i="24"/>
  <c r="I28" i="24" s="1"/>
  <c r="K28" i="24" s="1"/>
  <c r="F28" i="24"/>
  <c r="H28" i="24" s="1"/>
  <c r="J28" i="24" s="1"/>
  <c r="G27" i="24"/>
  <c r="I27" i="24" s="1"/>
  <c r="K27" i="24" s="1"/>
  <c r="F27" i="24"/>
  <c r="H27" i="24" s="1"/>
  <c r="J27" i="24" s="1"/>
  <c r="G26" i="24"/>
  <c r="I26" i="24" s="1"/>
  <c r="K26" i="24" s="1"/>
  <c r="F26" i="24"/>
  <c r="H26" i="24" s="1"/>
  <c r="J26" i="24" s="1"/>
  <c r="G25" i="24"/>
  <c r="I25" i="24" s="1"/>
  <c r="K25" i="24" s="1"/>
  <c r="F25" i="24"/>
  <c r="H25" i="24" s="1"/>
  <c r="J25" i="24" s="1"/>
  <c r="G24" i="24"/>
  <c r="I24" i="24" s="1"/>
  <c r="K24" i="24" s="1"/>
  <c r="F24" i="24"/>
  <c r="H24" i="24" s="1"/>
  <c r="J24" i="24" s="1"/>
  <c r="G23" i="24"/>
  <c r="I23" i="24" s="1"/>
  <c r="K23" i="24" s="1"/>
  <c r="F23" i="24"/>
  <c r="H23" i="24" s="1"/>
  <c r="J23" i="24" s="1"/>
  <c r="G22" i="24"/>
  <c r="I22" i="24" s="1"/>
  <c r="K22" i="24" s="1"/>
  <c r="F22" i="24"/>
  <c r="H22" i="24" s="1"/>
  <c r="J22" i="24" s="1"/>
  <c r="G21" i="24"/>
  <c r="I21" i="24" s="1"/>
  <c r="K21" i="24" s="1"/>
  <c r="F21" i="24"/>
  <c r="H21" i="24" s="1"/>
  <c r="J21" i="24" s="1"/>
  <c r="G20" i="24"/>
  <c r="I20" i="24" s="1"/>
  <c r="K20" i="24" s="1"/>
  <c r="F20" i="24"/>
  <c r="H20" i="24" s="1"/>
  <c r="J20" i="24" s="1"/>
  <c r="G19" i="24"/>
  <c r="I19" i="24" s="1"/>
  <c r="K19" i="24" s="1"/>
  <c r="F19" i="24"/>
  <c r="H19" i="24" s="1"/>
  <c r="J19" i="24" s="1"/>
  <c r="G18" i="24"/>
  <c r="I18" i="24" s="1"/>
  <c r="K18" i="24" s="1"/>
  <c r="F18" i="24"/>
  <c r="H18" i="24" s="1"/>
  <c r="J18" i="24" s="1"/>
  <c r="G17" i="24"/>
  <c r="I17" i="24" s="1"/>
  <c r="K17" i="24" s="1"/>
  <c r="F17" i="24"/>
  <c r="H17" i="24" s="1"/>
  <c r="J17" i="24" s="1"/>
  <c r="G16" i="24"/>
  <c r="I16" i="24" s="1"/>
  <c r="K16" i="24" s="1"/>
  <c r="F16" i="24"/>
  <c r="H16" i="24" s="1"/>
  <c r="J16" i="24" s="1"/>
  <c r="G15" i="24"/>
  <c r="I15" i="24" s="1"/>
  <c r="K15" i="24" s="1"/>
  <c r="F15" i="24"/>
  <c r="H15" i="24" s="1"/>
  <c r="J15" i="24" s="1"/>
  <c r="G14" i="24"/>
  <c r="I14" i="24" s="1"/>
  <c r="K14" i="24" s="1"/>
  <c r="F14" i="24"/>
  <c r="H14" i="24" s="1"/>
  <c r="J14" i="24" s="1"/>
  <c r="G13" i="24"/>
  <c r="I13" i="24" s="1"/>
  <c r="K13" i="24" s="1"/>
  <c r="F13" i="24"/>
  <c r="H13" i="24" s="1"/>
  <c r="J13" i="24" s="1"/>
  <c r="G12" i="24"/>
  <c r="I12" i="24" s="1"/>
  <c r="K12" i="24" s="1"/>
  <c r="F12" i="24"/>
  <c r="H12" i="24" s="1"/>
  <c r="J12" i="24" s="1"/>
  <c r="G11" i="24"/>
  <c r="I11" i="24" s="1"/>
  <c r="K11" i="24" s="1"/>
  <c r="F11" i="24"/>
  <c r="H11" i="24" s="1"/>
  <c r="J11" i="24" s="1"/>
  <c r="G10" i="24"/>
  <c r="I10" i="24" s="1"/>
  <c r="K10" i="24" s="1"/>
  <c r="F10" i="24"/>
  <c r="H10" i="24" s="1"/>
  <c r="J10" i="24" s="1"/>
  <c r="G9" i="24"/>
  <c r="I9" i="24" s="1"/>
  <c r="K9" i="24" s="1"/>
  <c r="F9" i="24"/>
  <c r="H9" i="24" s="1"/>
  <c r="J9" i="24" s="1"/>
  <c r="G8" i="24"/>
  <c r="I8" i="24" s="1"/>
  <c r="K8" i="24" s="1"/>
  <c r="F8" i="24"/>
  <c r="H8" i="24" s="1"/>
  <c r="J8" i="24" s="1"/>
  <c r="G7" i="24"/>
  <c r="I7" i="24" s="1"/>
  <c r="K7" i="24" s="1"/>
  <c r="F7" i="24"/>
  <c r="H7" i="24" s="1"/>
  <c r="J7" i="24" s="1"/>
  <c r="G6" i="24"/>
  <c r="I6" i="24" s="1"/>
  <c r="K6" i="24" s="1"/>
  <c r="F6" i="24"/>
  <c r="H6" i="24" s="1"/>
  <c r="J6" i="24" s="1"/>
  <c r="G5" i="24"/>
  <c r="I5" i="24" s="1"/>
  <c r="K5" i="24" s="1"/>
  <c r="F5" i="24"/>
  <c r="H5" i="24" s="1"/>
  <c r="J5" i="24" s="1"/>
  <c r="G4" i="24"/>
  <c r="I4" i="24" s="1"/>
  <c r="K4" i="24" s="1"/>
  <c r="F4" i="24"/>
  <c r="H4" i="24" s="1"/>
  <c r="J4" i="24" s="1"/>
  <c r="G3" i="24"/>
  <c r="I3" i="24" s="1"/>
  <c r="K3" i="24" s="1"/>
  <c r="F3" i="24"/>
  <c r="H3" i="24" s="1"/>
  <c r="J3" i="24" s="1"/>
  <c r="L52" i="24" l="1"/>
  <c r="L51" i="24" s="1"/>
  <c r="L50" i="24" s="1"/>
  <c r="L49" i="24" s="1"/>
  <c r="L48" i="24" s="1"/>
  <c r="N53" i="24"/>
  <c r="S54" i="24"/>
  <c r="R54" i="24"/>
  <c r="Q54" i="24"/>
  <c r="M51" i="24"/>
  <c r="M50" i="24" s="1"/>
  <c r="M49" i="24" s="1"/>
  <c r="M48" i="24" s="1"/>
  <c r="M47" i="24" s="1"/>
  <c r="M46" i="24" s="1"/>
  <c r="M45" i="24" s="1"/>
  <c r="M44" i="24" s="1"/>
  <c r="M43" i="24" s="1"/>
  <c r="M42" i="24" s="1"/>
  <c r="M41" i="24" s="1"/>
  <c r="M40" i="24" s="1"/>
  <c r="M39" i="24" s="1"/>
  <c r="M38" i="24" s="1"/>
  <c r="M37" i="24" s="1"/>
  <c r="M36" i="24" s="1"/>
  <c r="M35" i="24" s="1"/>
  <c r="M34" i="24" s="1"/>
  <c r="M33" i="24" s="1"/>
  <c r="M32" i="24" s="1"/>
  <c r="M31" i="24" s="1"/>
  <c r="M30" i="24" s="1"/>
  <c r="M29" i="24" s="1"/>
  <c r="M28" i="24" s="1"/>
  <c r="M27" i="24" s="1"/>
  <c r="M26" i="24" s="1"/>
  <c r="M25" i="24" s="1"/>
  <c r="M24" i="24" s="1"/>
  <c r="M23" i="24" s="1"/>
  <c r="M22" i="24" s="1"/>
  <c r="M21" i="24" s="1"/>
  <c r="M20" i="24" s="1"/>
  <c r="M19" i="24" s="1"/>
  <c r="M18" i="24" s="1"/>
  <c r="M17" i="24" s="1"/>
  <c r="M16" i="24" s="1"/>
  <c r="M15" i="24" s="1"/>
  <c r="M14" i="24" s="1"/>
  <c r="M13" i="24" s="1"/>
  <c r="M12" i="24" s="1"/>
  <c r="M11" i="24" s="1"/>
  <c r="M10" i="24" s="1"/>
  <c r="M9" i="24" s="1"/>
  <c r="M8" i="24" s="1"/>
  <c r="M7" i="24" s="1"/>
  <c r="M6" i="24" s="1"/>
  <c r="M5" i="24" s="1"/>
  <c r="M4" i="24" s="1"/>
  <c r="M3" i="24" s="1"/>
  <c r="O53" i="24"/>
  <c r="P53" i="24" s="1"/>
  <c r="N52" i="24" l="1"/>
  <c r="O52" i="24" s="1"/>
  <c r="P52" i="24" s="1"/>
  <c r="N51" i="24"/>
  <c r="S51" i="24" s="1"/>
  <c r="N48" i="24"/>
  <c r="O48" i="24" s="1"/>
  <c r="P48" i="24" s="1"/>
  <c r="L47" i="24"/>
  <c r="N49" i="24"/>
  <c r="O49" i="24" s="1"/>
  <c r="P49" i="24" s="1"/>
  <c r="N50" i="24"/>
  <c r="O50" i="24" s="1"/>
  <c r="P50" i="24" s="1"/>
  <c r="S52" i="24"/>
  <c r="R52" i="24"/>
  <c r="Q52" i="24"/>
  <c r="Q53" i="24"/>
  <c r="S53" i="24"/>
  <c r="R53" i="24"/>
  <c r="O51" i="24" l="1"/>
  <c r="P51" i="24" s="1"/>
  <c r="R51" i="24" s="1"/>
  <c r="N47" i="24"/>
  <c r="L46" i="24"/>
  <c r="Q51" i="24"/>
  <c r="R50" i="24"/>
  <c r="Q50" i="24"/>
  <c r="S50" i="24"/>
  <c r="S48" i="24"/>
  <c r="R48" i="24"/>
  <c r="Q48" i="24"/>
  <c r="Q49" i="24"/>
  <c r="S49" i="24"/>
  <c r="R49" i="24"/>
  <c r="N46" i="24" l="1"/>
  <c r="O46" i="24" s="1"/>
  <c r="P46" i="24" s="1"/>
  <c r="L45" i="24"/>
  <c r="S47" i="24"/>
  <c r="O47" i="24"/>
  <c r="P47" i="24" s="1"/>
  <c r="R47" i="24" s="1"/>
  <c r="N45" i="24" l="1"/>
  <c r="L44" i="24"/>
  <c r="Q47" i="24"/>
  <c r="R46" i="24"/>
  <c r="Q46" i="24"/>
  <c r="S46" i="24"/>
  <c r="N44" i="24" l="1"/>
  <c r="L43" i="24"/>
  <c r="S45" i="24"/>
  <c r="O45" i="24"/>
  <c r="P45" i="24" s="1"/>
  <c r="Q45" i="24" s="1"/>
  <c r="N43" i="24" l="1"/>
  <c r="L42" i="24"/>
  <c r="S44" i="24"/>
  <c r="R45" i="24"/>
  <c r="O44" i="24"/>
  <c r="P44" i="24" s="1"/>
  <c r="R44" i="24" s="1"/>
  <c r="S43" i="24" l="1"/>
  <c r="N42" i="24"/>
  <c r="L41" i="24"/>
  <c r="Q44" i="24"/>
  <c r="O43" i="24"/>
  <c r="P43" i="24" s="1"/>
  <c r="R43" i="24" s="1"/>
  <c r="Q43" i="24" l="1"/>
  <c r="S42" i="24"/>
  <c r="N41" i="24"/>
  <c r="O41" i="24" s="1"/>
  <c r="P41" i="24" s="1"/>
  <c r="L40" i="24"/>
  <c r="O42" i="24"/>
  <c r="P42" i="24" s="1"/>
  <c r="R42" i="24" s="1"/>
  <c r="Q42" i="24" l="1"/>
  <c r="N40" i="24"/>
  <c r="L39" i="24"/>
  <c r="Q41" i="24"/>
  <c r="S41" i="24"/>
  <c r="R41" i="24"/>
  <c r="S40" i="24" l="1"/>
  <c r="N39" i="24"/>
  <c r="O39" i="24" s="1"/>
  <c r="P39" i="24" s="1"/>
  <c r="L38" i="24"/>
  <c r="O40" i="24"/>
  <c r="P40" i="24" s="1"/>
  <c r="R40" i="24" s="1"/>
  <c r="S39" i="24" l="1"/>
  <c r="R39" i="24"/>
  <c r="Q39" i="24"/>
  <c r="Q40" i="24"/>
  <c r="N38" i="24"/>
  <c r="O38" i="24"/>
  <c r="P38" i="24" s="1"/>
  <c r="L37" i="24"/>
  <c r="N37" i="24" l="1"/>
  <c r="L36" i="24"/>
  <c r="R38" i="24"/>
  <c r="Q38" i="24"/>
  <c r="S38" i="24"/>
  <c r="N36" i="24" l="1"/>
  <c r="L35" i="24"/>
  <c r="S37" i="24"/>
  <c r="O37" i="24"/>
  <c r="P37" i="24" s="1"/>
  <c r="R37" i="24" s="1"/>
  <c r="Q37" i="24" l="1"/>
  <c r="N35" i="24"/>
  <c r="L34" i="24"/>
  <c r="S36" i="24"/>
  <c r="O36" i="24"/>
  <c r="P36" i="24" s="1"/>
  <c r="R36" i="24" s="1"/>
  <c r="N34" i="24" l="1"/>
  <c r="L33" i="24"/>
  <c r="Q36" i="24"/>
  <c r="S35" i="24"/>
  <c r="O35" i="24"/>
  <c r="P35" i="24" s="1"/>
  <c r="R35" i="24" s="1"/>
  <c r="N33" i="24" l="1"/>
  <c r="O33" i="24" s="1"/>
  <c r="P33" i="24" s="1"/>
  <c r="L32" i="24"/>
  <c r="Q35" i="24"/>
  <c r="S34" i="24"/>
  <c r="O34" i="24"/>
  <c r="P34" i="24" s="1"/>
  <c r="R34" i="24" s="1"/>
  <c r="N32" i="24" l="1"/>
  <c r="L31" i="24"/>
  <c r="Q34" i="24"/>
  <c r="R33" i="24"/>
  <c r="S33" i="24"/>
  <c r="Q33" i="24"/>
  <c r="N31" i="24" l="1"/>
  <c r="L30" i="24"/>
  <c r="S32" i="24"/>
  <c r="O32" i="24"/>
  <c r="P32" i="24" s="1"/>
  <c r="R32" i="24" s="1"/>
  <c r="S31" i="24" l="1"/>
  <c r="Q32" i="24"/>
  <c r="N30" i="24"/>
  <c r="O30" i="24" s="1"/>
  <c r="P30" i="24" s="1"/>
  <c r="L29" i="24"/>
  <c r="O31" i="24"/>
  <c r="P31" i="24" s="1"/>
  <c r="R31" i="24" s="1"/>
  <c r="N29" i="24" l="1"/>
  <c r="O29" i="24" s="1"/>
  <c r="P29" i="24" s="1"/>
  <c r="L28" i="24"/>
  <c r="Q31" i="24"/>
  <c r="S30" i="24"/>
  <c r="Q30" i="24"/>
  <c r="R30" i="24"/>
  <c r="N28" i="24" l="1"/>
  <c r="L27" i="24"/>
  <c r="S29" i="24"/>
  <c r="R29" i="24"/>
  <c r="Q29" i="24"/>
  <c r="N27" i="24" l="1"/>
  <c r="O27" i="24" s="1"/>
  <c r="P27" i="24" s="1"/>
  <c r="L26" i="24"/>
  <c r="S28" i="24"/>
  <c r="O28" i="24"/>
  <c r="P28" i="24" s="1"/>
  <c r="R28" i="24" s="1"/>
  <c r="N26" i="24" l="1"/>
  <c r="L25" i="24"/>
  <c r="Q28" i="24"/>
  <c r="R27" i="24"/>
  <c r="Q27" i="24"/>
  <c r="S27" i="24"/>
  <c r="N25" i="24" l="1"/>
  <c r="O25" i="24" s="1"/>
  <c r="P25" i="24" s="1"/>
  <c r="L24" i="24"/>
  <c r="S26" i="24"/>
  <c r="O26" i="24"/>
  <c r="P26" i="24" s="1"/>
  <c r="R26" i="24" s="1"/>
  <c r="Q26" i="24" l="1"/>
  <c r="N24" i="24"/>
  <c r="L23" i="24"/>
  <c r="S25" i="24"/>
  <c r="R25" i="24"/>
  <c r="Q25" i="24"/>
  <c r="N23" i="24" l="1"/>
  <c r="O23" i="24" s="1"/>
  <c r="P23" i="24" s="1"/>
  <c r="L22" i="24"/>
  <c r="S24" i="24"/>
  <c r="O24" i="24"/>
  <c r="P24" i="24" s="1"/>
  <c r="Q24" i="24" s="1"/>
  <c r="N22" i="24" l="1"/>
  <c r="L21" i="24"/>
  <c r="R24" i="24"/>
  <c r="R23" i="24"/>
  <c r="S23" i="24"/>
  <c r="Q23" i="24"/>
  <c r="N21" i="24" l="1"/>
  <c r="L20" i="24"/>
  <c r="S22" i="24"/>
  <c r="O22" i="24"/>
  <c r="P22" i="24" s="1"/>
  <c r="R22" i="24" s="1"/>
  <c r="Q22" i="24" l="1"/>
  <c r="N20" i="24"/>
  <c r="L19" i="24"/>
  <c r="S21" i="24"/>
  <c r="O21" i="24"/>
  <c r="P21" i="24" s="1"/>
  <c r="R21" i="24" s="1"/>
  <c r="N19" i="24" l="1"/>
  <c r="O19" i="24" s="1"/>
  <c r="P19" i="24" s="1"/>
  <c r="L18" i="24"/>
  <c r="Q21" i="24"/>
  <c r="S20" i="24"/>
  <c r="O20" i="24"/>
  <c r="P20" i="24" s="1"/>
  <c r="R20" i="24" s="1"/>
  <c r="Q20" i="24" l="1"/>
  <c r="N18" i="24"/>
  <c r="L17" i="24"/>
  <c r="R19" i="24"/>
  <c r="Q19" i="24"/>
  <c r="S19" i="24"/>
  <c r="N17" i="24" l="1"/>
  <c r="L16" i="24"/>
  <c r="S18" i="24"/>
  <c r="O18" i="24"/>
  <c r="P18" i="24" s="1"/>
  <c r="R18" i="24" s="1"/>
  <c r="Q18" i="24" l="1"/>
  <c r="N16" i="24"/>
  <c r="L15" i="24"/>
  <c r="S17" i="24"/>
  <c r="O17" i="24"/>
  <c r="P17" i="24" s="1"/>
  <c r="R17" i="24" s="1"/>
  <c r="N15" i="24" l="1"/>
  <c r="O15" i="24" s="1"/>
  <c r="P15" i="24" s="1"/>
  <c r="L14" i="24"/>
  <c r="Q17" i="24"/>
  <c r="S16" i="24"/>
  <c r="O16" i="24"/>
  <c r="P16" i="24" s="1"/>
  <c r="R16" i="24" s="1"/>
  <c r="Q16" i="24" l="1"/>
  <c r="N14" i="24"/>
  <c r="L13" i="24"/>
  <c r="R15" i="24"/>
  <c r="Q15" i="24"/>
  <c r="S15" i="24"/>
  <c r="N13" i="24" l="1"/>
  <c r="L12" i="24"/>
  <c r="S14" i="24"/>
  <c r="O14" i="24"/>
  <c r="P14" i="24" s="1"/>
  <c r="R14" i="24" s="1"/>
  <c r="Q14" i="24" l="1"/>
  <c r="N12" i="24"/>
  <c r="L11" i="24"/>
  <c r="S13" i="24"/>
  <c r="O13" i="24"/>
  <c r="P13" i="24" s="1"/>
  <c r="R13" i="24" s="1"/>
  <c r="N11" i="24" l="1"/>
  <c r="O11" i="24" s="1"/>
  <c r="P11" i="24" s="1"/>
  <c r="L10" i="24"/>
  <c r="S12" i="24"/>
  <c r="Q13" i="24"/>
  <c r="O12" i="24"/>
  <c r="P12" i="24" s="1"/>
  <c r="R12" i="24" s="1"/>
  <c r="Q12" i="24" l="1"/>
  <c r="N10" i="24"/>
  <c r="O10" i="24" s="1"/>
  <c r="P10" i="24" s="1"/>
  <c r="L9" i="24"/>
  <c r="R11" i="24"/>
  <c r="S11" i="24"/>
  <c r="Q11" i="24"/>
  <c r="N9" i="24" l="1"/>
  <c r="L8" i="24"/>
  <c r="Q10" i="24"/>
  <c r="R10" i="24"/>
  <c r="S10" i="24"/>
  <c r="N8" i="24" l="1"/>
  <c r="L7" i="24"/>
  <c r="S9" i="24"/>
  <c r="O9" i="24"/>
  <c r="P9" i="24" s="1"/>
  <c r="Q9" i="24" s="1"/>
  <c r="N7" i="24" l="1"/>
  <c r="O7" i="24" s="1"/>
  <c r="P7" i="24" s="1"/>
  <c r="L6" i="24"/>
  <c r="R9" i="24"/>
  <c r="S8" i="24"/>
  <c r="O8" i="24"/>
  <c r="P8" i="24" s="1"/>
  <c r="Q8" i="24" s="1"/>
  <c r="N6" i="24" l="1"/>
  <c r="L5" i="24"/>
  <c r="R8" i="24"/>
  <c r="R7" i="24"/>
  <c r="Q7" i="24"/>
  <c r="S7" i="24"/>
  <c r="N5" i="24" l="1"/>
  <c r="L4" i="24"/>
  <c r="S6" i="24"/>
  <c r="O6" i="24"/>
  <c r="P6" i="24" s="1"/>
  <c r="R6" i="24" s="1"/>
  <c r="Q6" i="24" l="1"/>
  <c r="N4" i="24"/>
  <c r="L3" i="24"/>
  <c r="S5" i="24"/>
  <c r="O5" i="24"/>
  <c r="P5" i="24" s="1"/>
  <c r="Q5" i="24" s="1"/>
  <c r="N3" i="24" l="1"/>
  <c r="O3" i="24" s="1"/>
  <c r="P3" i="24" s="1"/>
  <c r="R5" i="24"/>
  <c r="S4" i="24"/>
  <c r="O4" i="24"/>
  <c r="P4" i="24" s="1"/>
  <c r="Q4" i="24" s="1"/>
  <c r="R4" i="24" l="1"/>
  <c r="R3" i="24"/>
  <c r="S3" i="24"/>
  <c r="Q3" i="24"/>
  <c r="AQ2" i="3" l="1"/>
  <c r="T53" i="1"/>
  <c r="U53" i="1" s="1"/>
  <c r="V53" i="1" s="1"/>
  <c r="T54" i="1"/>
  <c r="U54" i="1" s="1"/>
  <c r="T3" i="1"/>
  <c r="T4" i="1"/>
  <c r="T5" i="1"/>
  <c r="T6" i="1"/>
  <c r="U6" i="1" s="1"/>
  <c r="T7" i="1"/>
  <c r="T8" i="1"/>
  <c r="T9" i="1"/>
  <c r="T10" i="1"/>
  <c r="T11" i="1"/>
  <c r="U11" i="1" s="1"/>
  <c r="T12" i="1"/>
  <c r="U12" i="1" s="1"/>
  <c r="T13" i="1"/>
  <c r="U13" i="1" s="1"/>
  <c r="V13" i="1" s="1"/>
  <c r="T14" i="1"/>
  <c r="U14" i="1" s="1"/>
  <c r="V14" i="1" s="1"/>
  <c r="T15" i="1"/>
  <c r="U15" i="1" s="1"/>
  <c r="T16" i="1"/>
  <c r="U16" i="1" s="1"/>
  <c r="T17" i="1"/>
  <c r="U17" i="1" s="1"/>
  <c r="V17" i="1" s="1"/>
  <c r="T18" i="1"/>
  <c r="U18" i="1" s="1"/>
  <c r="V18" i="1" s="1"/>
  <c r="T19" i="1"/>
  <c r="U19" i="1" s="1"/>
  <c r="T20" i="1"/>
  <c r="U20" i="1" s="1"/>
  <c r="T21" i="1"/>
  <c r="U21" i="1" s="1"/>
  <c r="V21" i="1" s="1"/>
  <c r="T22" i="1"/>
  <c r="U22" i="1" s="1"/>
  <c r="V22" i="1" s="1"/>
  <c r="T23" i="1"/>
  <c r="U23" i="1" s="1"/>
  <c r="T24" i="1"/>
  <c r="U24" i="1" s="1"/>
  <c r="T25" i="1"/>
  <c r="U25" i="1" s="1"/>
  <c r="V25" i="1" s="1"/>
  <c r="T26" i="1"/>
  <c r="U26" i="1" s="1"/>
  <c r="V26" i="1" s="1"/>
  <c r="T27" i="1"/>
  <c r="U27" i="1" s="1"/>
  <c r="T28" i="1"/>
  <c r="U28" i="1" s="1"/>
  <c r="T29" i="1"/>
  <c r="U29" i="1" s="1"/>
  <c r="V29" i="1" s="1"/>
  <c r="T30" i="1"/>
  <c r="U30" i="1" s="1"/>
  <c r="V30" i="1" s="1"/>
  <c r="T31" i="1"/>
  <c r="T32" i="1"/>
  <c r="U32" i="1" s="1"/>
  <c r="T33" i="1"/>
  <c r="U33" i="1" s="1"/>
  <c r="V33" i="1" s="1"/>
  <c r="T34" i="1"/>
  <c r="U34" i="1" s="1"/>
  <c r="V34" i="1" s="1"/>
  <c r="T35" i="1"/>
  <c r="U35" i="1" s="1"/>
  <c r="T36" i="1"/>
  <c r="U36" i="1" s="1"/>
  <c r="T37" i="1"/>
  <c r="U37" i="1" s="1"/>
  <c r="V37" i="1" s="1"/>
  <c r="T38" i="1"/>
  <c r="U38" i="1" s="1"/>
  <c r="V38" i="1" s="1"/>
  <c r="T39" i="1"/>
  <c r="U39" i="1" s="1"/>
  <c r="T40" i="1"/>
  <c r="U40" i="1" s="1"/>
  <c r="T41" i="1"/>
  <c r="U41" i="1" s="1"/>
  <c r="V41" i="1" s="1"/>
  <c r="T42" i="1"/>
  <c r="U42" i="1" s="1"/>
  <c r="V42" i="1" s="1"/>
  <c r="T43" i="1"/>
  <c r="U43" i="1" s="1"/>
  <c r="T44" i="1"/>
  <c r="U44" i="1" s="1"/>
  <c r="T45" i="1"/>
  <c r="U45" i="1" s="1"/>
  <c r="V45" i="1" s="1"/>
  <c r="T46" i="1"/>
  <c r="U46" i="1" s="1"/>
  <c r="V46" i="1" s="1"/>
  <c r="T47" i="1"/>
  <c r="T48" i="1"/>
  <c r="U48" i="1" s="1"/>
  <c r="T49" i="1"/>
  <c r="U49" i="1" s="1"/>
  <c r="V49" i="1" s="1"/>
  <c r="T50" i="1"/>
  <c r="U50" i="1" s="1"/>
  <c r="V50" i="1" s="1"/>
  <c r="T51" i="1"/>
  <c r="U51" i="1" s="1"/>
  <c r="T52" i="1"/>
  <c r="U31" i="1"/>
  <c r="U47" i="1"/>
  <c r="V54" i="1" l="1"/>
  <c r="V6" i="1"/>
  <c r="U9" i="1"/>
  <c r="V9" i="1" s="1"/>
  <c r="U5" i="1"/>
  <c r="V5" i="1" s="1"/>
  <c r="U10" i="1"/>
  <c r="V10" i="1" s="1"/>
  <c r="U8" i="1"/>
  <c r="V8" i="1" s="1"/>
  <c r="U4" i="1"/>
  <c r="V4" i="1" s="1"/>
  <c r="U7" i="1"/>
  <c r="V7" i="1" s="1"/>
  <c r="U3" i="1"/>
  <c r="V3" i="1" s="1"/>
  <c r="V51" i="1"/>
  <c r="V47" i="1"/>
  <c r="V43" i="1"/>
  <c r="V39" i="1"/>
  <c r="V35" i="1"/>
  <c r="V31" i="1"/>
  <c r="V27" i="1"/>
  <c r="V23" i="1"/>
  <c r="V19" i="1"/>
  <c r="V15" i="1"/>
  <c r="V11" i="1"/>
  <c r="V48" i="1"/>
  <c r="V44" i="1"/>
  <c r="V40" i="1"/>
  <c r="V36" i="1"/>
  <c r="V32" i="1"/>
  <c r="V28" i="1"/>
  <c r="V24" i="1"/>
  <c r="V20" i="1"/>
  <c r="V16" i="1"/>
  <c r="V12" i="1"/>
  <c r="U52" i="1"/>
  <c r="V52" i="1" s="1"/>
  <c r="AF3" i="3" l="1"/>
  <c r="AQ3" i="3" l="1"/>
  <c r="T3" i="26" l="1"/>
  <c r="T3" i="28"/>
  <c r="T3" i="25"/>
  <c r="T3" i="27"/>
  <c r="T3" i="24"/>
  <c r="U3" i="25" l="1"/>
  <c r="V3" i="25" s="1"/>
  <c r="W3" i="25" s="1"/>
  <c r="X3" i="25" s="1"/>
  <c r="U3" i="26"/>
  <c r="V3" i="26" s="1"/>
  <c r="W3" i="26" s="1"/>
  <c r="X3" i="26" s="1"/>
  <c r="U3" i="27"/>
  <c r="V3" i="27" s="1"/>
  <c r="W3" i="27" s="1"/>
  <c r="X3" i="27" s="1"/>
  <c r="U3" i="24"/>
  <c r="V3" i="24" s="1"/>
  <c r="W3" i="24" s="1"/>
  <c r="X3" i="24" s="1"/>
  <c r="U3" i="28"/>
  <c r="V3" i="28" s="1"/>
  <c r="W3" i="28" s="1"/>
  <c r="X3" i="28" s="1"/>
  <c r="T46" i="27"/>
  <c r="T28" i="26"/>
  <c r="T7" i="28"/>
  <c r="T45" i="24"/>
  <c r="T45" i="26"/>
  <c r="T44" i="27"/>
  <c r="T41" i="25"/>
  <c r="T16" i="28"/>
  <c r="T31" i="28"/>
  <c r="T17" i="26"/>
  <c r="T50" i="24"/>
  <c r="T26" i="26"/>
  <c r="T25" i="24"/>
  <c r="T38" i="24"/>
  <c r="T23" i="28"/>
  <c r="T43" i="24"/>
  <c r="T23" i="24"/>
  <c r="T12" i="26"/>
  <c r="T42" i="28"/>
  <c r="T40" i="24"/>
  <c r="T17" i="28"/>
  <c r="T49" i="27"/>
  <c r="T19" i="24"/>
  <c r="T30" i="25"/>
  <c r="T30" i="26"/>
  <c r="T22" i="25"/>
  <c r="T29" i="25"/>
  <c r="T34" i="28"/>
  <c r="T8" i="26"/>
  <c r="T35" i="25"/>
  <c r="T44" i="26"/>
  <c r="T24" i="26"/>
  <c r="T20" i="24"/>
  <c r="T9" i="26"/>
  <c r="T12" i="24"/>
  <c r="T28" i="24"/>
  <c r="T53" i="27"/>
  <c r="T38" i="26"/>
  <c r="T32" i="26"/>
  <c r="T50" i="25"/>
  <c r="T27" i="24"/>
  <c r="T39" i="26"/>
  <c r="T5" i="28"/>
  <c r="T9" i="28"/>
  <c r="T37" i="28"/>
  <c r="T25" i="28"/>
  <c r="T9" i="27"/>
  <c r="T22" i="27"/>
  <c r="T36" i="25"/>
  <c r="T54" i="28"/>
  <c r="T4" i="28"/>
  <c r="T39" i="25"/>
  <c r="T18" i="25"/>
  <c r="T44" i="28"/>
  <c r="T20" i="25"/>
  <c r="T16" i="25"/>
  <c r="T41" i="28"/>
  <c r="T33" i="24"/>
  <c r="T15" i="24"/>
  <c r="T34" i="25"/>
  <c r="T24" i="28"/>
  <c r="T35" i="26"/>
  <c r="T4" i="25"/>
  <c r="T46" i="28"/>
  <c r="T18" i="24"/>
  <c r="T19" i="26"/>
  <c r="T22" i="28"/>
  <c r="T8" i="25"/>
  <c r="T49" i="25"/>
  <c r="T23" i="27"/>
  <c r="T7" i="26"/>
  <c r="T13" i="25"/>
  <c r="T24" i="24"/>
  <c r="T16" i="26"/>
  <c r="T13" i="27"/>
  <c r="T35" i="28"/>
  <c r="T50" i="28"/>
  <c r="T18" i="27"/>
  <c r="T35" i="27"/>
  <c r="T47" i="24"/>
  <c r="T53" i="25"/>
  <c r="T4" i="27"/>
  <c r="T47" i="27"/>
  <c r="T37" i="27"/>
  <c r="T19" i="28"/>
  <c r="T17" i="24"/>
  <c r="T10" i="26"/>
  <c r="T54" i="27"/>
  <c r="T31" i="24"/>
  <c r="T52" i="24"/>
  <c r="T47" i="28"/>
  <c r="T51" i="25"/>
  <c r="T48" i="27"/>
  <c r="T22" i="26"/>
  <c r="T9" i="24"/>
  <c r="T46" i="24"/>
  <c r="T19" i="25"/>
  <c r="T18" i="28"/>
  <c r="T31" i="26"/>
  <c r="T27" i="28"/>
  <c r="T6" i="24"/>
  <c r="T46" i="26"/>
  <c r="T32" i="24"/>
  <c r="T7" i="27"/>
  <c r="T39" i="24"/>
  <c r="T23" i="25"/>
  <c r="T8" i="24"/>
  <c r="T52" i="27"/>
  <c r="T19" i="27"/>
  <c r="T26" i="28"/>
  <c r="T5" i="27"/>
  <c r="T47" i="26"/>
  <c r="T43" i="26"/>
  <c r="T52" i="25"/>
  <c r="T34" i="24"/>
  <c r="T49" i="26"/>
  <c r="T12" i="28"/>
  <c r="T31" i="27"/>
  <c r="T30" i="24"/>
  <c r="T32" i="28"/>
  <c r="T29" i="28"/>
  <c r="T40" i="25"/>
  <c r="T7" i="24"/>
  <c r="T9" i="25"/>
  <c r="T51" i="28"/>
  <c r="T21" i="28"/>
  <c r="T42" i="25"/>
  <c r="T24" i="25"/>
  <c r="T17" i="27"/>
  <c r="T37" i="25"/>
  <c r="T50" i="26"/>
  <c r="T32" i="25"/>
  <c r="T40" i="26"/>
  <c r="T45" i="28"/>
  <c r="T43" i="28"/>
  <c r="T53" i="28"/>
  <c r="T41" i="24"/>
  <c r="T44" i="24"/>
  <c r="T29" i="27"/>
  <c r="T37" i="24"/>
  <c r="T14" i="28"/>
  <c r="T5" i="24"/>
  <c r="T6" i="26"/>
  <c r="T13" i="28"/>
  <c r="T48" i="26"/>
  <c r="T21" i="24"/>
  <c r="T31" i="25"/>
  <c r="T42" i="26"/>
  <c r="T37" i="26"/>
  <c r="T10" i="27"/>
  <c r="T11" i="28"/>
  <c r="T5" i="26"/>
  <c r="T7" i="25"/>
  <c r="T33" i="27"/>
  <c r="T11" i="26"/>
  <c r="T15" i="25"/>
  <c r="T16" i="27"/>
  <c r="T42" i="24"/>
  <c r="T18" i="26"/>
  <c r="T12" i="25"/>
  <c r="T34" i="27"/>
  <c r="T11" i="25"/>
  <c r="T51" i="27"/>
  <c r="T15" i="27"/>
  <c r="T21" i="26"/>
  <c r="T10" i="28"/>
  <c r="T8" i="28"/>
  <c r="T38" i="25"/>
  <c r="T13" i="24"/>
  <c r="T29" i="26"/>
  <c r="T27" i="26"/>
  <c r="T41" i="26"/>
  <c r="T6" i="28"/>
  <c r="T25" i="26"/>
  <c r="T13" i="26"/>
  <c r="T17" i="25"/>
  <c r="T11" i="24"/>
  <c r="T54" i="26"/>
  <c r="T46" i="25"/>
  <c r="T43" i="25"/>
  <c r="T20" i="27"/>
  <c r="T28" i="27"/>
  <c r="T49" i="28"/>
  <c r="T48" i="25"/>
  <c r="T6" i="27"/>
  <c r="T14" i="25"/>
  <c r="T42" i="27"/>
  <c r="T32" i="27"/>
  <c r="T30" i="28"/>
  <c r="T51" i="26"/>
  <c r="T27" i="27"/>
  <c r="T47" i="25"/>
  <c r="T50" i="27"/>
  <c r="T25" i="27"/>
  <c r="T5" i="25"/>
  <c r="T21" i="27"/>
  <c r="T14" i="24"/>
  <c r="T20" i="28"/>
  <c r="T36" i="28"/>
  <c r="T45" i="27"/>
  <c r="T39" i="27"/>
  <c r="T52" i="28"/>
  <c r="T43" i="27"/>
  <c r="T26" i="27"/>
  <c r="T24" i="27"/>
  <c r="T29" i="24"/>
  <c r="T48" i="28"/>
  <c r="T36" i="27"/>
  <c r="T14" i="26"/>
  <c r="T15" i="28"/>
  <c r="T39" i="28"/>
  <c r="T33" i="25"/>
  <c r="T4" i="26"/>
  <c r="T4" i="24"/>
  <c r="T38" i="28"/>
  <c r="T30" i="27"/>
  <c r="T22" i="24"/>
  <c r="T15" i="26"/>
  <c r="T36" i="24"/>
  <c r="T23" i="26"/>
  <c r="T6" i="25"/>
  <c r="T51" i="24"/>
  <c r="T34" i="26"/>
  <c r="T38" i="27"/>
  <c r="T52" i="26"/>
  <c r="T21" i="25"/>
  <c r="T53" i="24"/>
  <c r="T45" i="25"/>
  <c r="T12" i="27"/>
  <c r="T54" i="25"/>
  <c r="T35" i="24"/>
  <c r="T10" i="24"/>
  <c r="T10" i="25"/>
  <c r="T25" i="25"/>
  <c r="T27" i="25"/>
  <c r="T26" i="25"/>
  <c r="T26" i="24"/>
  <c r="T8" i="27"/>
  <c r="T28" i="28"/>
  <c r="T33" i="26"/>
  <c r="T40" i="27"/>
  <c r="T49" i="24"/>
  <c r="T40" i="28"/>
  <c r="T54" i="24"/>
  <c r="T48" i="24"/>
  <c r="T53" i="26"/>
  <c r="T16" i="24"/>
  <c r="T44" i="25"/>
  <c r="T20" i="26"/>
  <c r="T11" i="27"/>
  <c r="T36" i="26"/>
  <c r="T28" i="25"/>
  <c r="T41" i="27"/>
  <c r="T14" i="27"/>
  <c r="T33" i="28"/>
  <c r="U30" i="28" l="1"/>
  <c r="V30" i="28" s="1"/>
  <c r="W30" i="28" s="1"/>
  <c r="X30" i="28" s="1"/>
  <c r="U30" i="25"/>
  <c r="U30" i="26"/>
  <c r="V30" i="26" s="1"/>
  <c r="W30" i="26" s="1"/>
  <c r="X30" i="26" s="1"/>
  <c r="U30" i="27"/>
  <c r="V30" i="27" s="1"/>
  <c r="W30" i="27" s="1"/>
  <c r="X30" i="27" s="1"/>
  <c r="U30" i="24"/>
  <c r="V30" i="24" s="1"/>
  <c r="W30" i="24" s="1"/>
  <c r="X30" i="24" s="1"/>
  <c r="U16" i="25"/>
  <c r="V16" i="25" s="1"/>
  <c r="W16" i="25" s="1"/>
  <c r="X16" i="25" s="1"/>
  <c r="U16" i="24"/>
  <c r="V16" i="24" s="1"/>
  <c r="W16" i="24" s="1"/>
  <c r="X16" i="24" s="1"/>
  <c r="U16" i="28"/>
  <c r="V16" i="28" s="1"/>
  <c r="W16" i="28" s="1"/>
  <c r="X16" i="28" s="1"/>
  <c r="U16" i="26"/>
  <c r="V16" i="26" s="1"/>
  <c r="W16" i="26" s="1"/>
  <c r="X16" i="26" s="1"/>
  <c r="U16" i="27"/>
  <c r="U45" i="28"/>
  <c r="U45" i="24"/>
  <c r="U45" i="25"/>
  <c r="V45" i="25" s="1"/>
  <c r="W45" i="25" s="1"/>
  <c r="X45" i="25" s="1"/>
  <c r="U45" i="26"/>
  <c r="V45" i="26" s="1"/>
  <c r="W45" i="26" s="1"/>
  <c r="X45" i="26" s="1"/>
  <c r="U45" i="27"/>
  <c r="V45" i="27" s="1"/>
  <c r="W45" i="27" s="1"/>
  <c r="X45" i="27" s="1"/>
  <c r="U21" i="27"/>
  <c r="V21" i="27" s="1"/>
  <c r="W21" i="27" s="1"/>
  <c r="X21" i="27" s="1"/>
  <c r="U21" i="28"/>
  <c r="U21" i="24"/>
  <c r="V21" i="24" s="1"/>
  <c r="W21" i="24" s="1"/>
  <c r="X21" i="24" s="1"/>
  <c r="U21" i="25"/>
  <c r="V21" i="25" s="1"/>
  <c r="W21" i="25" s="1"/>
  <c r="X21" i="25" s="1"/>
  <c r="U21" i="26"/>
  <c r="V21" i="26" s="1"/>
  <c r="W21" i="26" s="1"/>
  <c r="X21" i="26" s="1"/>
  <c r="U52" i="25"/>
  <c r="V52" i="25" s="1"/>
  <c r="W52" i="25" s="1"/>
  <c r="X52" i="25" s="1"/>
  <c r="U52" i="28"/>
  <c r="V52" i="28" s="1"/>
  <c r="W52" i="28" s="1"/>
  <c r="X52" i="28" s="1"/>
  <c r="U52" i="27"/>
  <c r="V52" i="27" s="1"/>
  <c r="W52" i="27" s="1"/>
  <c r="X52" i="27" s="1"/>
  <c r="U52" i="24"/>
  <c r="V52" i="24" s="1"/>
  <c r="W52" i="24" s="1"/>
  <c r="X52" i="24" s="1"/>
  <c r="U52" i="26"/>
  <c r="V52" i="26" s="1"/>
  <c r="W52" i="26" s="1"/>
  <c r="X52" i="26" s="1"/>
  <c r="U54" i="24"/>
  <c r="V54" i="24" s="1"/>
  <c r="W54" i="24" s="1"/>
  <c r="X54" i="24" s="1"/>
  <c r="U54" i="26"/>
  <c r="V54" i="26" s="1"/>
  <c r="W54" i="26" s="1"/>
  <c r="X54" i="26" s="1"/>
  <c r="U54" i="27"/>
  <c r="U54" i="25"/>
  <c r="V54" i="25" s="1"/>
  <c r="W54" i="25" s="1"/>
  <c r="X54" i="25" s="1"/>
  <c r="U54" i="28"/>
  <c r="V54" i="28" s="1"/>
  <c r="W54" i="28" s="1"/>
  <c r="X54" i="28" s="1"/>
  <c r="U25" i="26"/>
  <c r="V25" i="26" s="1"/>
  <c r="W25" i="26" s="1"/>
  <c r="X25" i="26" s="1"/>
  <c r="U25" i="27"/>
  <c r="V25" i="27" s="1"/>
  <c r="W25" i="27" s="1"/>
  <c r="X25" i="27" s="1"/>
  <c r="U25" i="28"/>
  <c r="V25" i="28" s="1"/>
  <c r="W25" i="28" s="1"/>
  <c r="X25" i="28" s="1"/>
  <c r="U25" i="24"/>
  <c r="V25" i="24" s="1"/>
  <c r="W25" i="24" s="1"/>
  <c r="X25" i="24" s="1"/>
  <c r="U25" i="25"/>
  <c r="V25" i="25" s="1"/>
  <c r="W25" i="25" s="1"/>
  <c r="X25" i="25" s="1"/>
  <c r="U40" i="28"/>
  <c r="V40" i="28" s="1"/>
  <c r="W40" i="28" s="1"/>
  <c r="X40" i="28" s="1"/>
  <c r="U40" i="26"/>
  <c r="U40" i="27"/>
  <c r="V40" i="27" s="1"/>
  <c r="W40" i="27" s="1"/>
  <c r="X40" i="27" s="1"/>
  <c r="U40" i="25"/>
  <c r="V40" i="25" s="1"/>
  <c r="W40" i="25" s="1"/>
  <c r="X40" i="25" s="1"/>
  <c r="U40" i="24"/>
  <c r="V40" i="24" s="1"/>
  <c r="W40" i="24" s="1"/>
  <c r="X40" i="24" s="1"/>
  <c r="U31" i="24"/>
  <c r="V31" i="24" s="1"/>
  <c r="W31" i="24" s="1"/>
  <c r="X31" i="24" s="1"/>
  <c r="U31" i="26"/>
  <c r="V31" i="26" s="1"/>
  <c r="W31" i="26" s="1"/>
  <c r="X31" i="26" s="1"/>
  <c r="U31" i="25"/>
  <c r="V31" i="25" s="1"/>
  <c r="W31" i="25" s="1"/>
  <c r="X31" i="25" s="1"/>
  <c r="U31" i="28"/>
  <c r="V31" i="28" s="1"/>
  <c r="W31" i="28" s="1"/>
  <c r="X31" i="28" s="1"/>
  <c r="U31" i="27"/>
  <c r="V31" i="27" s="1"/>
  <c r="W31" i="27" s="1"/>
  <c r="X31" i="27" s="1"/>
  <c r="U39" i="25"/>
  <c r="V39" i="25" s="1"/>
  <c r="W39" i="25" s="1"/>
  <c r="X39" i="25" s="1"/>
  <c r="U39" i="28"/>
  <c r="V39" i="28" s="1"/>
  <c r="W39" i="28" s="1"/>
  <c r="X39" i="28" s="1"/>
  <c r="U39" i="24"/>
  <c r="V39" i="24" s="1"/>
  <c r="W39" i="24" s="1"/>
  <c r="X39" i="24" s="1"/>
  <c r="U39" i="27"/>
  <c r="V39" i="27" s="1"/>
  <c r="W39" i="27" s="1"/>
  <c r="X39" i="27" s="1"/>
  <c r="U39" i="26"/>
  <c r="V39" i="26" s="1"/>
  <c r="W39" i="26" s="1"/>
  <c r="X39" i="26" s="1"/>
  <c r="U37" i="24"/>
  <c r="V37" i="24" s="1"/>
  <c r="W37" i="24" s="1"/>
  <c r="X37" i="24" s="1"/>
  <c r="U37" i="28"/>
  <c r="V37" i="28" s="1"/>
  <c r="W37" i="28" s="1"/>
  <c r="X37" i="28" s="1"/>
  <c r="U37" i="26"/>
  <c r="V37" i="26" s="1"/>
  <c r="W37" i="26" s="1"/>
  <c r="X37" i="26" s="1"/>
  <c r="U37" i="25"/>
  <c r="V37" i="25" s="1"/>
  <c r="W37" i="25" s="1"/>
  <c r="X37" i="25" s="1"/>
  <c r="U37" i="27"/>
  <c r="V37" i="27" s="1"/>
  <c r="W37" i="27" s="1"/>
  <c r="X37" i="27" s="1"/>
  <c r="U36" i="24"/>
  <c r="V36" i="24" s="1"/>
  <c r="W36" i="24" s="1"/>
  <c r="X36" i="24" s="1"/>
  <c r="U36" i="28"/>
  <c r="V36" i="28" s="1"/>
  <c r="W36" i="28" s="1"/>
  <c r="X36" i="28" s="1"/>
  <c r="U36" i="27"/>
  <c r="V36" i="27" s="1"/>
  <c r="W36" i="27" s="1"/>
  <c r="X36" i="27" s="1"/>
  <c r="U36" i="25"/>
  <c r="V36" i="25" s="1"/>
  <c r="W36" i="25" s="1"/>
  <c r="X36" i="25" s="1"/>
  <c r="U36" i="26"/>
  <c r="V36" i="26" s="1"/>
  <c r="W36" i="26" s="1"/>
  <c r="X36" i="26" s="1"/>
  <c r="U13" i="26"/>
  <c r="V13" i="26" s="1"/>
  <c r="W13" i="26" s="1"/>
  <c r="X13" i="26" s="1"/>
  <c r="U13" i="25"/>
  <c r="V13" i="25" s="1"/>
  <c r="W13" i="25" s="1"/>
  <c r="X13" i="25" s="1"/>
  <c r="U13" i="28"/>
  <c r="V13" i="28" s="1"/>
  <c r="W13" i="28" s="1"/>
  <c r="X13" i="28" s="1"/>
  <c r="U13" i="27"/>
  <c r="V13" i="27" s="1"/>
  <c r="W13" i="27" s="1"/>
  <c r="X13" i="27" s="1"/>
  <c r="U13" i="24"/>
  <c r="V13" i="24" s="1"/>
  <c r="W13" i="24" s="1"/>
  <c r="X13" i="24" s="1"/>
  <c r="U6" i="24"/>
  <c r="V6" i="24" s="1"/>
  <c r="W6" i="24" s="1"/>
  <c r="X6" i="24" s="1"/>
  <c r="U6" i="26"/>
  <c r="V6" i="26" s="1"/>
  <c r="W6" i="26" s="1"/>
  <c r="X6" i="26" s="1"/>
  <c r="U6" i="27"/>
  <c r="V6" i="27" s="1"/>
  <c r="W6" i="27" s="1"/>
  <c r="X6" i="27" s="1"/>
  <c r="U6" i="25"/>
  <c r="V6" i="25" s="1"/>
  <c r="W6" i="25" s="1"/>
  <c r="X6" i="25" s="1"/>
  <c r="U6" i="28"/>
  <c r="V6" i="28" s="1"/>
  <c r="W6" i="28" s="1"/>
  <c r="X6" i="28" s="1"/>
  <c r="U38" i="25"/>
  <c r="V38" i="25" s="1"/>
  <c r="W38" i="25" s="1"/>
  <c r="X38" i="25" s="1"/>
  <c r="U38" i="27"/>
  <c r="V38" i="27" s="1"/>
  <c r="W38" i="27" s="1"/>
  <c r="X38" i="27" s="1"/>
  <c r="U38" i="24"/>
  <c r="U38" i="28"/>
  <c r="V38" i="28" s="1"/>
  <c r="W38" i="28" s="1"/>
  <c r="X38" i="28" s="1"/>
  <c r="U38" i="26"/>
  <c r="V38" i="26" s="1"/>
  <c r="W38" i="26" s="1"/>
  <c r="X38" i="26" s="1"/>
  <c r="U14" i="24"/>
  <c r="V14" i="24" s="1"/>
  <c r="W14" i="24" s="1"/>
  <c r="X14" i="24" s="1"/>
  <c r="U14" i="25"/>
  <c r="V14" i="25" s="1"/>
  <c r="W14" i="25" s="1"/>
  <c r="X14" i="25" s="1"/>
  <c r="U14" i="28"/>
  <c r="V14" i="28" s="1"/>
  <c r="W14" i="28" s="1"/>
  <c r="X14" i="28" s="1"/>
  <c r="U14" i="27"/>
  <c r="V14" i="27" s="1"/>
  <c r="W14" i="27" s="1"/>
  <c r="X14" i="27" s="1"/>
  <c r="U14" i="26"/>
  <c r="V14" i="26" s="1"/>
  <c r="W14" i="26" s="1"/>
  <c r="X14" i="26" s="1"/>
  <c r="U22" i="24"/>
  <c r="V22" i="24" s="1"/>
  <c r="W22" i="24" s="1"/>
  <c r="X22" i="24" s="1"/>
  <c r="U22" i="28"/>
  <c r="U22" i="25"/>
  <c r="U22" i="26"/>
  <c r="V22" i="26" s="1"/>
  <c r="W22" i="26" s="1"/>
  <c r="X22" i="26" s="1"/>
  <c r="U22" i="27"/>
  <c r="V22" i="27" s="1"/>
  <c r="W22" i="27" s="1"/>
  <c r="X22" i="27" s="1"/>
  <c r="U44" i="24"/>
  <c r="V44" i="24" s="1"/>
  <c r="W44" i="24" s="1"/>
  <c r="X44" i="24" s="1"/>
  <c r="U44" i="28"/>
  <c r="V44" i="28" s="1"/>
  <c r="W44" i="28" s="1"/>
  <c r="X44" i="28" s="1"/>
  <c r="U44" i="26"/>
  <c r="V44" i="26" s="1"/>
  <c r="W44" i="26" s="1"/>
  <c r="X44" i="26" s="1"/>
  <c r="U44" i="25"/>
  <c r="V44" i="25" s="1"/>
  <c r="W44" i="25" s="1"/>
  <c r="X44" i="25" s="1"/>
  <c r="U44" i="27"/>
  <c r="V44" i="27" s="1"/>
  <c r="W44" i="27" s="1"/>
  <c r="X44" i="27" s="1"/>
  <c r="U35" i="24"/>
  <c r="V35" i="24" s="1"/>
  <c r="W35" i="24" s="1"/>
  <c r="X35" i="24" s="1"/>
  <c r="U35" i="27"/>
  <c r="V35" i="27" s="1"/>
  <c r="W35" i="27" s="1"/>
  <c r="X35" i="27" s="1"/>
  <c r="U35" i="26"/>
  <c r="V35" i="26" s="1"/>
  <c r="W35" i="26" s="1"/>
  <c r="X35" i="26" s="1"/>
  <c r="U35" i="25"/>
  <c r="V35" i="25" s="1"/>
  <c r="W35" i="25" s="1"/>
  <c r="X35" i="25" s="1"/>
  <c r="U35" i="28"/>
  <c r="V35" i="28" s="1"/>
  <c r="W35" i="28" s="1"/>
  <c r="X35" i="28" s="1"/>
  <c r="U4" i="24"/>
  <c r="V4" i="24" s="1"/>
  <c r="W4" i="24" s="1"/>
  <c r="X4" i="24" s="1"/>
  <c r="U4" i="27"/>
  <c r="V4" i="27" s="1"/>
  <c r="W4" i="27" s="1"/>
  <c r="X4" i="27" s="1"/>
  <c r="U4" i="28"/>
  <c r="V4" i="28" s="1"/>
  <c r="W4" i="28" s="1"/>
  <c r="X4" i="28" s="1"/>
  <c r="U4" i="26"/>
  <c r="V4" i="26" s="1"/>
  <c r="W4" i="26" s="1"/>
  <c r="X4" i="26" s="1"/>
  <c r="U4" i="25"/>
  <c r="V4" i="25" s="1"/>
  <c r="W4" i="25" s="1"/>
  <c r="X4" i="25" s="1"/>
  <c r="U34" i="26"/>
  <c r="V34" i="26" s="1"/>
  <c r="W34" i="26" s="1"/>
  <c r="X34" i="26" s="1"/>
  <c r="U34" i="25"/>
  <c r="V34" i="25" s="1"/>
  <c r="W34" i="25" s="1"/>
  <c r="X34" i="25" s="1"/>
  <c r="U34" i="24"/>
  <c r="V34" i="24" s="1"/>
  <c r="W34" i="24" s="1"/>
  <c r="X34" i="24" s="1"/>
  <c r="U34" i="27"/>
  <c r="V34" i="27" s="1"/>
  <c r="W34" i="27" s="1"/>
  <c r="X34" i="27" s="1"/>
  <c r="U34" i="28"/>
  <c r="V34" i="28" s="1"/>
  <c r="W34" i="28" s="1"/>
  <c r="X34" i="28" s="1"/>
  <c r="U51" i="27"/>
  <c r="V51" i="27" s="1"/>
  <c r="W51" i="27" s="1"/>
  <c r="X51" i="27" s="1"/>
  <c r="U51" i="28"/>
  <c r="V51" i="28" s="1"/>
  <c r="W51" i="28" s="1"/>
  <c r="X51" i="28" s="1"/>
  <c r="U51" i="24"/>
  <c r="V51" i="24" s="1"/>
  <c r="W51" i="24" s="1"/>
  <c r="X51" i="24" s="1"/>
  <c r="U51" i="26"/>
  <c r="V51" i="26" s="1"/>
  <c r="W51" i="26" s="1"/>
  <c r="X51" i="26" s="1"/>
  <c r="U51" i="25"/>
  <c r="V51" i="25" s="1"/>
  <c r="W51" i="25" s="1"/>
  <c r="X51" i="25" s="1"/>
  <c r="V40" i="26"/>
  <c r="W40" i="26" s="1"/>
  <c r="X40" i="26" s="1"/>
  <c r="U49" i="25"/>
  <c r="V49" i="25" s="1"/>
  <c r="W49" i="25" s="1"/>
  <c r="X49" i="25" s="1"/>
  <c r="U49" i="26"/>
  <c r="V49" i="26" s="1"/>
  <c r="W49" i="26" s="1"/>
  <c r="X49" i="26" s="1"/>
  <c r="U49" i="27"/>
  <c r="V49" i="27" s="1"/>
  <c r="W49" i="27" s="1"/>
  <c r="X49" i="27" s="1"/>
  <c r="U49" i="28"/>
  <c r="V49" i="28" s="1"/>
  <c r="W49" i="28" s="1"/>
  <c r="X49" i="28" s="1"/>
  <c r="U49" i="24"/>
  <c r="V49" i="24" s="1"/>
  <c r="W49" i="24" s="1"/>
  <c r="X49" i="24" s="1"/>
  <c r="U11" i="26"/>
  <c r="V11" i="26" s="1"/>
  <c r="W11" i="26" s="1"/>
  <c r="X11" i="26" s="1"/>
  <c r="U11" i="28"/>
  <c r="V11" i="28" s="1"/>
  <c r="W11" i="28" s="1"/>
  <c r="X11" i="28" s="1"/>
  <c r="U11" i="27"/>
  <c r="V11" i="27" s="1"/>
  <c r="W11" i="27" s="1"/>
  <c r="X11" i="27" s="1"/>
  <c r="U11" i="25"/>
  <c r="V11" i="25" s="1"/>
  <c r="W11" i="25" s="1"/>
  <c r="X11" i="25" s="1"/>
  <c r="U11" i="24"/>
  <c r="V11" i="24" s="1"/>
  <c r="W11" i="24" s="1"/>
  <c r="X11" i="24" s="1"/>
  <c r="U20" i="28"/>
  <c r="V20" i="28" s="1"/>
  <c r="W20" i="28" s="1"/>
  <c r="X20" i="28" s="1"/>
  <c r="U20" i="26"/>
  <c r="V20" i="26" s="1"/>
  <c r="W20" i="26" s="1"/>
  <c r="X20" i="26" s="1"/>
  <c r="U20" i="24"/>
  <c r="V20" i="24" s="1"/>
  <c r="W20" i="24" s="1"/>
  <c r="X20" i="24" s="1"/>
  <c r="U20" i="25"/>
  <c r="V20" i="25" s="1"/>
  <c r="W20" i="25" s="1"/>
  <c r="X20" i="25" s="1"/>
  <c r="U20" i="27"/>
  <c r="V20" i="27" s="1"/>
  <c r="W20" i="27" s="1"/>
  <c r="X20" i="27" s="1"/>
  <c r="U48" i="26"/>
  <c r="V48" i="26" s="1"/>
  <c r="W48" i="26" s="1"/>
  <c r="X48" i="26" s="1"/>
  <c r="U48" i="25"/>
  <c r="V48" i="25" s="1"/>
  <c r="W48" i="25" s="1"/>
  <c r="X48" i="25" s="1"/>
  <c r="U48" i="27"/>
  <c r="V48" i="27" s="1"/>
  <c r="W48" i="27" s="1"/>
  <c r="X48" i="27" s="1"/>
  <c r="U48" i="24"/>
  <c r="V48" i="24" s="1"/>
  <c r="W48" i="24" s="1"/>
  <c r="X48" i="24" s="1"/>
  <c r="U48" i="28"/>
  <c r="V48" i="28" s="1"/>
  <c r="W48" i="28" s="1"/>
  <c r="X48" i="28" s="1"/>
  <c r="U46" i="24"/>
  <c r="V46" i="24" s="1"/>
  <c r="W46" i="24" s="1"/>
  <c r="X46" i="24" s="1"/>
  <c r="U46" i="27"/>
  <c r="V46" i="27" s="1"/>
  <c r="W46" i="27" s="1"/>
  <c r="X46" i="27" s="1"/>
  <c r="U46" i="25"/>
  <c r="V46" i="25" s="1"/>
  <c r="W46" i="25" s="1"/>
  <c r="X46" i="25" s="1"/>
  <c r="U46" i="28"/>
  <c r="V46" i="28" s="1"/>
  <c r="W46" i="28" s="1"/>
  <c r="X46" i="28" s="1"/>
  <c r="U46" i="26"/>
  <c r="V46" i="26" s="1"/>
  <c r="W46" i="26" s="1"/>
  <c r="X46" i="26" s="1"/>
  <c r="U27" i="27"/>
  <c r="V27" i="27" s="1"/>
  <c r="W27" i="27" s="1"/>
  <c r="X27" i="27" s="1"/>
  <c r="U27" i="26"/>
  <c r="V27" i="26" s="1"/>
  <c r="W27" i="26" s="1"/>
  <c r="X27" i="26" s="1"/>
  <c r="U27" i="28"/>
  <c r="V27" i="28" s="1"/>
  <c r="W27" i="28" s="1"/>
  <c r="X27" i="28" s="1"/>
  <c r="U27" i="24"/>
  <c r="V27" i="24" s="1"/>
  <c r="W27" i="24" s="1"/>
  <c r="X27" i="24" s="1"/>
  <c r="U27" i="25"/>
  <c r="V27" i="25" s="1"/>
  <c r="W27" i="25" s="1"/>
  <c r="X27" i="25" s="1"/>
  <c r="U10" i="27"/>
  <c r="V10" i="27" s="1"/>
  <c r="W10" i="27" s="1"/>
  <c r="X10" i="27" s="1"/>
  <c r="U10" i="28"/>
  <c r="V10" i="28" s="1"/>
  <c r="W10" i="28" s="1"/>
  <c r="X10" i="28" s="1"/>
  <c r="U10" i="26"/>
  <c r="V10" i="26" s="1"/>
  <c r="W10" i="26" s="1"/>
  <c r="X10" i="26" s="1"/>
  <c r="U10" i="24"/>
  <c r="V10" i="24" s="1"/>
  <c r="W10" i="24" s="1"/>
  <c r="X10" i="24" s="1"/>
  <c r="U10" i="25"/>
  <c r="V10" i="25" s="1"/>
  <c r="W10" i="25" s="1"/>
  <c r="X10" i="25" s="1"/>
  <c r="U12" i="24"/>
  <c r="V12" i="24" s="1"/>
  <c r="W12" i="24" s="1"/>
  <c r="X12" i="24" s="1"/>
  <c r="U12" i="26"/>
  <c r="V12" i="26" s="1"/>
  <c r="W12" i="26" s="1"/>
  <c r="X12" i="26" s="1"/>
  <c r="U12" i="28"/>
  <c r="V12" i="28" s="1"/>
  <c r="W12" i="28" s="1"/>
  <c r="X12" i="28" s="1"/>
  <c r="U12" i="27"/>
  <c r="V12" i="27" s="1"/>
  <c r="W12" i="27" s="1"/>
  <c r="X12" i="27" s="1"/>
  <c r="U12" i="25"/>
  <c r="V12" i="25" s="1"/>
  <c r="W12" i="25" s="1"/>
  <c r="X12" i="25" s="1"/>
  <c r="U19" i="27"/>
  <c r="V19" i="27" s="1"/>
  <c r="W19" i="27" s="1"/>
  <c r="X19" i="27" s="1"/>
  <c r="U19" i="28"/>
  <c r="V19" i="28" s="1"/>
  <c r="W19" i="28" s="1"/>
  <c r="X19" i="28" s="1"/>
  <c r="U19" i="24"/>
  <c r="V19" i="24" s="1"/>
  <c r="W19" i="24" s="1"/>
  <c r="X19" i="24" s="1"/>
  <c r="U19" i="26"/>
  <c r="V19" i="26" s="1"/>
  <c r="W19" i="26" s="1"/>
  <c r="X19" i="26" s="1"/>
  <c r="U19" i="25"/>
  <c r="V19" i="25" s="1"/>
  <c r="W19" i="25" s="1"/>
  <c r="X19" i="25" s="1"/>
  <c r="U9" i="25"/>
  <c r="V9" i="25" s="1"/>
  <c r="W9" i="25" s="1"/>
  <c r="X9" i="25" s="1"/>
  <c r="U9" i="27"/>
  <c r="V9" i="27" s="1"/>
  <c r="W9" i="27" s="1"/>
  <c r="X9" i="27" s="1"/>
  <c r="U9" i="24"/>
  <c r="V9" i="24" s="1"/>
  <c r="W9" i="24" s="1"/>
  <c r="X9" i="24" s="1"/>
  <c r="U9" i="26"/>
  <c r="V9" i="26" s="1"/>
  <c r="W9" i="26" s="1"/>
  <c r="X9" i="26" s="1"/>
  <c r="U9" i="28"/>
  <c r="V9" i="28" s="1"/>
  <c r="W9" i="28" s="1"/>
  <c r="X9" i="28" s="1"/>
  <c r="U26" i="26"/>
  <c r="V26" i="26" s="1"/>
  <c r="W26" i="26" s="1"/>
  <c r="X26" i="26" s="1"/>
  <c r="U26" i="27"/>
  <c r="V26" i="27" s="1"/>
  <c r="W26" i="27" s="1"/>
  <c r="X26" i="27" s="1"/>
  <c r="U26" i="24"/>
  <c r="V26" i="24" s="1"/>
  <c r="W26" i="24" s="1"/>
  <c r="X26" i="24" s="1"/>
  <c r="U26" i="25"/>
  <c r="V26" i="25" s="1"/>
  <c r="W26" i="25" s="1"/>
  <c r="X26" i="25" s="1"/>
  <c r="U26" i="28"/>
  <c r="V26" i="28" s="1"/>
  <c r="W26" i="28" s="1"/>
  <c r="X26" i="28" s="1"/>
  <c r="U15" i="25"/>
  <c r="V15" i="25" s="1"/>
  <c r="W15" i="25" s="1"/>
  <c r="X15" i="25" s="1"/>
  <c r="U15" i="24"/>
  <c r="V15" i="24" s="1"/>
  <c r="W15" i="24" s="1"/>
  <c r="X15" i="24" s="1"/>
  <c r="U15" i="28"/>
  <c r="V15" i="28" s="1"/>
  <c r="W15" i="28" s="1"/>
  <c r="X15" i="28" s="1"/>
  <c r="U15" i="27"/>
  <c r="V15" i="27" s="1"/>
  <c r="W15" i="27" s="1"/>
  <c r="X15" i="27" s="1"/>
  <c r="U15" i="26"/>
  <c r="V15" i="26" s="1"/>
  <c r="W15" i="26" s="1"/>
  <c r="X15" i="26" s="1"/>
  <c r="U41" i="26"/>
  <c r="V41" i="26" s="1"/>
  <c r="W41" i="26" s="1"/>
  <c r="X41" i="26" s="1"/>
  <c r="U41" i="28"/>
  <c r="V41" i="28" s="1"/>
  <c r="W41" i="28" s="1"/>
  <c r="X41" i="28" s="1"/>
  <c r="U41" i="25"/>
  <c r="V41" i="25" s="1"/>
  <c r="W41" i="25" s="1"/>
  <c r="X41" i="25" s="1"/>
  <c r="U41" i="24"/>
  <c r="V41" i="24" s="1"/>
  <c r="W41" i="24" s="1"/>
  <c r="X41" i="24" s="1"/>
  <c r="U41" i="27"/>
  <c r="V41" i="27" s="1"/>
  <c r="W41" i="27" s="1"/>
  <c r="X41" i="27" s="1"/>
  <c r="U50" i="25"/>
  <c r="V50" i="25" s="1"/>
  <c r="W50" i="25" s="1"/>
  <c r="X50" i="25" s="1"/>
  <c r="U50" i="26"/>
  <c r="V50" i="26" s="1"/>
  <c r="W50" i="26" s="1"/>
  <c r="X50" i="26" s="1"/>
  <c r="U50" i="24"/>
  <c r="V50" i="24" s="1"/>
  <c r="W50" i="24" s="1"/>
  <c r="X50" i="24" s="1"/>
  <c r="U50" i="28"/>
  <c r="V50" i="28" s="1"/>
  <c r="W50" i="28" s="1"/>
  <c r="X50" i="28" s="1"/>
  <c r="U50" i="27"/>
  <c r="V50" i="27" s="1"/>
  <c r="W50" i="27" s="1"/>
  <c r="X50" i="27" s="1"/>
  <c r="U53" i="24"/>
  <c r="V53" i="24" s="1"/>
  <c r="W53" i="24" s="1"/>
  <c r="X53" i="24" s="1"/>
  <c r="U53" i="28"/>
  <c r="V53" i="28" s="1"/>
  <c r="W53" i="28" s="1"/>
  <c r="X53" i="28" s="1"/>
  <c r="U53" i="25"/>
  <c r="V53" i="25" s="1"/>
  <c r="W53" i="25" s="1"/>
  <c r="X53" i="25" s="1"/>
  <c r="U53" i="26"/>
  <c r="V53" i="26" s="1"/>
  <c r="W53" i="26" s="1"/>
  <c r="X53" i="26" s="1"/>
  <c r="U53" i="27"/>
  <c r="V53" i="27" s="1"/>
  <c r="W53" i="27" s="1"/>
  <c r="X53" i="27" s="1"/>
  <c r="U8" i="24"/>
  <c r="V8" i="24" s="1"/>
  <c r="W8" i="24" s="1"/>
  <c r="X8" i="24" s="1"/>
  <c r="U8" i="28"/>
  <c r="V8" i="28" s="1"/>
  <c r="W8" i="28" s="1"/>
  <c r="X8" i="28" s="1"/>
  <c r="U8" i="26"/>
  <c r="V8" i="26" s="1"/>
  <c r="W8" i="26" s="1"/>
  <c r="X8" i="26" s="1"/>
  <c r="U8" i="27"/>
  <c r="V8" i="27" s="1"/>
  <c r="W8" i="27" s="1"/>
  <c r="X8" i="27" s="1"/>
  <c r="U8" i="25"/>
  <c r="V8" i="25" s="1"/>
  <c r="W8" i="25" s="1"/>
  <c r="X8" i="25" s="1"/>
  <c r="V21" i="28"/>
  <c r="W21" i="28" s="1"/>
  <c r="X21" i="28" s="1"/>
  <c r="U33" i="27"/>
  <c r="V33" i="27" s="1"/>
  <c r="W33" i="27" s="1"/>
  <c r="X33" i="27" s="1"/>
  <c r="U33" i="26"/>
  <c r="V33" i="26" s="1"/>
  <c r="W33" i="26" s="1"/>
  <c r="X33" i="26" s="1"/>
  <c r="U33" i="24"/>
  <c r="V33" i="24" s="1"/>
  <c r="W33" i="24" s="1"/>
  <c r="X33" i="24" s="1"/>
  <c r="U33" i="28"/>
  <c r="V33" i="28" s="1"/>
  <c r="W33" i="28" s="1"/>
  <c r="X33" i="28" s="1"/>
  <c r="U33" i="25"/>
  <c r="V33" i="25" s="1"/>
  <c r="W33" i="25" s="1"/>
  <c r="X33" i="25" s="1"/>
  <c r="U5" i="26"/>
  <c r="V5" i="26" s="1"/>
  <c r="W5" i="26" s="1"/>
  <c r="X5" i="26" s="1"/>
  <c r="U5" i="24"/>
  <c r="V5" i="24" s="1"/>
  <c r="W5" i="24" s="1"/>
  <c r="X5" i="24" s="1"/>
  <c r="U5" i="27"/>
  <c r="V5" i="27" s="1"/>
  <c r="W5" i="27" s="1"/>
  <c r="X5" i="27" s="1"/>
  <c r="U5" i="28"/>
  <c r="V5" i="28" s="1"/>
  <c r="W5" i="28" s="1"/>
  <c r="X5" i="28" s="1"/>
  <c r="U5" i="25"/>
  <c r="V5" i="25" s="1"/>
  <c r="W5" i="25" s="1"/>
  <c r="X5" i="25" s="1"/>
  <c r="U28" i="26"/>
  <c r="V28" i="26" s="1"/>
  <c r="W28" i="26" s="1"/>
  <c r="X28" i="26" s="1"/>
  <c r="U28" i="25"/>
  <c r="V28" i="25" s="1"/>
  <c r="W28" i="25" s="1"/>
  <c r="X28" i="25" s="1"/>
  <c r="U28" i="27"/>
  <c r="V28" i="27" s="1"/>
  <c r="W28" i="27" s="1"/>
  <c r="X28" i="27" s="1"/>
  <c r="U28" i="24"/>
  <c r="V28" i="24" s="1"/>
  <c r="W28" i="24" s="1"/>
  <c r="X28" i="24" s="1"/>
  <c r="U28" i="28"/>
  <c r="V28" i="28" s="1"/>
  <c r="W28" i="28" s="1"/>
  <c r="X28" i="28" s="1"/>
  <c r="U32" i="27"/>
  <c r="V32" i="27" s="1"/>
  <c r="W32" i="27" s="1"/>
  <c r="X32" i="27" s="1"/>
  <c r="U32" i="24"/>
  <c r="V32" i="24" s="1"/>
  <c r="W32" i="24" s="1"/>
  <c r="X32" i="24" s="1"/>
  <c r="U32" i="25"/>
  <c r="V32" i="25" s="1"/>
  <c r="W32" i="25" s="1"/>
  <c r="X32" i="25" s="1"/>
  <c r="U32" i="28"/>
  <c r="V32" i="28" s="1"/>
  <c r="W32" i="28" s="1"/>
  <c r="X32" i="28" s="1"/>
  <c r="U32" i="26"/>
  <c r="V32" i="26" s="1"/>
  <c r="W32" i="26" s="1"/>
  <c r="X32" i="26" s="1"/>
  <c r="U42" i="28"/>
  <c r="V42" i="28" s="1"/>
  <c r="W42" i="28" s="1"/>
  <c r="X42" i="28" s="1"/>
  <c r="U42" i="27"/>
  <c r="V42" i="27" s="1"/>
  <c r="W42" i="27" s="1"/>
  <c r="X42" i="27" s="1"/>
  <c r="U42" i="26"/>
  <c r="V42" i="26" s="1"/>
  <c r="W42" i="26" s="1"/>
  <c r="X42" i="26" s="1"/>
  <c r="U42" i="24"/>
  <c r="V42" i="24" s="1"/>
  <c r="W42" i="24" s="1"/>
  <c r="X42" i="24" s="1"/>
  <c r="U42" i="25"/>
  <c r="V42" i="25" s="1"/>
  <c r="W42" i="25" s="1"/>
  <c r="X42" i="25" s="1"/>
  <c r="U7" i="28"/>
  <c r="V7" i="28" s="1"/>
  <c r="W7" i="28" s="1"/>
  <c r="X7" i="28" s="1"/>
  <c r="U7" i="24"/>
  <c r="V7" i="24" s="1"/>
  <c r="W7" i="24" s="1"/>
  <c r="X7" i="24" s="1"/>
  <c r="U7" i="26"/>
  <c r="V7" i="26" s="1"/>
  <c r="W7" i="26" s="1"/>
  <c r="X7" i="26" s="1"/>
  <c r="U7" i="27"/>
  <c r="V7" i="27" s="1"/>
  <c r="W7" i="27" s="1"/>
  <c r="X7" i="27" s="1"/>
  <c r="U7" i="25"/>
  <c r="V7" i="25" s="1"/>
  <c r="W7" i="25" s="1"/>
  <c r="X7" i="25" s="1"/>
  <c r="U23" i="24"/>
  <c r="V23" i="24" s="1"/>
  <c r="W23" i="24" s="1"/>
  <c r="X23" i="24" s="1"/>
  <c r="U23" i="28"/>
  <c r="V23" i="28" s="1"/>
  <c r="W23" i="28" s="1"/>
  <c r="X23" i="28" s="1"/>
  <c r="U23" i="27"/>
  <c r="V23" i="27" s="1"/>
  <c r="W23" i="27" s="1"/>
  <c r="X23" i="27" s="1"/>
  <c r="U23" i="26"/>
  <c r="V23" i="26" s="1"/>
  <c r="W23" i="26" s="1"/>
  <c r="X23" i="26" s="1"/>
  <c r="U23" i="25"/>
  <c r="V23" i="25" s="1"/>
  <c r="W23" i="25" s="1"/>
  <c r="X23" i="25" s="1"/>
  <c r="U17" i="24"/>
  <c r="V17" i="24" s="1"/>
  <c r="W17" i="24" s="1"/>
  <c r="X17" i="24" s="1"/>
  <c r="U17" i="25"/>
  <c r="V17" i="25" s="1"/>
  <c r="W17" i="25" s="1"/>
  <c r="X17" i="25" s="1"/>
  <c r="U17" i="27"/>
  <c r="V17" i="27" s="1"/>
  <c r="W17" i="27" s="1"/>
  <c r="X17" i="27" s="1"/>
  <c r="U17" i="26"/>
  <c r="V17" i="26" s="1"/>
  <c r="W17" i="26" s="1"/>
  <c r="X17" i="26" s="1"/>
  <c r="U17" i="28"/>
  <c r="V17" i="28" s="1"/>
  <c r="W17" i="28" s="1"/>
  <c r="X17" i="28" s="1"/>
  <c r="U29" i="26"/>
  <c r="V29" i="26" s="1"/>
  <c r="W29" i="26" s="1"/>
  <c r="X29" i="26" s="1"/>
  <c r="U29" i="27"/>
  <c r="V29" i="27" s="1"/>
  <c r="W29" i="27" s="1"/>
  <c r="X29" i="27" s="1"/>
  <c r="U29" i="25"/>
  <c r="V29" i="25" s="1"/>
  <c r="W29" i="25" s="1"/>
  <c r="X29" i="25" s="1"/>
  <c r="U29" i="28"/>
  <c r="V29" i="28" s="1"/>
  <c r="W29" i="28" s="1"/>
  <c r="X29" i="28" s="1"/>
  <c r="U29" i="24"/>
  <c r="V29" i="24" s="1"/>
  <c r="W29" i="24" s="1"/>
  <c r="X29" i="24" s="1"/>
  <c r="U43" i="25"/>
  <c r="V43" i="25" s="1"/>
  <c r="W43" i="25" s="1"/>
  <c r="X43" i="25" s="1"/>
  <c r="U43" i="26"/>
  <c r="V43" i="26" s="1"/>
  <c r="W43" i="26" s="1"/>
  <c r="X43" i="26" s="1"/>
  <c r="U43" i="24"/>
  <c r="V43" i="24" s="1"/>
  <c r="W43" i="24" s="1"/>
  <c r="X43" i="24" s="1"/>
  <c r="U43" i="27"/>
  <c r="V43" i="27" s="1"/>
  <c r="W43" i="27" s="1"/>
  <c r="X43" i="27" s="1"/>
  <c r="U43" i="28"/>
  <c r="V43" i="28" s="1"/>
  <c r="W43" i="28" s="1"/>
  <c r="X43" i="28" s="1"/>
  <c r="U24" i="26"/>
  <c r="V24" i="26" s="1"/>
  <c r="W24" i="26" s="1"/>
  <c r="X24" i="26" s="1"/>
  <c r="U24" i="24"/>
  <c r="V24" i="24" s="1"/>
  <c r="W24" i="24" s="1"/>
  <c r="X24" i="24" s="1"/>
  <c r="U24" i="25"/>
  <c r="V24" i="25" s="1"/>
  <c r="W24" i="25" s="1"/>
  <c r="X24" i="25" s="1"/>
  <c r="U24" i="27"/>
  <c r="V24" i="27" s="1"/>
  <c r="W24" i="27" s="1"/>
  <c r="X24" i="27" s="1"/>
  <c r="U24" i="28"/>
  <c r="V24" i="28" s="1"/>
  <c r="W24" i="28" s="1"/>
  <c r="X24" i="28" s="1"/>
  <c r="U47" i="26"/>
  <c r="V47" i="26" s="1"/>
  <c r="W47" i="26" s="1"/>
  <c r="X47" i="26" s="1"/>
  <c r="U47" i="28"/>
  <c r="V47" i="28" s="1"/>
  <c r="W47" i="28" s="1"/>
  <c r="X47" i="28" s="1"/>
  <c r="U47" i="27"/>
  <c r="V47" i="27" s="1"/>
  <c r="W47" i="27" s="1"/>
  <c r="X47" i="27" s="1"/>
  <c r="U47" i="24"/>
  <c r="V47" i="24" s="1"/>
  <c r="W47" i="24" s="1"/>
  <c r="X47" i="24" s="1"/>
  <c r="U47" i="25"/>
  <c r="V47" i="25" s="1"/>
  <c r="W47" i="25" s="1"/>
  <c r="X47" i="25" s="1"/>
  <c r="V16" i="27"/>
  <c r="W16" i="27" s="1"/>
  <c r="X16" i="27" s="1"/>
  <c r="V45" i="28"/>
  <c r="W45" i="28" s="1"/>
  <c r="X45" i="28" s="1"/>
  <c r="V30" i="25"/>
  <c r="W30" i="25" s="1"/>
  <c r="X30" i="25" s="1"/>
  <c r="V54" i="27"/>
  <c r="W54" i="27" s="1"/>
  <c r="X54" i="27" s="1"/>
  <c r="V22" i="28"/>
  <c r="W22" i="28" s="1"/>
  <c r="X22" i="28" s="1"/>
  <c r="V22" i="25"/>
  <c r="W22" i="25" s="1"/>
  <c r="X22" i="25" s="1"/>
  <c r="U18" i="28"/>
  <c r="V18" i="28" s="1"/>
  <c r="W18" i="28" s="1"/>
  <c r="X18" i="28" s="1"/>
  <c r="U18" i="27"/>
  <c r="V18" i="27" s="1"/>
  <c r="W18" i="27" s="1"/>
  <c r="X18" i="27" s="1"/>
  <c r="U18" i="24"/>
  <c r="V18" i="24" s="1"/>
  <c r="W18" i="24" s="1"/>
  <c r="X18" i="24" s="1"/>
  <c r="U18" i="26"/>
  <c r="V18" i="26" s="1"/>
  <c r="W18" i="26" s="1"/>
  <c r="X18" i="26" s="1"/>
  <c r="U18" i="25"/>
  <c r="V18" i="25" s="1"/>
  <c r="W18" i="25" s="1"/>
  <c r="X18" i="25" s="1"/>
  <c r="V45" i="24"/>
  <c r="W45" i="24" s="1"/>
  <c r="X45" i="24" s="1"/>
  <c r="V38" i="24"/>
  <c r="W38" i="24" s="1"/>
  <c r="X38" i="24" s="1"/>
  <c r="D53" i="13" l="1"/>
  <c r="D39" i="13"/>
  <c r="D12" i="13"/>
  <c r="D35" i="13"/>
  <c r="D50" i="13"/>
  <c r="D20" i="13"/>
  <c r="D43" i="13"/>
  <c r="D15" i="13"/>
  <c r="D44" i="13"/>
  <c r="D28" i="13"/>
  <c r="D11" i="13"/>
  <c r="D33" i="13"/>
  <c r="D24" i="13"/>
  <c r="D54" i="13"/>
  <c r="E54" i="13" s="1"/>
  <c r="D42" i="13"/>
  <c r="D46" i="13"/>
  <c r="D51" i="13"/>
  <c r="D47" i="13"/>
  <c r="D37" i="13"/>
  <c r="D25" i="13"/>
  <c r="D19" i="13"/>
  <c r="D14" i="13"/>
  <c r="D4" i="13"/>
  <c r="D23" i="13"/>
  <c r="D30" i="13"/>
  <c r="D16" i="13"/>
  <c r="D9" i="13"/>
  <c r="D49" i="13"/>
  <c r="D36" i="13"/>
  <c r="D31" i="13"/>
  <c r="D45" i="13"/>
  <c r="D22" i="13"/>
  <c r="D5" i="13"/>
  <c r="D18" i="13"/>
  <c r="D26" i="13"/>
  <c r="D8" i="13"/>
  <c r="D41" i="13"/>
  <c r="D32" i="13"/>
  <c r="D52" i="13"/>
  <c r="D40" i="13"/>
  <c r="D34" i="13"/>
  <c r="D29" i="13"/>
  <c r="D27" i="13"/>
  <c r="D21" i="13"/>
  <c r="D17" i="13"/>
  <c r="D13" i="13"/>
  <c r="D10" i="13"/>
  <c r="D6" i="13"/>
  <c r="D38" i="13"/>
  <c r="D48" i="13"/>
  <c r="D7" i="13"/>
  <c r="D3" i="13"/>
  <c r="E53" i="13" l="1"/>
  <c r="E52" i="13" l="1"/>
  <c r="E51" i="13" s="1"/>
  <c r="J52" i="13" l="1"/>
  <c r="K52" i="13" s="1"/>
  <c r="L52" i="13" s="1"/>
  <c r="J51" i="13"/>
  <c r="E50" i="13"/>
  <c r="M52" i="13" l="1"/>
  <c r="P52" i="13" s="1"/>
  <c r="N52" i="13"/>
  <c r="Q52" i="13" s="1"/>
  <c r="J50" i="13"/>
  <c r="K50" i="13" s="1"/>
  <c r="L50" i="13" s="1"/>
  <c r="E49" i="13"/>
  <c r="K51" i="13"/>
  <c r="L51" i="13" s="1"/>
  <c r="M51" i="13" s="1"/>
  <c r="P51" i="13" s="1"/>
  <c r="R52" i="13" l="1"/>
  <c r="S52" i="13" s="1"/>
  <c r="T52" i="13" s="1"/>
  <c r="N51" i="13"/>
  <c r="Q51" i="13" s="1"/>
  <c r="R51" i="13" s="1"/>
  <c r="S51" i="13" s="1"/>
  <c r="T51" i="13" s="1"/>
  <c r="J49" i="13"/>
  <c r="K49" i="13" s="1"/>
  <c r="L49" i="13" s="1"/>
  <c r="E48" i="13"/>
  <c r="M50" i="13"/>
  <c r="P50" i="13" s="1"/>
  <c r="N50" i="13"/>
  <c r="Q50" i="13" s="1"/>
  <c r="R50" i="13" l="1"/>
  <c r="S50" i="13" s="1"/>
  <c r="T50" i="13" s="1"/>
  <c r="J48" i="13"/>
  <c r="E47" i="13"/>
  <c r="M49" i="13"/>
  <c r="P49" i="13" s="1"/>
  <c r="N49" i="13"/>
  <c r="Q49" i="13" s="1"/>
  <c r="E46" i="13" l="1"/>
  <c r="J47" i="13"/>
  <c r="R49" i="13"/>
  <c r="S49" i="13" s="1"/>
  <c r="T49" i="13" s="1"/>
  <c r="K48" i="13"/>
  <c r="L48" i="13" s="1"/>
  <c r="N48" i="13" s="1"/>
  <c r="Q48" i="13" s="1"/>
  <c r="M48" i="13" l="1"/>
  <c r="P48" i="13" s="1"/>
  <c r="R48" i="13" s="1"/>
  <c r="S48" i="13" s="1"/>
  <c r="T48" i="13" s="1"/>
  <c r="K47" i="13"/>
  <c r="L47" i="13" s="1"/>
  <c r="N47" i="13" s="1"/>
  <c r="Q47" i="13" s="1"/>
  <c r="J46" i="13"/>
  <c r="E45" i="13"/>
  <c r="J45" i="13" l="1"/>
  <c r="E44" i="13"/>
  <c r="M47" i="13"/>
  <c r="P47" i="13" s="1"/>
  <c r="R47" i="13" s="1"/>
  <c r="S47" i="13" s="1"/>
  <c r="T47" i="13" s="1"/>
  <c r="K46" i="13"/>
  <c r="L46" i="13" s="1"/>
  <c r="N46" i="13" s="1"/>
  <c r="Q46" i="13" s="1"/>
  <c r="J44" i="13" l="1"/>
  <c r="K44" i="13" s="1"/>
  <c r="L44" i="13" s="1"/>
  <c r="E43" i="13"/>
  <c r="K45" i="13"/>
  <c r="L45" i="13" s="1"/>
  <c r="N45" i="13" s="1"/>
  <c r="Q45" i="13" s="1"/>
  <c r="M46" i="13"/>
  <c r="P46" i="13" s="1"/>
  <c r="R46" i="13" s="1"/>
  <c r="S46" i="13" s="1"/>
  <c r="T46" i="13" s="1"/>
  <c r="E42" i="13" l="1"/>
  <c r="J43" i="13"/>
  <c r="N44" i="13"/>
  <c r="Q44" i="13" s="1"/>
  <c r="M44" i="13"/>
  <c r="P44" i="13" s="1"/>
  <c r="M45" i="13"/>
  <c r="P45" i="13" s="1"/>
  <c r="R45" i="13" s="1"/>
  <c r="S45" i="13" s="1"/>
  <c r="T45" i="13" s="1"/>
  <c r="R44" i="13" l="1"/>
  <c r="S44" i="13" s="1"/>
  <c r="T44" i="13" s="1"/>
  <c r="K43" i="13"/>
  <c r="L43" i="13" s="1"/>
  <c r="M43" i="13" s="1"/>
  <c r="P43" i="13" s="1"/>
  <c r="J42" i="13"/>
  <c r="K42" i="13" s="1"/>
  <c r="L42" i="13" s="1"/>
  <c r="E41" i="13"/>
  <c r="J41" i="13" l="1"/>
  <c r="E40" i="13"/>
  <c r="N43" i="13"/>
  <c r="Q43" i="13" s="1"/>
  <c r="R43" i="13" s="1"/>
  <c r="S43" i="13" s="1"/>
  <c r="T43" i="13" s="1"/>
  <c r="N42" i="13"/>
  <c r="Q42" i="13" s="1"/>
  <c r="M42" i="13"/>
  <c r="P42" i="13" s="1"/>
  <c r="R42" i="13" l="1"/>
  <c r="S42" i="13" s="1"/>
  <c r="T42" i="13" s="1"/>
  <c r="J40" i="13"/>
  <c r="K40" i="13" s="1"/>
  <c r="L40" i="13" s="1"/>
  <c r="E39" i="13"/>
  <c r="K41" i="13"/>
  <c r="L41" i="13" s="1"/>
  <c r="N41" i="13" s="1"/>
  <c r="Q41" i="13" s="1"/>
  <c r="M41" i="13" l="1"/>
  <c r="P41" i="13" s="1"/>
  <c r="R41" i="13" s="1"/>
  <c r="S41" i="13" s="1"/>
  <c r="T41" i="13" s="1"/>
  <c r="J39" i="13"/>
  <c r="K39" i="13" s="1"/>
  <c r="L39" i="13" s="1"/>
  <c r="E38" i="13"/>
  <c r="M40" i="13"/>
  <c r="P40" i="13" s="1"/>
  <c r="N40" i="13"/>
  <c r="Q40" i="13" s="1"/>
  <c r="J38" i="13" l="1"/>
  <c r="K38" i="13" s="1"/>
  <c r="L38" i="13" s="1"/>
  <c r="E37" i="13"/>
  <c r="R40" i="13"/>
  <c r="S40" i="13" s="1"/>
  <c r="T40" i="13" s="1"/>
  <c r="N39" i="13"/>
  <c r="Q39" i="13" s="1"/>
  <c r="M39" i="13"/>
  <c r="P39" i="13" s="1"/>
  <c r="R39" i="13" l="1"/>
  <c r="S39" i="13" s="1"/>
  <c r="T39" i="13" s="1"/>
  <c r="J37" i="13"/>
  <c r="K37" i="13" s="1"/>
  <c r="L37" i="13" s="1"/>
  <c r="E36" i="13"/>
  <c r="N38" i="13"/>
  <c r="Q38" i="13" s="1"/>
  <c r="M38" i="13"/>
  <c r="P38" i="13" s="1"/>
  <c r="R38" i="13" l="1"/>
  <c r="S38" i="13" s="1"/>
  <c r="T38" i="13" s="1"/>
  <c r="K36" i="13"/>
  <c r="L36" i="13" s="1"/>
  <c r="E35" i="13"/>
  <c r="N37" i="13"/>
  <c r="Q37" i="13" s="1"/>
  <c r="M37" i="13"/>
  <c r="P37" i="13" s="1"/>
  <c r="R37" i="13" l="1"/>
  <c r="S37" i="13" s="1"/>
  <c r="T37" i="13" s="1"/>
  <c r="J35" i="13"/>
  <c r="K35" i="13" s="1"/>
  <c r="L35" i="13" s="1"/>
  <c r="E34" i="13"/>
  <c r="N36" i="13"/>
  <c r="Q36" i="13" s="1"/>
  <c r="M36" i="13"/>
  <c r="R36" i="13" l="1"/>
  <c r="S36" i="13" s="1"/>
  <c r="T36" i="13" s="1"/>
  <c r="J34" i="13"/>
  <c r="E33" i="13"/>
  <c r="N35" i="13"/>
  <c r="Q35" i="13" s="1"/>
  <c r="M35" i="13"/>
  <c r="P35" i="13" s="1"/>
  <c r="R35" i="13" l="1"/>
  <c r="S35" i="13" s="1"/>
  <c r="T35" i="13" s="1"/>
  <c r="J33" i="13"/>
  <c r="E32" i="13"/>
  <c r="K34" i="13"/>
  <c r="L34" i="13" s="1"/>
  <c r="M34" i="13" s="1"/>
  <c r="P34" i="13" s="1"/>
  <c r="E31" i="13" l="1"/>
  <c r="J32" i="13"/>
  <c r="K32" i="13" s="1"/>
  <c r="L32" i="13" s="1"/>
  <c r="N34" i="13"/>
  <c r="Q34" i="13" s="1"/>
  <c r="R34" i="13" s="1"/>
  <c r="S34" i="13" s="1"/>
  <c r="T34" i="13" s="1"/>
  <c r="K33" i="13"/>
  <c r="L33" i="13" s="1"/>
  <c r="M33" i="13" s="1"/>
  <c r="P33" i="13" s="1"/>
  <c r="N33" i="13" l="1"/>
  <c r="Q33" i="13" s="1"/>
  <c r="R33" i="13" s="1"/>
  <c r="S33" i="13" s="1"/>
  <c r="T33" i="13" s="1"/>
  <c r="N32" i="13"/>
  <c r="Q32" i="13" s="1"/>
  <c r="M32" i="13"/>
  <c r="P32" i="13" s="1"/>
  <c r="J31" i="13"/>
  <c r="K31" i="13" s="1"/>
  <c r="L31" i="13" s="1"/>
  <c r="E30" i="13"/>
  <c r="R32" i="13" l="1"/>
  <c r="S32" i="13" s="1"/>
  <c r="T32" i="13" s="1"/>
  <c r="J30" i="13"/>
  <c r="E29" i="13"/>
  <c r="N31" i="13"/>
  <c r="Q31" i="13" s="1"/>
  <c r="M31" i="13"/>
  <c r="P31" i="13" s="1"/>
  <c r="R31" i="13" l="1"/>
  <c r="S31" i="13" s="1"/>
  <c r="T31" i="13" s="1"/>
  <c r="J29" i="13"/>
  <c r="K29" i="13" s="1"/>
  <c r="L29" i="13" s="1"/>
  <c r="E28" i="13"/>
  <c r="J28" i="13" s="1"/>
  <c r="K30" i="13"/>
  <c r="L30" i="13" s="1"/>
  <c r="N30" i="13" s="1"/>
  <c r="Q30" i="13" s="1"/>
  <c r="M30" i="13" l="1"/>
  <c r="P30" i="13" s="1"/>
  <c r="R30" i="13" s="1"/>
  <c r="S30" i="13" s="1"/>
  <c r="T30" i="13" s="1"/>
  <c r="E27" i="13"/>
  <c r="K28" i="13"/>
  <c r="L28" i="13" s="1"/>
  <c r="M28" i="13" s="1"/>
  <c r="M29" i="13"/>
  <c r="P29" i="13" s="1"/>
  <c r="N29" i="13"/>
  <c r="Q29" i="13" s="1"/>
  <c r="R29" i="13" l="1"/>
  <c r="S29" i="13" s="1"/>
  <c r="T29" i="13" s="1"/>
  <c r="N28" i="13"/>
  <c r="Q28" i="13" s="1"/>
  <c r="P28" i="13"/>
  <c r="J27" i="13"/>
  <c r="K27" i="13" s="1"/>
  <c r="L27" i="13" s="1"/>
  <c r="E26" i="13"/>
  <c r="R28" i="13" l="1"/>
  <c r="S28" i="13" s="1"/>
  <c r="T28" i="13" s="1"/>
  <c r="J26" i="13"/>
  <c r="E25" i="13"/>
  <c r="M27" i="13"/>
  <c r="P27" i="13" s="1"/>
  <c r="N27" i="13"/>
  <c r="Q27" i="13" s="1"/>
  <c r="J25" i="13" l="1"/>
  <c r="E24" i="13"/>
  <c r="R27" i="13"/>
  <c r="S27" i="13" s="1"/>
  <c r="T27" i="13" s="1"/>
  <c r="K26" i="13"/>
  <c r="L26" i="13" s="1"/>
  <c r="M26" i="13" s="1"/>
  <c r="P26" i="13" s="1"/>
  <c r="N26" i="13" l="1"/>
  <c r="Q26" i="13" s="1"/>
  <c r="R26" i="13" s="1"/>
  <c r="S26" i="13" s="1"/>
  <c r="T26" i="13" s="1"/>
  <c r="J24" i="13"/>
  <c r="K24" i="13" s="1"/>
  <c r="L24" i="13" s="1"/>
  <c r="E23" i="13"/>
  <c r="K25" i="13"/>
  <c r="L25" i="13" s="1"/>
  <c r="M25" i="13" s="1"/>
  <c r="P25" i="13" s="1"/>
  <c r="N25" i="13" l="1"/>
  <c r="Q25" i="13" s="1"/>
  <c r="R25" i="13" s="1"/>
  <c r="S25" i="13" s="1"/>
  <c r="T25" i="13" s="1"/>
  <c r="J23" i="13"/>
  <c r="E22" i="13"/>
  <c r="M24" i="13"/>
  <c r="P24" i="13" s="1"/>
  <c r="N24" i="13"/>
  <c r="Q24" i="13" s="1"/>
  <c r="R24" i="13" l="1"/>
  <c r="S24" i="13" s="1"/>
  <c r="T24" i="13" s="1"/>
  <c r="K23" i="13"/>
  <c r="L23" i="13" s="1"/>
  <c r="N23" i="13" s="1"/>
  <c r="Q23" i="13" s="1"/>
  <c r="J22" i="13"/>
  <c r="K22" i="13" s="1"/>
  <c r="L22" i="13" s="1"/>
  <c r="E21" i="13"/>
  <c r="J21" i="13" l="1"/>
  <c r="K21" i="13" s="1"/>
  <c r="L21" i="13" s="1"/>
  <c r="E20" i="13"/>
  <c r="M22" i="13"/>
  <c r="P22" i="13" s="1"/>
  <c r="N22" i="13"/>
  <c r="Q22" i="13" s="1"/>
  <c r="M23" i="13"/>
  <c r="P23" i="13" s="1"/>
  <c r="R23" i="13" s="1"/>
  <c r="S23" i="13" s="1"/>
  <c r="T23" i="13" s="1"/>
  <c r="R22" i="13" l="1"/>
  <c r="S22" i="13" s="1"/>
  <c r="T22" i="13" s="1"/>
  <c r="E19" i="13"/>
  <c r="J20" i="13"/>
  <c r="K20" i="13" s="1"/>
  <c r="L20" i="13" s="1"/>
  <c r="N21" i="13"/>
  <c r="Q21" i="13" s="1"/>
  <c r="M21" i="13"/>
  <c r="P21" i="13" s="1"/>
  <c r="R21" i="13" l="1"/>
  <c r="S21" i="13" s="1"/>
  <c r="T21" i="13" s="1"/>
  <c r="J19" i="13"/>
  <c r="E18" i="13"/>
  <c r="M20" i="13"/>
  <c r="P20" i="13" s="1"/>
  <c r="N20" i="13"/>
  <c r="Q20" i="13" s="1"/>
  <c r="R20" i="13" l="1"/>
  <c r="S20" i="13" s="1"/>
  <c r="T20" i="13" s="1"/>
  <c r="J18" i="13"/>
  <c r="E17" i="13"/>
  <c r="K19" i="13"/>
  <c r="L19" i="13" s="1"/>
  <c r="M19" i="13" s="1"/>
  <c r="P19" i="13" s="1"/>
  <c r="N19" i="13" l="1"/>
  <c r="Q19" i="13" s="1"/>
  <c r="R19" i="13" s="1"/>
  <c r="S19" i="13" s="1"/>
  <c r="T19" i="13" s="1"/>
  <c r="J17" i="13"/>
  <c r="E16" i="13"/>
  <c r="K18" i="13"/>
  <c r="L18" i="13" s="1"/>
  <c r="N18" i="13" s="1"/>
  <c r="Q18" i="13" s="1"/>
  <c r="M18" i="13" l="1"/>
  <c r="P18" i="13" s="1"/>
  <c r="R18" i="13" s="1"/>
  <c r="S18" i="13" s="1"/>
  <c r="T18" i="13" s="1"/>
  <c r="K17" i="13"/>
  <c r="L17" i="13" s="1"/>
  <c r="N17" i="13" s="1"/>
  <c r="Q17" i="13" s="1"/>
  <c r="J16" i="13"/>
  <c r="E15" i="13"/>
  <c r="J15" i="13" l="1"/>
  <c r="E14" i="13"/>
  <c r="K16" i="13"/>
  <c r="L16" i="13" s="1"/>
  <c r="N16" i="13" s="1"/>
  <c r="Q16" i="13" s="1"/>
  <c r="M17" i="13"/>
  <c r="P17" i="13" s="1"/>
  <c r="R17" i="13" s="1"/>
  <c r="S17" i="13" s="1"/>
  <c r="T17" i="13" s="1"/>
  <c r="J14" i="13" l="1"/>
  <c r="E13" i="13"/>
  <c r="K15" i="13"/>
  <c r="L15" i="13" s="1"/>
  <c r="M15" i="13" s="1"/>
  <c r="P15" i="13" s="1"/>
  <c r="M16" i="13"/>
  <c r="P16" i="13" s="1"/>
  <c r="R16" i="13" s="1"/>
  <c r="S16" i="13" s="1"/>
  <c r="T16" i="13" s="1"/>
  <c r="J13" i="13" l="1"/>
  <c r="E12" i="13"/>
  <c r="K14" i="13"/>
  <c r="L14" i="13" s="1"/>
  <c r="N14" i="13" s="1"/>
  <c r="Q14" i="13" s="1"/>
  <c r="N15" i="13"/>
  <c r="Q15" i="13" s="1"/>
  <c r="R15" i="13" s="1"/>
  <c r="S15" i="13" s="1"/>
  <c r="T15" i="13" s="1"/>
  <c r="J12" i="13" l="1"/>
  <c r="K12" i="13" s="1"/>
  <c r="L12" i="13" s="1"/>
  <c r="E11" i="13"/>
  <c r="K13" i="13"/>
  <c r="L13" i="13" s="1"/>
  <c r="N13" i="13" s="1"/>
  <c r="Q13" i="13" s="1"/>
  <c r="M14" i="13"/>
  <c r="P14" i="13" s="1"/>
  <c r="R14" i="13" s="1"/>
  <c r="S14" i="13" s="1"/>
  <c r="T14" i="13" s="1"/>
  <c r="E10" i="13" l="1"/>
  <c r="J11" i="13"/>
  <c r="N12" i="13"/>
  <c r="Q12" i="13" s="1"/>
  <c r="M12" i="13"/>
  <c r="P12" i="13" s="1"/>
  <c r="M13" i="13"/>
  <c r="P13" i="13" s="1"/>
  <c r="R13" i="13" s="1"/>
  <c r="S13" i="13" s="1"/>
  <c r="T13" i="13" s="1"/>
  <c r="R12" i="13" l="1"/>
  <c r="S12" i="13" s="1"/>
  <c r="T12" i="13" s="1"/>
  <c r="K11" i="13"/>
  <c r="L11" i="13" s="1"/>
  <c r="N11" i="13" s="1"/>
  <c r="Q11" i="13" s="1"/>
  <c r="J10" i="13"/>
  <c r="K10" i="13" s="1"/>
  <c r="L10" i="13" s="1"/>
  <c r="E9" i="13"/>
  <c r="N10" i="13" l="1"/>
  <c r="Q10" i="13" s="1"/>
  <c r="M10" i="13"/>
  <c r="P10" i="13" s="1"/>
  <c r="J9" i="13"/>
  <c r="E8" i="13"/>
  <c r="M11" i="13"/>
  <c r="P11" i="13" s="1"/>
  <c r="R11" i="13" s="1"/>
  <c r="S11" i="13" s="1"/>
  <c r="T11" i="13" s="1"/>
  <c r="R10" i="13" l="1"/>
  <c r="S10" i="13" s="1"/>
  <c r="T10" i="13" s="1"/>
  <c r="J8" i="13"/>
  <c r="K8" i="13" s="1"/>
  <c r="L8" i="13" s="1"/>
  <c r="E7" i="13"/>
  <c r="K9" i="13"/>
  <c r="L9" i="13" s="1"/>
  <c r="N9" i="13" s="1"/>
  <c r="Q9" i="13" s="1"/>
  <c r="M9" i="13" l="1"/>
  <c r="P9" i="13" s="1"/>
  <c r="R9" i="13" s="1"/>
  <c r="S9" i="13" s="1"/>
  <c r="T9" i="13" s="1"/>
  <c r="J7" i="13"/>
  <c r="K7" i="13" s="1"/>
  <c r="L7" i="13" s="1"/>
  <c r="E6" i="13"/>
  <c r="N8" i="13"/>
  <c r="Q8" i="13" s="1"/>
  <c r="M8" i="13"/>
  <c r="P8" i="13" s="1"/>
  <c r="R8" i="13" l="1"/>
  <c r="S8" i="13" s="1"/>
  <c r="T8" i="13" s="1"/>
  <c r="E5" i="13"/>
  <c r="M7" i="13"/>
  <c r="P7" i="13" s="1"/>
  <c r="N7" i="13"/>
  <c r="Q7" i="13" s="1"/>
  <c r="E4" i="13" l="1"/>
  <c r="J5" i="13"/>
  <c r="K5" i="13" s="1"/>
  <c r="L5" i="13" s="1"/>
  <c r="R7" i="13"/>
  <c r="S7" i="13" s="1"/>
  <c r="T7" i="13" s="1"/>
  <c r="K6" i="13"/>
  <c r="L6" i="13" s="1"/>
  <c r="M6" i="13" s="1"/>
  <c r="P6" i="13" s="1"/>
  <c r="N6" i="13" l="1"/>
  <c r="Q6" i="13" s="1"/>
  <c r="R6" i="13" s="1"/>
  <c r="S6" i="13" s="1"/>
  <c r="T6" i="13" s="1"/>
  <c r="N5" i="13"/>
  <c r="Q5" i="13" s="1"/>
  <c r="M5" i="13"/>
  <c r="P5" i="13" s="1"/>
  <c r="J4" i="13"/>
  <c r="K4" i="13" s="1"/>
  <c r="L4" i="13" s="1"/>
  <c r="E3" i="13"/>
  <c r="R5" i="13" l="1"/>
  <c r="S5" i="13" s="1"/>
  <c r="T5" i="13" s="1"/>
  <c r="M4" i="13"/>
  <c r="P4" i="13" s="1"/>
  <c r="N4" i="13"/>
  <c r="Q4" i="13" s="1"/>
  <c r="R4" i="13" l="1"/>
  <c r="S4" i="13" s="1"/>
  <c r="T4" i="13" s="1"/>
  <c r="K3" i="13"/>
  <c r="L3" i="13" s="1"/>
  <c r="N3" i="13" s="1"/>
  <c r="Q3" i="13" s="1"/>
  <c r="M3" i="13" l="1"/>
  <c r="P3" i="13" s="1"/>
  <c r="R3" i="13" s="1"/>
  <c r="S3" i="13" s="1"/>
  <c r="T3" i="13" s="1"/>
</calcChain>
</file>

<file path=xl/connections.xml><?xml version="1.0" encoding="utf-8"?>
<connections xmlns="http://schemas.openxmlformats.org/spreadsheetml/2006/main">
  <connection id="1" keepAlive="1" name="Запрос — I1" description="Соединение с запросом &quot;I1&quot; в книге." type="5" refreshedVersion="0" background="1">
    <dbPr connection="Provider=Microsoft.Mashup.OleDb.1;Data Source=$Workbook$;Location=I1;Extended Properties=&quot;&quot;" command="SELECT * FROM [I1]"/>
  </connection>
  <connection id="2" keepAlive="1" name="Запрос — I1_001" description="Соединение с запросом &quot;I1_001&quot; в книге." type="5" refreshedVersion="0" background="1">
    <dbPr connection="Provider=Microsoft.Mashup.OleDb.1;Data Source=$Workbook$;Location=I1_001;Extended Properties=&quot;&quot;" command="SELECT * FROM [I1_001]"/>
  </connection>
</connections>
</file>

<file path=xl/sharedStrings.xml><?xml version="1.0" encoding="utf-8"?>
<sst xmlns="http://schemas.openxmlformats.org/spreadsheetml/2006/main" count="1115" uniqueCount="204">
  <si>
    <t>Данные с инклинометра</t>
  </si>
  <si>
    <t>Аз скв</t>
  </si>
  <si>
    <t>Глубина</t>
  </si>
  <si>
    <t>А1</t>
  </si>
  <si>
    <t>А3</t>
  </si>
  <si>
    <t>В1</t>
  </si>
  <si>
    <t>В3</t>
  </si>
  <si>
    <t>A</t>
  </si>
  <si>
    <t>В</t>
  </si>
  <si>
    <t>αА</t>
  </si>
  <si>
    <t>αВ</t>
  </si>
  <si>
    <t>Da i</t>
  </si>
  <si>
    <t>Db i</t>
  </si>
  <si>
    <t>Da</t>
  </si>
  <si>
    <t>Db</t>
  </si>
  <si>
    <t>D</t>
  </si>
  <si>
    <t>Аз (A-B)</t>
  </si>
  <si>
    <t>D сев</t>
  </si>
  <si>
    <t>D восток</t>
  </si>
  <si>
    <t>ΔD сев</t>
  </si>
  <si>
    <t>ΔD восток</t>
  </si>
  <si>
    <t>ΔD</t>
  </si>
  <si>
    <t>Аз откл</t>
  </si>
  <si>
    <t>Скважина</t>
  </si>
  <si>
    <t xml:space="preserve"> Отклонение от референсного положения в направлении Юг-Север (мм)</t>
  </si>
  <si>
    <t>Отклонение от референсного положения в направлении Запад-Восток (мм)</t>
  </si>
  <si>
    <t xml:space="preserve"> Общее отклонение от референсного положения (мм)</t>
  </si>
  <si>
    <t>Азимут отклонения, град</t>
  </si>
  <si>
    <t xml:space="preserve">  20.5</t>
  </si>
  <si>
    <t xml:space="preserve">  20.0</t>
  </si>
  <si>
    <t xml:space="preserve">  19.5</t>
  </si>
  <si>
    <t xml:space="preserve">  19.0</t>
  </si>
  <si>
    <t xml:space="preserve">  18.5</t>
  </si>
  <si>
    <t xml:space="preserve">  18.0</t>
  </si>
  <si>
    <t xml:space="preserve">  17.5</t>
  </si>
  <si>
    <t xml:space="preserve">  17.0</t>
  </si>
  <si>
    <t xml:space="preserve">  16.5</t>
  </si>
  <si>
    <t xml:space="preserve">  16.0</t>
  </si>
  <si>
    <t xml:space="preserve">  15.5</t>
  </si>
  <si>
    <t xml:space="preserve">  15.0</t>
  </si>
  <si>
    <t xml:space="preserve">  14.5</t>
  </si>
  <si>
    <t xml:space="preserve">  14.0</t>
  </si>
  <si>
    <t xml:space="preserve">  13.5</t>
  </si>
  <si>
    <t xml:space="preserve">  13.0</t>
  </si>
  <si>
    <t xml:space="preserve">  12.5</t>
  </si>
  <si>
    <t xml:space="preserve">  12.0</t>
  </si>
  <si>
    <t xml:space="preserve">  11.5</t>
  </si>
  <si>
    <t xml:space="preserve">  11.0</t>
  </si>
  <si>
    <t xml:space="preserve">  10.5</t>
  </si>
  <si>
    <t xml:space="preserve">  10.0</t>
  </si>
  <si>
    <t xml:space="preserve">   9.5</t>
  </si>
  <si>
    <t xml:space="preserve">   9.0</t>
  </si>
  <si>
    <t xml:space="preserve">   8.5</t>
  </si>
  <si>
    <t xml:space="preserve">   8.0</t>
  </si>
  <si>
    <t xml:space="preserve">   7.5</t>
  </si>
  <si>
    <t xml:space="preserve">   7.0</t>
  </si>
  <si>
    <t xml:space="preserve">   6.5</t>
  </si>
  <si>
    <t xml:space="preserve">   6.0</t>
  </si>
  <si>
    <t xml:space="preserve">   5.5</t>
  </si>
  <si>
    <t xml:space="preserve">   5.0</t>
  </si>
  <si>
    <t xml:space="preserve">   4.5</t>
  </si>
  <si>
    <t xml:space="preserve">   4.0</t>
  </si>
  <si>
    <t xml:space="preserve">   3.5</t>
  </si>
  <si>
    <t xml:space="preserve">   3.0</t>
  </si>
  <si>
    <t xml:space="preserve">   2.5</t>
  </si>
  <si>
    <t xml:space="preserve">   2.0</t>
  </si>
  <si>
    <t xml:space="preserve">   1.5</t>
  </si>
  <si>
    <t xml:space="preserve">   1.0</t>
  </si>
  <si>
    <t xml:space="preserve">  25.0</t>
  </si>
  <si>
    <t xml:space="preserve">  24.5</t>
  </si>
  <si>
    <t xml:space="preserve">  24.0</t>
  </si>
  <si>
    <t xml:space="preserve">  23.5</t>
  </si>
  <si>
    <t xml:space="preserve">  23.0</t>
  </si>
  <si>
    <t xml:space="preserve">  22.5</t>
  </si>
  <si>
    <t xml:space="preserve">  22.0</t>
  </si>
  <si>
    <t xml:space="preserve">  21.5</t>
  </si>
  <si>
    <t xml:space="preserve">  21.0</t>
  </si>
  <si>
    <t xml:space="preserve">  25.5</t>
  </si>
  <si>
    <t xml:space="preserve">   0.5</t>
  </si>
  <si>
    <t>Координаты X для графиков</t>
  </si>
  <si>
    <t>X Для первого</t>
  </si>
  <si>
    <t>X Для второго</t>
  </si>
  <si>
    <t>X Для третьего</t>
  </si>
  <si>
    <t>X Для четвертого</t>
  </si>
  <si>
    <t>Устье скважины</t>
  </si>
  <si>
    <t>Полка под дорогой</t>
  </si>
  <si>
    <t>Полка под габионом</t>
  </si>
  <si>
    <t>Дно котлована</t>
  </si>
  <si>
    <t>Верхний уровень габиона</t>
  </si>
  <si>
    <t>Диапазон на графике</t>
  </si>
  <si>
    <t>Элемент</t>
  </si>
  <si>
    <t>Абс.отм.м.</t>
  </si>
  <si>
    <t xml:space="preserve">   0.0</t>
  </si>
  <si>
    <t>Цикл 11 (08.08.2024)</t>
  </si>
  <si>
    <t>Цикл 12 (09.08.2024)</t>
  </si>
  <si>
    <t>Цикл 13 (10.08.2024)</t>
  </si>
  <si>
    <t>Цикл 9 (02.09.2024)</t>
  </si>
  <si>
    <t>Цикл 10 (09.09.2024)</t>
  </si>
  <si>
    <t xml:space="preserve"> 26.0</t>
  </si>
  <si>
    <t>X1</t>
  </si>
  <si>
    <t>X2</t>
  </si>
  <si>
    <t>X абсолютное (угл. Сек)</t>
  </si>
  <si>
    <t>Перемещение по X, (мм), 01.03.24</t>
  </si>
  <si>
    <t xml:space="preserve"> -3764</t>
  </si>
  <si>
    <t xml:space="preserve"> 163</t>
  </si>
  <si>
    <t xml:space="preserve"> -3132</t>
  </si>
  <si>
    <t xml:space="preserve"> -482</t>
  </si>
  <si>
    <t xml:space="preserve"> -2392</t>
  </si>
  <si>
    <t xml:space="preserve"> -1218</t>
  </si>
  <si>
    <t xml:space="preserve"> -2936</t>
  </si>
  <si>
    <t xml:space="preserve"> -637</t>
  </si>
  <si>
    <t xml:space="preserve"> -3302</t>
  </si>
  <si>
    <t xml:space="preserve"> -308</t>
  </si>
  <si>
    <t xml:space="preserve"> -3018</t>
  </si>
  <si>
    <t xml:space="preserve"> -669</t>
  </si>
  <si>
    <t xml:space="preserve"> -3583</t>
  </si>
  <si>
    <t xml:space="preserve"> 91</t>
  </si>
  <si>
    <t xml:space="preserve"> -3849</t>
  </si>
  <si>
    <t xml:space="preserve"> 267</t>
  </si>
  <si>
    <t xml:space="preserve"> -3933</t>
  </si>
  <si>
    <t xml:space="preserve"> 340</t>
  </si>
  <si>
    <t xml:space="preserve"> -4528</t>
  </si>
  <si>
    <t xml:space="preserve"> 935</t>
  </si>
  <si>
    <t xml:space="preserve"> -5716</t>
  </si>
  <si>
    <t xml:space="preserve"> 2116</t>
  </si>
  <si>
    <t xml:space="preserve"> -7080</t>
  </si>
  <si>
    <t xml:space="preserve"> 3467</t>
  </si>
  <si>
    <t xml:space="preserve"> -8056</t>
  </si>
  <si>
    <t xml:space="preserve"> 4521</t>
  </si>
  <si>
    <t xml:space="preserve"> -7976</t>
  </si>
  <si>
    <t xml:space="preserve"> 4373</t>
  </si>
  <si>
    <t xml:space="preserve"> -7075</t>
  </si>
  <si>
    <t xml:space="preserve"> 3492</t>
  </si>
  <si>
    <t xml:space="preserve"> -5755</t>
  </si>
  <si>
    <t xml:space="preserve"> 2190</t>
  </si>
  <si>
    <t xml:space="preserve"> -4798</t>
  </si>
  <si>
    <t xml:space="preserve"> 1206</t>
  </si>
  <si>
    <t xml:space="preserve"> -4744</t>
  </si>
  <si>
    <t xml:space="preserve"> 1262</t>
  </si>
  <si>
    <t xml:space="preserve"> -5320</t>
  </si>
  <si>
    <t xml:space="preserve"> 1677</t>
  </si>
  <si>
    <t xml:space="preserve"> -5719</t>
  </si>
  <si>
    <t xml:space="preserve"> 2107</t>
  </si>
  <si>
    <t xml:space="preserve"> -5572</t>
  </si>
  <si>
    <t xml:space="preserve"> 2009</t>
  </si>
  <si>
    <t xml:space="preserve"> -5056</t>
  </si>
  <si>
    <t xml:space="preserve"> 1461</t>
  </si>
  <si>
    <t xml:space="preserve"> -4539</t>
  </si>
  <si>
    <t xml:space="preserve"> 934</t>
  </si>
  <si>
    <t xml:space="preserve"> -4139</t>
  </si>
  <si>
    <t xml:space="preserve"> 550</t>
  </si>
  <si>
    <t xml:space="preserve"> -4189</t>
  </si>
  <si>
    <t xml:space="preserve"> 600</t>
  </si>
  <si>
    <t xml:space="preserve"> -3941</t>
  </si>
  <si>
    <t xml:space="preserve"> 359</t>
  </si>
  <si>
    <t xml:space="preserve"> -4014</t>
  </si>
  <si>
    <t xml:space="preserve"> 480</t>
  </si>
  <si>
    <t xml:space="preserve"> -3635</t>
  </si>
  <si>
    <t xml:space="preserve"> 16</t>
  </si>
  <si>
    <t xml:space="preserve"> -2879</t>
  </si>
  <si>
    <t xml:space="preserve"> -695</t>
  </si>
  <si>
    <t xml:space="preserve"> -2201</t>
  </si>
  <si>
    <t xml:space="preserve"> -1318</t>
  </si>
  <si>
    <t xml:space="preserve"> -2483</t>
  </si>
  <si>
    <t xml:space="preserve"> -1194</t>
  </si>
  <si>
    <t xml:space="preserve"> -2666</t>
  </si>
  <si>
    <t xml:space="preserve"> -908</t>
  </si>
  <si>
    <t xml:space="preserve"> -3029</t>
  </si>
  <si>
    <t xml:space="preserve"> -522</t>
  </si>
  <si>
    <t xml:space="preserve"> -3361</t>
  </si>
  <si>
    <t xml:space="preserve"> -268</t>
  </si>
  <si>
    <t xml:space="preserve"> -4001</t>
  </si>
  <si>
    <t xml:space="preserve"> 457</t>
  </si>
  <si>
    <t xml:space="preserve"> -4329</t>
  </si>
  <si>
    <t xml:space="preserve"> 852</t>
  </si>
  <si>
    <t xml:space="preserve"> -4317</t>
  </si>
  <si>
    <t xml:space="preserve"> 599</t>
  </si>
  <si>
    <t xml:space="preserve"> -516</t>
  </si>
  <si>
    <t xml:space="preserve"> -1833</t>
  </si>
  <si>
    <t xml:space="preserve"> -1741</t>
  </si>
  <si>
    <t xml:space="preserve"> -1411</t>
  </si>
  <si>
    <t xml:space="preserve"> -2193</t>
  </si>
  <si>
    <t xml:space="preserve"> -1059</t>
  </si>
  <si>
    <t xml:space="preserve"> -2512</t>
  </si>
  <si>
    <t xml:space="preserve"> -632</t>
  </si>
  <si>
    <t xml:space="preserve"> -2847</t>
  </si>
  <si>
    <t>Перемещение по Y, (мм), 15.03.24</t>
  </si>
  <si>
    <t>Y1</t>
  </si>
  <si>
    <t>Y2</t>
  </si>
  <si>
    <t>Y абсолютное (угл. Сек)</t>
  </si>
  <si>
    <t>Дата нулевого цикла измерений</t>
  </si>
  <si>
    <t>Суммарное перемещение, мм</t>
  </si>
  <si>
    <t>Азимут (в системе координат скважины)</t>
  </si>
  <si>
    <t>Азимут, абсолютный</t>
  </si>
  <si>
    <t>Цикл 2 (01.03.24)</t>
  </si>
  <si>
    <t>Цикл 3 (01.03.24)</t>
  </si>
  <si>
    <t>Нулевой цикл (13.08.24)</t>
  </si>
  <si>
    <t>Цикл 1 (21.10.24)</t>
  </si>
  <si>
    <t>Перемещение по X, (мм)</t>
  </si>
  <si>
    <t>Перемещение по Y, (мм)</t>
  </si>
  <si>
    <t>Dрез</t>
  </si>
  <si>
    <t xml:space="preserve"> Абсолютное отклонение скважины в направлении Юг-Север (мм)</t>
  </si>
  <si>
    <t xml:space="preserve"> Абсолютное отклонение скважины в направлении Запад-Восток (мм)</t>
  </si>
  <si>
    <t xml:space="preserve"> Абсолютное отклонение скважины суммарное (мм)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</si>
</sst>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Calibri"/>
      <family val="2"/>
      <scheme val="minor"/>
    </font>
    <font>
      <sz val="12"/>
      <color rgb="FFFF000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0" borderId="0" xfId="0" applyFont="1"/>
    <xf numFmtId="2" fontId="0" fillId="2" borderId="0" xfId="0" applyNumberFormat="1" applyFill="1"/>
    <xf numFmtId="49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3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6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/>
    <xf numFmtId="0" fontId="6" fillId="0" borderId="0" xfId="0" applyFont="1" applyBorder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33CC33"/>
      <color rgb="FFF68BF9"/>
      <color rgb="FF008000"/>
      <color rgb="FF66FF33"/>
      <color rgb="FF00FFFF"/>
      <color rgb="FF00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1797883620701E-2"/>
          <c:y val="3.4857468903343604E-2"/>
          <c:w val="0.83147629169954274"/>
          <c:h val="0.8601490682920655"/>
        </c:manualLayout>
      </c:layout>
      <c:scatterChart>
        <c:scatterStyle val="lineMarker"/>
        <c:varyColors val="0"/>
        <c:ser>
          <c:idx val="7"/>
          <c:order val="0"/>
          <c:tx>
            <c:v>Погрешность измерений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'"0" цикл'!$U$3:$U$53</c:f>
              <c:numCache>
                <c:formatCode>General</c:formatCode>
                <c:ptCount val="51"/>
                <c:pt idx="0">
                  <c:v>-3.3333333333333335</c:v>
                </c:pt>
                <c:pt idx="1">
                  <c:v>-3.2666666666666666</c:v>
                </c:pt>
                <c:pt idx="2">
                  <c:v>-3.2</c:v>
                </c:pt>
                <c:pt idx="3">
                  <c:v>-3.1333333333333333</c:v>
                </c:pt>
                <c:pt idx="4">
                  <c:v>-3.0666666666666669</c:v>
                </c:pt>
                <c:pt idx="5">
                  <c:v>-3</c:v>
                </c:pt>
                <c:pt idx="6">
                  <c:v>-2.9333333333333331</c:v>
                </c:pt>
                <c:pt idx="7">
                  <c:v>-2.8666666666666667</c:v>
                </c:pt>
                <c:pt idx="8">
                  <c:v>-2.8</c:v>
                </c:pt>
                <c:pt idx="9">
                  <c:v>-2.7333333333333334</c:v>
                </c:pt>
                <c:pt idx="10">
                  <c:v>-2.6666666666666665</c:v>
                </c:pt>
                <c:pt idx="11">
                  <c:v>-2.6</c:v>
                </c:pt>
                <c:pt idx="12">
                  <c:v>-2.5333333333333332</c:v>
                </c:pt>
                <c:pt idx="13">
                  <c:v>-2.4666666666666668</c:v>
                </c:pt>
                <c:pt idx="14">
                  <c:v>-2.4</c:v>
                </c:pt>
                <c:pt idx="15">
                  <c:v>-2.3333333333333335</c:v>
                </c:pt>
                <c:pt idx="16">
                  <c:v>-2.2666666666666666</c:v>
                </c:pt>
                <c:pt idx="17">
                  <c:v>-2.2000000000000002</c:v>
                </c:pt>
                <c:pt idx="18">
                  <c:v>-2.1333333333333333</c:v>
                </c:pt>
                <c:pt idx="19">
                  <c:v>-2.0666666666666669</c:v>
                </c:pt>
                <c:pt idx="20">
                  <c:v>-2</c:v>
                </c:pt>
                <c:pt idx="21">
                  <c:v>-1.9333333333333333</c:v>
                </c:pt>
                <c:pt idx="22">
                  <c:v>-1.8666666666666667</c:v>
                </c:pt>
                <c:pt idx="23">
                  <c:v>-1.8</c:v>
                </c:pt>
                <c:pt idx="24">
                  <c:v>-1.7333333333333334</c:v>
                </c:pt>
                <c:pt idx="25">
                  <c:v>-1.6666666666666667</c:v>
                </c:pt>
                <c:pt idx="26">
                  <c:v>-1.6</c:v>
                </c:pt>
                <c:pt idx="27">
                  <c:v>-1.5333333333333334</c:v>
                </c:pt>
                <c:pt idx="28">
                  <c:v>-1.4666666666666666</c:v>
                </c:pt>
                <c:pt idx="29">
                  <c:v>-1.4</c:v>
                </c:pt>
                <c:pt idx="30">
                  <c:v>-1.3333333333333333</c:v>
                </c:pt>
                <c:pt idx="31">
                  <c:v>-1.2666666666666666</c:v>
                </c:pt>
                <c:pt idx="32">
                  <c:v>-1.2</c:v>
                </c:pt>
                <c:pt idx="33">
                  <c:v>-1.1333333333333333</c:v>
                </c:pt>
                <c:pt idx="34">
                  <c:v>-1.0666666666666667</c:v>
                </c:pt>
                <c:pt idx="35">
                  <c:v>-1</c:v>
                </c:pt>
                <c:pt idx="36">
                  <c:v>-0.93333333333333335</c:v>
                </c:pt>
                <c:pt idx="37">
                  <c:v>-0.8666666666666667</c:v>
                </c:pt>
                <c:pt idx="38">
                  <c:v>-0.8</c:v>
                </c:pt>
                <c:pt idx="39">
                  <c:v>-0.73333333333333328</c:v>
                </c:pt>
                <c:pt idx="40">
                  <c:v>-0.66666666666666663</c:v>
                </c:pt>
                <c:pt idx="41">
                  <c:v>-0.6</c:v>
                </c:pt>
                <c:pt idx="42">
                  <c:v>-0.53333333333333333</c:v>
                </c:pt>
                <c:pt idx="43">
                  <c:v>-0.46666666666666667</c:v>
                </c:pt>
                <c:pt idx="44">
                  <c:v>-0.4</c:v>
                </c:pt>
                <c:pt idx="45">
                  <c:v>-0.33333333333333331</c:v>
                </c:pt>
                <c:pt idx="46">
                  <c:v>-0.26666666666666666</c:v>
                </c:pt>
                <c:pt idx="47">
                  <c:v>-0.2</c:v>
                </c:pt>
                <c:pt idx="48">
                  <c:v>-0.13333333333333333</c:v>
                </c:pt>
                <c:pt idx="49">
                  <c:v>-6.6666666666666666E-2</c:v>
                </c:pt>
                <c:pt idx="50">
                  <c:v>0</c:v>
                </c:pt>
              </c:numCache>
            </c:numRef>
          </c:xVal>
          <c:yVal>
            <c:numRef>
              <c:f>'"0" цикл'!$A$3:$A$53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47DF-92CB-C971A44FBAA4}"/>
            </c:ext>
          </c:extLst>
        </c:ser>
        <c:ser>
          <c:idx val="0"/>
          <c:order val="1"/>
          <c:tx>
            <c:v>Ошибка измерений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'"0" цикл'!$T$3:$T$53</c:f>
              <c:numCache>
                <c:formatCode>General</c:formatCode>
                <c:ptCount val="51"/>
                <c:pt idx="0">
                  <c:v>3.3333333333333335</c:v>
                </c:pt>
                <c:pt idx="1">
                  <c:v>3.2666666666666666</c:v>
                </c:pt>
                <c:pt idx="2">
                  <c:v>3.2</c:v>
                </c:pt>
                <c:pt idx="3">
                  <c:v>3.1333333333333333</c:v>
                </c:pt>
                <c:pt idx="4">
                  <c:v>3.0666666666666669</c:v>
                </c:pt>
                <c:pt idx="5">
                  <c:v>3</c:v>
                </c:pt>
                <c:pt idx="6">
                  <c:v>2.9333333333333331</c:v>
                </c:pt>
                <c:pt idx="7">
                  <c:v>2.8666666666666667</c:v>
                </c:pt>
                <c:pt idx="8">
                  <c:v>2.8</c:v>
                </c:pt>
                <c:pt idx="9">
                  <c:v>2.7333333333333334</c:v>
                </c:pt>
                <c:pt idx="10">
                  <c:v>2.6666666666666665</c:v>
                </c:pt>
                <c:pt idx="11">
                  <c:v>2.6</c:v>
                </c:pt>
                <c:pt idx="12">
                  <c:v>2.5333333333333332</c:v>
                </c:pt>
                <c:pt idx="13">
                  <c:v>2.4666666666666668</c:v>
                </c:pt>
                <c:pt idx="14">
                  <c:v>2.4</c:v>
                </c:pt>
                <c:pt idx="15">
                  <c:v>2.3333333333333335</c:v>
                </c:pt>
                <c:pt idx="16">
                  <c:v>2.2666666666666666</c:v>
                </c:pt>
                <c:pt idx="17">
                  <c:v>2.2000000000000002</c:v>
                </c:pt>
                <c:pt idx="18">
                  <c:v>2.1333333333333333</c:v>
                </c:pt>
                <c:pt idx="19">
                  <c:v>2.0666666666666669</c:v>
                </c:pt>
                <c:pt idx="20">
                  <c:v>2</c:v>
                </c:pt>
                <c:pt idx="21">
                  <c:v>1.9333333333333333</c:v>
                </c:pt>
                <c:pt idx="22">
                  <c:v>1.8666666666666667</c:v>
                </c:pt>
                <c:pt idx="23">
                  <c:v>1.8</c:v>
                </c:pt>
                <c:pt idx="24">
                  <c:v>1.7333333333333334</c:v>
                </c:pt>
                <c:pt idx="25">
                  <c:v>1.6666666666666667</c:v>
                </c:pt>
                <c:pt idx="26">
                  <c:v>1.6</c:v>
                </c:pt>
                <c:pt idx="27">
                  <c:v>1.5333333333333334</c:v>
                </c:pt>
                <c:pt idx="28">
                  <c:v>1.4666666666666666</c:v>
                </c:pt>
                <c:pt idx="29">
                  <c:v>1.4</c:v>
                </c:pt>
                <c:pt idx="30">
                  <c:v>1.3333333333333333</c:v>
                </c:pt>
                <c:pt idx="31">
                  <c:v>1.2666666666666666</c:v>
                </c:pt>
                <c:pt idx="32">
                  <c:v>1.2</c:v>
                </c:pt>
                <c:pt idx="33">
                  <c:v>1.1333333333333333</c:v>
                </c:pt>
                <c:pt idx="34">
                  <c:v>1.0666666666666667</c:v>
                </c:pt>
                <c:pt idx="35">
                  <c:v>1</c:v>
                </c:pt>
                <c:pt idx="36">
                  <c:v>0.93333333333333335</c:v>
                </c:pt>
                <c:pt idx="37">
                  <c:v>0.8666666666666667</c:v>
                </c:pt>
                <c:pt idx="38">
                  <c:v>0.8</c:v>
                </c:pt>
                <c:pt idx="39">
                  <c:v>0.73333333333333328</c:v>
                </c:pt>
                <c:pt idx="40">
                  <c:v>0.66666666666666663</c:v>
                </c:pt>
                <c:pt idx="41">
                  <c:v>0.6</c:v>
                </c:pt>
                <c:pt idx="42">
                  <c:v>0.53333333333333333</c:v>
                </c:pt>
                <c:pt idx="43">
                  <c:v>0.46666666666666667</c:v>
                </c:pt>
                <c:pt idx="44">
                  <c:v>0.4</c:v>
                </c:pt>
                <c:pt idx="45">
                  <c:v>0.33333333333333331</c:v>
                </c:pt>
                <c:pt idx="46">
                  <c:v>0.26666666666666666</c:v>
                </c:pt>
                <c:pt idx="47">
                  <c:v>0.2</c:v>
                </c:pt>
                <c:pt idx="48">
                  <c:v>0.13333333333333333</c:v>
                </c:pt>
                <c:pt idx="49">
                  <c:v>6.6666666666666666E-2</c:v>
                </c:pt>
                <c:pt idx="50">
                  <c:v>0</c:v>
                </c:pt>
              </c:numCache>
            </c:numRef>
          </c:xVal>
          <c:yVal>
            <c:numRef>
              <c:f>'"0" цикл'!$A$3:$A$53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DBE-47DF-92CB-C971A44FBAA4}"/>
            </c:ext>
          </c:extLst>
        </c:ser>
        <c:ser>
          <c:idx val="10"/>
          <c:order val="2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'21.10.24'!$P$3:$P$53</c:f>
              <c:numCache>
                <c:formatCode>General</c:formatCode>
                <c:ptCount val="51"/>
                <c:pt idx="0">
                  <c:v>-18.884135995110398</c:v>
                </c:pt>
                <c:pt idx="1">
                  <c:v>-18.884135995110398</c:v>
                </c:pt>
                <c:pt idx="2">
                  <c:v>-12.418498125636461</c:v>
                </c:pt>
                <c:pt idx="3">
                  <c:v>-7.3430127232095401</c:v>
                </c:pt>
                <c:pt idx="4">
                  <c:v>-3.8454739364840407</c:v>
                </c:pt>
                <c:pt idx="5">
                  <c:v>-2.3451061879704298</c:v>
                </c:pt>
                <c:pt idx="6">
                  <c:v>-2.1948224301126515</c:v>
                </c:pt>
                <c:pt idx="7">
                  <c:v>-2.2178503712391944</c:v>
                </c:pt>
                <c:pt idx="8">
                  <c:v>-2.0966485246584057</c:v>
                </c:pt>
                <c:pt idx="9">
                  <c:v>-1.9972625084428728</c:v>
                </c:pt>
                <c:pt idx="10">
                  <c:v>-1.9160563923816767</c:v>
                </c:pt>
                <c:pt idx="11">
                  <c:v>-1.9293887684115703</c:v>
                </c:pt>
                <c:pt idx="12">
                  <c:v>-1.9427211371099133</c:v>
                </c:pt>
                <c:pt idx="13">
                  <c:v>-1.9621135951850306</c:v>
                </c:pt>
                <c:pt idx="14">
                  <c:v>-2.135431931367691</c:v>
                </c:pt>
                <c:pt idx="15">
                  <c:v>-2.2578453576766719</c:v>
                </c:pt>
                <c:pt idx="16">
                  <c:v>-2.2020929486412797</c:v>
                </c:pt>
                <c:pt idx="17">
                  <c:v>-2.2214853838918316</c:v>
                </c:pt>
                <c:pt idx="18">
                  <c:v>-2.4723764607543899</c:v>
                </c:pt>
                <c:pt idx="19">
                  <c:v>-2.366930130854314</c:v>
                </c:pt>
                <c:pt idx="20">
                  <c:v>-1.9184911604521631</c:v>
                </c:pt>
                <c:pt idx="21">
                  <c:v>-1.633681797565032</c:v>
                </c:pt>
                <c:pt idx="22">
                  <c:v>-1.6445887490470739</c:v>
                </c:pt>
                <c:pt idx="23">
                  <c:v>-1.5682398537936137</c:v>
                </c:pt>
                <c:pt idx="24">
                  <c:v>-1.8530487313341268</c:v>
                </c:pt>
                <c:pt idx="25">
                  <c:v>-2.076038200582758</c:v>
                </c:pt>
                <c:pt idx="26">
                  <c:v>-1.9475823062999211</c:v>
                </c:pt>
                <c:pt idx="27">
                  <c:v>-1.1962597614122785</c:v>
                </c:pt>
                <c:pt idx="28">
                  <c:v>0.26632558811576246</c:v>
                </c:pt>
                <c:pt idx="29">
                  <c:v>2.6291843462490192</c:v>
                </c:pt>
                <c:pt idx="30">
                  <c:v>5.4573750099026768</c:v>
                </c:pt>
                <c:pt idx="31">
                  <c:v>8.0930385141213037</c:v>
                </c:pt>
                <c:pt idx="32">
                  <c:v>10.148336165542702</c:v>
                </c:pt>
                <c:pt idx="33">
                  <c:v>11.367486131375074</c:v>
                </c:pt>
                <c:pt idx="34">
                  <c:v>11.686222206090662</c:v>
                </c:pt>
                <c:pt idx="35">
                  <c:v>11.047515776228664</c:v>
                </c:pt>
                <c:pt idx="36">
                  <c:v>9.2731593976255624</c:v>
                </c:pt>
                <c:pt idx="37">
                  <c:v>6.946116667395998</c:v>
                </c:pt>
                <c:pt idx="38">
                  <c:v>4.3657458509159852</c:v>
                </c:pt>
                <c:pt idx="39">
                  <c:v>1.9696243770028019</c:v>
                </c:pt>
                <c:pt idx="40">
                  <c:v>0.20014677017603333</c:v>
                </c:pt>
                <c:pt idx="41">
                  <c:v>-0.90996527485972933</c:v>
                </c:pt>
                <c:pt idx="42">
                  <c:v>-1.2868903822734694</c:v>
                </c:pt>
                <c:pt idx="43">
                  <c:v>-1.15842520063336</c:v>
                </c:pt>
                <c:pt idx="44">
                  <c:v>-0.78274036065276675</c:v>
                </c:pt>
                <c:pt idx="45">
                  <c:v>-0.66276321904190638</c:v>
                </c:pt>
                <c:pt idx="46">
                  <c:v>-0.77668345518277704</c:v>
                </c:pt>
                <c:pt idx="47">
                  <c:v>-0.79122552565971205</c:v>
                </c:pt>
                <c:pt idx="48">
                  <c:v>-0.60582711459942828</c:v>
                </c:pt>
                <c:pt idx="49">
                  <c:v>-0.54402794820766331</c:v>
                </c:pt>
                <c:pt idx="50">
                  <c:v>-0.6482387468363342</c:v>
                </c:pt>
              </c:numCache>
              <c:extLst xmlns:c15="http://schemas.microsoft.com/office/drawing/2012/chart"/>
            </c:numRef>
          </c:xVal>
          <c:yVal>
            <c:numRef>
              <c:f>'21.10.24'!$A$3:$A$53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D0D-447F-A090-35F2C67E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8080"/>
        <c:axId val="141038656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3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FA4-4BEE-A4E3-40B741EF5FA1}"/>
                  </c:ext>
                </c:extLst>
              </c15:ser>
            </c15:filteredScatterSeries>
            <c15:filteredScatterSeries>
              <c15:ser>
                <c:idx val="1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8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B1-47CC-BBF5-DA9CFE0C7A00}"/>
                  </c:ext>
                </c:extLst>
              </c15:ser>
            </c15:filteredScatterSeries>
            <c15:filteredScatterSeries>
              <c15:ser>
                <c:idx val="1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E0D-4F70-8CAC-5422B6223A90}"/>
                  </c:ext>
                </c:extLst>
              </c15:ser>
            </c15:filteredScatterSeries>
            <c15:filteredScatte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F8A-456F-BBFB-532B28F3D8A9}"/>
                  </c:ext>
                </c:extLst>
              </c15:ser>
            </c15:filteredScatterSeries>
            <c15:filteredScatterSeries>
              <c15:ser>
                <c:idx val="1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754-4C0B-9024-A9B549004B59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02-4421-8F96-79F98EDBCA45}"/>
                  </c:ext>
                </c:extLst>
              </c15:ser>
            </c15:filteredScatterSeries>
            <c15:filteredScatterSeries>
              <c15:ser>
                <c:idx val="1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mpd="sng">
                    <a:solidFill>
                      <a:srgbClr val="C00000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4B-48D2-BDCF-CD8B00947DB0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328.61726888415723</c:v>
                      </c:pt>
                      <c:pt idx="1">
                        <c:v>325.17976888415723</c:v>
                      </c:pt>
                      <c:pt idx="2">
                        <c:v>315.13615993134181</c:v>
                      </c:pt>
                      <c:pt idx="3">
                        <c:v>308.57411741638623</c:v>
                      </c:pt>
                      <c:pt idx="4">
                        <c:v>302.1731879793378</c:v>
                      </c:pt>
                      <c:pt idx="5">
                        <c:v>295.38894990072794</c:v>
                      </c:pt>
                      <c:pt idx="6">
                        <c:v>286.93578033332818</c:v>
                      </c:pt>
                      <c:pt idx="7">
                        <c:v>275.63202868185203</c:v>
                      </c:pt>
                      <c:pt idx="8">
                        <c:v>262.14499611656709</c:v>
                      </c:pt>
                      <c:pt idx="9">
                        <c:v>246.09150893733928</c:v>
                      </c:pt>
                      <c:pt idx="10">
                        <c:v>227.93256631947889</c:v>
                      </c:pt>
                      <c:pt idx="11">
                        <c:v>210.04758466928888</c:v>
                      </c:pt>
                      <c:pt idx="12">
                        <c:v>193.45188015073961</c:v>
                      </c:pt>
                      <c:pt idx="13">
                        <c:v>177.75324444752448</c:v>
                      </c:pt>
                      <c:pt idx="14">
                        <c:v>163.11743578447039</c:v>
                      </c:pt>
                      <c:pt idx="15">
                        <c:v>148.5561798027525</c:v>
                      </c:pt>
                      <c:pt idx="16">
                        <c:v>130.66986775367366</c:v>
                      </c:pt>
                      <c:pt idx="17">
                        <c:v>114.17881493112672</c:v>
                      </c:pt>
                      <c:pt idx="18">
                        <c:v>98.766372167653117</c:v>
                      </c:pt>
                      <c:pt idx="19">
                        <c:v>88.59700636131987</c:v>
                      </c:pt>
                      <c:pt idx="20">
                        <c:v>83.886299401222402</c:v>
                      </c:pt>
                      <c:pt idx="21">
                        <c:v>83.603067236788121</c:v>
                      </c:pt>
                      <c:pt idx="22">
                        <c:v>80.598570292825883</c:v>
                      </c:pt>
                      <c:pt idx="23">
                        <c:v>79.78772449498112</c:v>
                      </c:pt>
                      <c:pt idx="24">
                        <c:v>77.324988257561699</c:v>
                      </c:pt>
                      <c:pt idx="25">
                        <c:v>77.094784856433847</c:v>
                      </c:pt>
                      <c:pt idx="26">
                        <c:v>79.419799763848573</c:v>
                      </c:pt>
                      <c:pt idx="27">
                        <c:v>83.69786174846692</c:v>
                      </c:pt>
                      <c:pt idx="28">
                        <c:v>87.532953996263743</c:v>
                      </c:pt>
                      <c:pt idx="29">
                        <c:v>90.235794106780503</c:v>
                      </c:pt>
                      <c:pt idx="30">
                        <c:v>89.275719440772448</c:v>
                      </c:pt>
                      <c:pt idx="31">
                        <c:v>85.498262214750753</c:v>
                      </c:pt>
                      <c:pt idx="32">
                        <c:v>79.205601880094434</c:v>
                      </c:pt>
                      <c:pt idx="33">
                        <c:v>70.7881380897783</c:v>
                      </c:pt>
                      <c:pt idx="34">
                        <c:v>60.679558552159854</c:v>
                      </c:pt>
                      <c:pt idx="35">
                        <c:v>49.500168051109561</c:v>
                      </c:pt>
                      <c:pt idx="36">
                        <c:v>37.90323467148977</c:v>
                      </c:pt>
                      <c:pt idx="37">
                        <c:v>27.157911507637365</c:v>
                      </c:pt>
                      <c:pt idx="38">
                        <c:v>18.154644691228995</c:v>
                      </c:pt>
                      <c:pt idx="39">
                        <c:v>11.915829777037104</c:v>
                      </c:pt>
                      <c:pt idx="40">
                        <c:v>6.1047190294177796</c:v>
                      </c:pt>
                      <c:pt idx="41">
                        <c:v>2.6814068502026416</c:v>
                      </c:pt>
                      <c:pt idx="42">
                        <c:v>-2.0753983508582579</c:v>
                      </c:pt>
                      <c:pt idx="43">
                        <c:v>-6.0794787420676286</c:v>
                      </c:pt>
                      <c:pt idx="44">
                        <c:v>-10.312965183528465</c:v>
                      </c:pt>
                      <c:pt idx="45">
                        <c:v>-12.920478730993885</c:v>
                      </c:pt>
                      <c:pt idx="46">
                        <c:v>-15.056543474682963</c:v>
                      </c:pt>
                      <c:pt idx="47">
                        <c:v>-14.559756835895946</c:v>
                      </c:pt>
                      <c:pt idx="48">
                        <c:v>-11.865579228179339</c:v>
                      </c:pt>
                      <c:pt idx="49">
                        <c:v>-8.3740996881888066</c:v>
                      </c:pt>
                      <c:pt idx="50">
                        <c:v>-4.0371777880218911</c:v>
                      </c:pt>
                      <c:pt idx="51">
                        <c:v>1.4095952488763364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BA-4C53-B513-86D3E75D48FF}"/>
                  </c:ext>
                </c:extLst>
              </c15:ser>
            </c15:filteredScatterSeries>
            <c15:filteredScatterSeries>
              <c15:ser>
                <c:idx val="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311.30476888415723</c:v>
                      </c:pt>
                      <c:pt idx="1">
                        <c:v>318.24226888415723</c:v>
                      </c:pt>
                      <c:pt idx="2">
                        <c:v>314.3361599313418</c:v>
                      </c:pt>
                      <c:pt idx="3">
                        <c:v>309.01161741638623</c:v>
                      </c:pt>
                      <c:pt idx="4">
                        <c:v>302.19818797933777</c:v>
                      </c:pt>
                      <c:pt idx="5">
                        <c:v>295.27644990072793</c:v>
                      </c:pt>
                      <c:pt idx="6">
                        <c:v>286.86078033332819</c:v>
                      </c:pt>
                      <c:pt idx="7">
                        <c:v>275.65702868185195</c:v>
                      </c:pt>
                      <c:pt idx="8">
                        <c:v>262.16999611656712</c:v>
                      </c:pt>
                      <c:pt idx="9">
                        <c:v>246.12900893733928</c:v>
                      </c:pt>
                      <c:pt idx="10">
                        <c:v>227.97006631947886</c:v>
                      </c:pt>
                      <c:pt idx="11">
                        <c:v>210.03508466928889</c:v>
                      </c:pt>
                      <c:pt idx="12">
                        <c:v>193.43938015073957</c:v>
                      </c:pt>
                      <c:pt idx="13">
                        <c:v>177.79074444752445</c:v>
                      </c:pt>
                      <c:pt idx="14">
                        <c:v>163.14243578447034</c:v>
                      </c:pt>
                      <c:pt idx="15">
                        <c:v>148.59367980275249</c:v>
                      </c:pt>
                      <c:pt idx="16">
                        <c:v>130.69486775367361</c:v>
                      </c:pt>
                      <c:pt idx="17">
                        <c:v>114.17881493112671</c:v>
                      </c:pt>
                      <c:pt idx="18">
                        <c:v>98.791372167653094</c:v>
                      </c:pt>
                      <c:pt idx="19">
                        <c:v>88.634506361319865</c:v>
                      </c:pt>
                      <c:pt idx="20">
                        <c:v>83.873799401222399</c:v>
                      </c:pt>
                      <c:pt idx="21">
                        <c:v>83.565567236788098</c:v>
                      </c:pt>
                      <c:pt idx="22">
                        <c:v>80.486070292825858</c:v>
                      </c:pt>
                      <c:pt idx="23">
                        <c:v>79.812724494981097</c:v>
                      </c:pt>
                      <c:pt idx="24">
                        <c:v>78.062488257561682</c:v>
                      </c:pt>
                      <c:pt idx="25">
                        <c:v>78.857284856433822</c:v>
                      </c:pt>
                      <c:pt idx="26">
                        <c:v>81.907299763848556</c:v>
                      </c:pt>
                      <c:pt idx="27">
                        <c:v>86.672861748466914</c:v>
                      </c:pt>
                      <c:pt idx="28">
                        <c:v>90.682953996263734</c:v>
                      </c:pt>
                      <c:pt idx="29">
                        <c:v>93.31079410678052</c:v>
                      </c:pt>
                      <c:pt idx="30">
                        <c:v>92.100719440772451</c:v>
                      </c:pt>
                      <c:pt idx="31">
                        <c:v>87.873262214750753</c:v>
                      </c:pt>
                      <c:pt idx="32">
                        <c:v>81.080601880094449</c:v>
                      </c:pt>
                      <c:pt idx="33">
                        <c:v>72.138138089778309</c:v>
                      </c:pt>
                      <c:pt idx="34">
                        <c:v>61.454558552159845</c:v>
                      </c:pt>
                      <c:pt idx="35">
                        <c:v>49.750168051109561</c:v>
                      </c:pt>
                      <c:pt idx="36">
                        <c:v>37.690734671489757</c:v>
                      </c:pt>
                      <c:pt idx="37">
                        <c:v>26.695411507637367</c:v>
                      </c:pt>
                      <c:pt idx="38">
                        <c:v>17.667144691228991</c:v>
                      </c:pt>
                      <c:pt idx="39">
                        <c:v>11.540829777037111</c:v>
                      </c:pt>
                      <c:pt idx="40">
                        <c:v>6.0297190294177767</c:v>
                      </c:pt>
                      <c:pt idx="41">
                        <c:v>2.7689068502026331</c:v>
                      </c:pt>
                      <c:pt idx="42">
                        <c:v>-1.9503983508582792</c:v>
                      </c:pt>
                      <c:pt idx="43">
                        <c:v>-5.9419787420676187</c:v>
                      </c:pt>
                      <c:pt idx="44">
                        <c:v>-10.212965183528471</c:v>
                      </c:pt>
                      <c:pt idx="45">
                        <c:v>-12.882978730993912</c:v>
                      </c:pt>
                      <c:pt idx="46">
                        <c:v>-14.981543474682953</c:v>
                      </c:pt>
                      <c:pt idx="47">
                        <c:v>-14.447256835895928</c:v>
                      </c:pt>
                      <c:pt idx="48">
                        <c:v>-11.803079228179339</c:v>
                      </c:pt>
                      <c:pt idx="49">
                        <c:v>-8.3490996881888044</c:v>
                      </c:pt>
                      <c:pt idx="50">
                        <c:v>-4.0371777880218911</c:v>
                      </c:pt>
                      <c:pt idx="51">
                        <c:v>1.4095952488763364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A9-4D9F-B78D-AA5EC259A423}"/>
                  </c:ext>
                </c:extLst>
              </c15:ser>
            </c15:filteredScatterSeries>
            <c15:filteredScatterSeries>
              <c15:ser>
                <c:idx val="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'11'!$H$1</c15:sqref>
                        </c15:formulaRef>
                      </c:ext>
                    </c:extLst>
                    <c:strCache>
                      <c:ptCount val="1"/>
                      <c:pt idx="0">
                        <c:v>Цикл 11 (08.08.2024)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1.4095952488763364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AFD-45B0-800E-9C40FC183328}"/>
                  </c:ext>
                </c:extLst>
              </c15:ser>
            </c15:filteredScatterSeries>
            <c15:filteredScatterSeries>
              <c15:ser>
                <c:idx val="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1.4095952488763364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5D4-4A73-AAA0-6325AB0799C6}"/>
                  </c:ext>
                </c:extLst>
              </c15:ser>
            </c15:filteredScatterSeries>
            <c15:filteredScatterSeries>
              <c15:ser>
                <c:idx val="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1.4095952488763364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6D-4A27-9A36-69203EC3929E}"/>
                  </c:ext>
                </c:extLst>
              </c15:ser>
            </c15:filteredScatterSeries>
          </c:ext>
        </c:extLst>
      </c:scatterChart>
      <c:valAx>
        <c:axId val="14103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656"/>
        <c:crossesAt val="0"/>
        <c:crossBetween val="midCat"/>
      </c:valAx>
      <c:valAx>
        <c:axId val="141038656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080"/>
        <c:crossesAt val="3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1.9300154283880527E-2"/>
          <c:y val="0.89789756193989312"/>
          <c:w val="0.95243997492017374"/>
          <c:h val="0.10210242822021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31349262275604E-2"/>
          <c:y val="4.554224960634657E-2"/>
          <c:w val="0.83535455821672155"/>
          <c:h val="0.8456964264474548"/>
        </c:manualLayout>
      </c:layout>
      <c:scatterChart>
        <c:scatterStyle val="lineMarker"/>
        <c:varyColors val="0"/>
        <c:ser>
          <c:idx val="7"/>
          <c:order val="0"/>
          <c:tx>
            <c:v>Погрешность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'"0" цикл'!$T$3:$T$53</c:f>
              <c:numCache>
                <c:formatCode>General</c:formatCode>
                <c:ptCount val="51"/>
                <c:pt idx="0">
                  <c:v>3.3333333333333335</c:v>
                </c:pt>
                <c:pt idx="1">
                  <c:v>3.2666666666666666</c:v>
                </c:pt>
                <c:pt idx="2">
                  <c:v>3.2</c:v>
                </c:pt>
                <c:pt idx="3">
                  <c:v>3.1333333333333333</c:v>
                </c:pt>
                <c:pt idx="4">
                  <c:v>3.0666666666666669</c:v>
                </c:pt>
                <c:pt idx="5">
                  <c:v>3</c:v>
                </c:pt>
                <c:pt idx="6">
                  <c:v>2.9333333333333331</c:v>
                </c:pt>
                <c:pt idx="7">
                  <c:v>2.8666666666666667</c:v>
                </c:pt>
                <c:pt idx="8">
                  <c:v>2.8</c:v>
                </c:pt>
                <c:pt idx="9">
                  <c:v>2.7333333333333334</c:v>
                </c:pt>
                <c:pt idx="10">
                  <c:v>2.6666666666666665</c:v>
                </c:pt>
                <c:pt idx="11">
                  <c:v>2.6</c:v>
                </c:pt>
                <c:pt idx="12">
                  <c:v>2.5333333333333332</c:v>
                </c:pt>
                <c:pt idx="13">
                  <c:v>2.4666666666666668</c:v>
                </c:pt>
                <c:pt idx="14">
                  <c:v>2.4</c:v>
                </c:pt>
                <c:pt idx="15">
                  <c:v>2.3333333333333335</c:v>
                </c:pt>
                <c:pt idx="16">
                  <c:v>2.2666666666666666</c:v>
                </c:pt>
                <c:pt idx="17">
                  <c:v>2.2000000000000002</c:v>
                </c:pt>
                <c:pt idx="18">
                  <c:v>2.1333333333333333</c:v>
                </c:pt>
                <c:pt idx="19">
                  <c:v>2.0666666666666669</c:v>
                </c:pt>
                <c:pt idx="20">
                  <c:v>2</c:v>
                </c:pt>
                <c:pt idx="21">
                  <c:v>1.9333333333333333</c:v>
                </c:pt>
                <c:pt idx="22">
                  <c:v>1.8666666666666667</c:v>
                </c:pt>
                <c:pt idx="23">
                  <c:v>1.8</c:v>
                </c:pt>
                <c:pt idx="24">
                  <c:v>1.7333333333333334</c:v>
                </c:pt>
                <c:pt idx="25">
                  <c:v>1.6666666666666667</c:v>
                </c:pt>
                <c:pt idx="26">
                  <c:v>1.6</c:v>
                </c:pt>
                <c:pt idx="27">
                  <c:v>1.5333333333333334</c:v>
                </c:pt>
                <c:pt idx="28">
                  <c:v>1.4666666666666666</c:v>
                </c:pt>
                <c:pt idx="29">
                  <c:v>1.4</c:v>
                </c:pt>
                <c:pt idx="30">
                  <c:v>1.3333333333333333</c:v>
                </c:pt>
                <c:pt idx="31">
                  <c:v>1.2666666666666666</c:v>
                </c:pt>
                <c:pt idx="32">
                  <c:v>1.2</c:v>
                </c:pt>
                <c:pt idx="33">
                  <c:v>1.1333333333333333</c:v>
                </c:pt>
                <c:pt idx="34">
                  <c:v>1.0666666666666667</c:v>
                </c:pt>
                <c:pt idx="35">
                  <c:v>1</c:v>
                </c:pt>
                <c:pt idx="36">
                  <c:v>0.93333333333333335</c:v>
                </c:pt>
                <c:pt idx="37">
                  <c:v>0.8666666666666667</c:v>
                </c:pt>
                <c:pt idx="38">
                  <c:v>0.8</c:v>
                </c:pt>
                <c:pt idx="39">
                  <c:v>0.73333333333333328</c:v>
                </c:pt>
                <c:pt idx="40">
                  <c:v>0.66666666666666663</c:v>
                </c:pt>
                <c:pt idx="41">
                  <c:v>0.6</c:v>
                </c:pt>
                <c:pt idx="42">
                  <c:v>0.53333333333333333</c:v>
                </c:pt>
                <c:pt idx="43">
                  <c:v>0.46666666666666667</c:v>
                </c:pt>
                <c:pt idx="44">
                  <c:v>0.4</c:v>
                </c:pt>
                <c:pt idx="45">
                  <c:v>0.33333333333333331</c:v>
                </c:pt>
                <c:pt idx="46">
                  <c:v>0.26666666666666666</c:v>
                </c:pt>
                <c:pt idx="47">
                  <c:v>0.2</c:v>
                </c:pt>
                <c:pt idx="48">
                  <c:v>0.13333333333333333</c:v>
                </c:pt>
                <c:pt idx="49">
                  <c:v>6.6666666666666666E-2</c:v>
                </c:pt>
                <c:pt idx="50">
                  <c:v>0</c:v>
                </c:pt>
              </c:numCache>
            </c:numRef>
          </c:xVal>
          <c:yVal>
            <c:numRef>
              <c:f>'"0" цикл'!$A$3:$A$53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34-45B6-9E15-A4C7B4DFADDB}"/>
            </c:ext>
          </c:extLst>
        </c:ser>
        <c:ser>
          <c:idx val="0"/>
          <c:order val="1"/>
          <c:tx>
            <c:v>Погрешность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'"0" цикл'!$U$3:$U$53</c:f>
              <c:numCache>
                <c:formatCode>General</c:formatCode>
                <c:ptCount val="51"/>
                <c:pt idx="0">
                  <c:v>-3.3333333333333335</c:v>
                </c:pt>
                <c:pt idx="1">
                  <c:v>-3.2666666666666666</c:v>
                </c:pt>
                <c:pt idx="2">
                  <c:v>-3.2</c:v>
                </c:pt>
                <c:pt idx="3">
                  <c:v>-3.1333333333333333</c:v>
                </c:pt>
                <c:pt idx="4">
                  <c:v>-3.0666666666666669</c:v>
                </c:pt>
                <c:pt idx="5">
                  <c:v>-3</c:v>
                </c:pt>
                <c:pt idx="6">
                  <c:v>-2.9333333333333331</c:v>
                </c:pt>
                <c:pt idx="7">
                  <c:v>-2.8666666666666667</c:v>
                </c:pt>
                <c:pt idx="8">
                  <c:v>-2.8</c:v>
                </c:pt>
                <c:pt idx="9">
                  <c:v>-2.7333333333333334</c:v>
                </c:pt>
                <c:pt idx="10">
                  <c:v>-2.6666666666666665</c:v>
                </c:pt>
                <c:pt idx="11">
                  <c:v>-2.6</c:v>
                </c:pt>
                <c:pt idx="12">
                  <c:v>-2.5333333333333332</c:v>
                </c:pt>
                <c:pt idx="13">
                  <c:v>-2.4666666666666668</c:v>
                </c:pt>
                <c:pt idx="14">
                  <c:v>-2.4</c:v>
                </c:pt>
                <c:pt idx="15">
                  <c:v>-2.3333333333333335</c:v>
                </c:pt>
                <c:pt idx="16">
                  <c:v>-2.2666666666666666</c:v>
                </c:pt>
                <c:pt idx="17">
                  <c:v>-2.2000000000000002</c:v>
                </c:pt>
                <c:pt idx="18">
                  <c:v>-2.1333333333333333</c:v>
                </c:pt>
                <c:pt idx="19">
                  <c:v>-2.0666666666666669</c:v>
                </c:pt>
                <c:pt idx="20">
                  <c:v>-2</c:v>
                </c:pt>
                <c:pt idx="21">
                  <c:v>-1.9333333333333333</c:v>
                </c:pt>
                <c:pt idx="22">
                  <c:v>-1.8666666666666667</c:v>
                </c:pt>
                <c:pt idx="23">
                  <c:v>-1.8</c:v>
                </c:pt>
                <c:pt idx="24">
                  <c:v>-1.7333333333333334</c:v>
                </c:pt>
                <c:pt idx="25">
                  <c:v>-1.6666666666666667</c:v>
                </c:pt>
                <c:pt idx="26">
                  <c:v>-1.6</c:v>
                </c:pt>
                <c:pt idx="27">
                  <c:v>-1.5333333333333334</c:v>
                </c:pt>
                <c:pt idx="28">
                  <c:v>-1.4666666666666666</c:v>
                </c:pt>
                <c:pt idx="29">
                  <c:v>-1.4</c:v>
                </c:pt>
                <c:pt idx="30">
                  <c:v>-1.3333333333333333</c:v>
                </c:pt>
                <c:pt idx="31">
                  <c:v>-1.2666666666666666</c:v>
                </c:pt>
                <c:pt idx="32">
                  <c:v>-1.2</c:v>
                </c:pt>
                <c:pt idx="33">
                  <c:v>-1.1333333333333333</c:v>
                </c:pt>
                <c:pt idx="34">
                  <c:v>-1.0666666666666667</c:v>
                </c:pt>
                <c:pt idx="35">
                  <c:v>-1</c:v>
                </c:pt>
                <c:pt idx="36">
                  <c:v>-0.93333333333333335</c:v>
                </c:pt>
                <c:pt idx="37">
                  <c:v>-0.8666666666666667</c:v>
                </c:pt>
                <c:pt idx="38">
                  <c:v>-0.8</c:v>
                </c:pt>
                <c:pt idx="39">
                  <c:v>-0.73333333333333328</c:v>
                </c:pt>
                <c:pt idx="40">
                  <c:v>-0.66666666666666663</c:v>
                </c:pt>
                <c:pt idx="41">
                  <c:v>-0.6</c:v>
                </c:pt>
                <c:pt idx="42">
                  <c:v>-0.53333333333333333</c:v>
                </c:pt>
                <c:pt idx="43">
                  <c:v>-0.46666666666666667</c:v>
                </c:pt>
                <c:pt idx="44">
                  <c:v>-0.4</c:v>
                </c:pt>
                <c:pt idx="45">
                  <c:v>-0.33333333333333331</c:v>
                </c:pt>
                <c:pt idx="46">
                  <c:v>-0.26666666666666666</c:v>
                </c:pt>
                <c:pt idx="47">
                  <c:v>-0.2</c:v>
                </c:pt>
                <c:pt idx="48">
                  <c:v>-0.13333333333333333</c:v>
                </c:pt>
                <c:pt idx="49">
                  <c:v>-6.6666666666666666E-2</c:v>
                </c:pt>
                <c:pt idx="50">
                  <c:v>0</c:v>
                </c:pt>
              </c:numCache>
            </c:numRef>
          </c:xVal>
          <c:yVal>
            <c:numRef>
              <c:f>'"0" цикл'!$A$3:$A$53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734-45B6-9E15-A4C7B4DFADDB}"/>
            </c:ext>
          </c:extLst>
        </c:ser>
        <c:ser>
          <c:idx val="10"/>
          <c:order val="2"/>
          <c:tx>
            <c:strRef>
              <c:f>'1'!#REF!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'21.10.24'!$Q$3:$Q$53</c:f>
              <c:numCache>
                <c:formatCode>General</c:formatCode>
                <c:ptCount val="51"/>
                <c:pt idx="0">
                  <c:v>18.819574619948639</c:v>
                </c:pt>
                <c:pt idx="1">
                  <c:v>18.819574619948639</c:v>
                </c:pt>
                <c:pt idx="2">
                  <c:v>12.841143713608858</c:v>
                </c:pt>
                <c:pt idx="3">
                  <c:v>7.6079912502140701</c:v>
                </c:pt>
                <c:pt idx="4">
                  <c:v>3.6145878798602666</c:v>
                </c:pt>
                <c:pt idx="5">
                  <c:v>-8.6711679512859519E-2</c:v>
                </c:pt>
                <c:pt idx="6">
                  <c:v>-0.30969801493034765</c:v>
                </c:pt>
                <c:pt idx="7">
                  <c:v>-0.32908708427203237</c:v>
                </c:pt>
                <c:pt idx="8">
                  <c:v>-0.49873317835056241</c:v>
                </c:pt>
                <c:pt idx="9">
                  <c:v>-0.6223287168440379</c:v>
                </c:pt>
                <c:pt idx="10">
                  <c:v>-0.72895581183365721</c:v>
                </c:pt>
                <c:pt idx="11">
                  <c:v>-0.69503022014265525</c:v>
                </c:pt>
                <c:pt idx="12">
                  <c:v>-0.70472330808883044</c:v>
                </c:pt>
                <c:pt idx="13">
                  <c:v>-0.61748076012074193</c:v>
                </c:pt>
                <c:pt idx="14">
                  <c:v>-0.40905589332140835</c:v>
                </c:pt>
                <c:pt idx="15">
                  <c:v>-0.24425486031847754</c:v>
                </c:pt>
                <c:pt idx="16">
                  <c:v>-0.22607807184684248</c:v>
                </c:pt>
                <c:pt idx="17">
                  <c:v>-0.13762112715309627</c:v>
                </c:pt>
                <c:pt idx="18">
                  <c:v>0.11318083551594782</c:v>
                </c:pt>
                <c:pt idx="19">
                  <c:v>0.11075741038783349</c:v>
                </c:pt>
                <c:pt idx="20">
                  <c:v>-0.22370529739868061</c:v>
                </c:pt>
                <c:pt idx="21">
                  <c:v>-0.49880551766875669</c:v>
                </c:pt>
                <c:pt idx="22">
                  <c:v>-0.44063140681802793</c:v>
                </c:pt>
                <c:pt idx="23">
                  <c:v>-0.38609262288025548</c:v>
                </c:pt>
                <c:pt idx="24">
                  <c:v>-1.2830502984826353E-2</c:v>
                </c:pt>
                <c:pt idx="25">
                  <c:v>0.2562217792023489</c:v>
                </c:pt>
                <c:pt idx="26">
                  <c:v>0.136235312727365</c:v>
                </c:pt>
                <c:pt idx="27">
                  <c:v>-0.53763710172219703</c:v>
                </c:pt>
                <c:pt idx="28">
                  <c:v>-1.878130505635994</c:v>
                </c:pt>
                <c:pt idx="29">
                  <c:v>-4.0767503388668729</c:v>
                </c:pt>
                <c:pt idx="30">
                  <c:v>-6.683801809123679</c:v>
                </c:pt>
                <c:pt idx="31">
                  <c:v>-9.0641717490080254</c:v>
                </c:pt>
                <c:pt idx="32">
                  <c:v>-10.785181567020729</c:v>
                </c:pt>
                <c:pt idx="33">
                  <c:v>-11.769294705550124</c:v>
                </c:pt>
                <c:pt idx="34">
                  <c:v>-11.945024832548071</c:v>
                </c:pt>
                <c:pt idx="35">
                  <c:v>-11.165786220104295</c:v>
                </c:pt>
                <c:pt idx="36">
                  <c:v>-9.4595193782508176</c:v>
                </c:pt>
                <c:pt idx="37">
                  <c:v>-7.3267390971008126</c:v>
                </c:pt>
                <c:pt idx="38">
                  <c:v>-5.023137047707948</c:v>
                </c:pt>
                <c:pt idx="39">
                  <c:v>-2.897624714871796</c:v>
                </c:pt>
                <c:pt idx="40">
                  <c:v>-1.2022147463432376</c:v>
                </c:pt>
                <c:pt idx="41">
                  <c:v>-0.20963850261720296</c:v>
                </c:pt>
                <c:pt idx="42">
                  <c:v>0.18906670241831591</c:v>
                </c:pt>
                <c:pt idx="43">
                  <c:v>0.13331819290698377</c:v>
                </c:pt>
                <c:pt idx="44">
                  <c:v>-0.18179153548393145</c:v>
                </c:pt>
                <c:pt idx="45">
                  <c:v>-0.27874833229861551</c:v>
                </c:pt>
                <c:pt idx="46">
                  <c:v>-0.12967981279515328</c:v>
                </c:pt>
                <c:pt idx="47">
                  <c:v>5.5754693375828168E-2</c:v>
                </c:pt>
                <c:pt idx="48">
                  <c:v>-0.16119758615271351</c:v>
                </c:pt>
                <c:pt idx="49">
                  <c:v>-6.6660165660138659E-2</c:v>
                </c:pt>
                <c:pt idx="50">
                  <c:v>6.3025948913868479E-2</c:v>
                </c:pt>
              </c:numCache>
            </c:numRef>
          </c:xVal>
          <c:yVal>
            <c:numRef>
              <c:f>'21.10.24'!$A$3:$A$53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4A2-44AB-9743-5869D1C3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056"/>
        <c:axId val="156182784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3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62-48FF-BE28-2B21C546FD24}"/>
                  </c:ext>
                </c:extLst>
              </c15:ser>
            </c15:filteredScatterSeries>
            <c15:filteredScatterSeries>
              <c15:ser>
                <c:idx val="1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8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F4E-4399-972D-745C09B22992}"/>
                  </c:ext>
                </c:extLst>
              </c15:ser>
            </c15:filteredScatterSeries>
            <c15:filteredScatterSeries>
              <c15:ser>
                <c:idx val="1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F2-468D-BD51-B962D6B0ABD2}"/>
                  </c:ext>
                </c:extLst>
              </c15:ser>
            </c15:filteredScatterSeries>
            <c15:filteredScatte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C72-4DB9-954B-278F53AD1301}"/>
                  </c:ext>
                </c:extLst>
              </c15:ser>
            </c15:filteredScatterSeries>
            <c15:filteredScatterSeries>
              <c15:ser>
                <c:idx val="1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9AB-466C-98A8-6BD6E6545DD4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13-4A9E-887B-9C2F736EBCAE}"/>
                  </c:ext>
                </c:extLst>
              </c15:ser>
            </c15:filteredScatterSeries>
            <c15:filteredScatterSeries>
              <c15:ser>
                <c:idx val="1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mpd="sng"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7-4EAF-8795-1965702A2C4B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-584.07436470893447</c:v>
                      </c:pt>
                      <c:pt idx="1">
                        <c:v>-585.66186470893444</c:v>
                      </c:pt>
                      <c:pt idx="2">
                        <c:v>-576.06713845289119</c:v>
                      </c:pt>
                      <c:pt idx="3">
                        <c:v>-564.08763364601009</c:v>
                      </c:pt>
                      <c:pt idx="4">
                        <c:v>-550.89818628007049</c:v>
                      </c:pt>
                      <c:pt idx="5">
                        <c:v>-535.95079529427767</c:v>
                      </c:pt>
                      <c:pt idx="6">
                        <c:v>-519.69561714187103</c:v>
                      </c:pt>
                      <c:pt idx="7">
                        <c:v>-502.85843933661715</c:v>
                      </c:pt>
                      <c:pt idx="8">
                        <c:v>-485.74391660140839</c:v>
                      </c:pt>
                      <c:pt idx="9">
                        <c:v>-468.1357515713371</c:v>
                      </c:pt>
                      <c:pt idx="10">
                        <c:v>-451.38451522777018</c:v>
                      </c:pt>
                      <c:pt idx="11">
                        <c:v>-436.04884054166814</c:v>
                      </c:pt>
                      <c:pt idx="12">
                        <c:v>-422.24705158760133</c:v>
                      </c:pt>
                      <c:pt idx="13">
                        <c:v>-409.96856276111436</c:v>
                      </c:pt>
                      <c:pt idx="14">
                        <c:v>-398.33272662274163</c:v>
                      </c:pt>
                      <c:pt idx="15">
                        <c:v>-386.84592728097624</c:v>
                      </c:pt>
                      <c:pt idx="16">
                        <c:v>-372.19385079546197</c:v>
                      </c:pt>
                      <c:pt idx="17">
                        <c:v>-358.53742535982246</c:v>
                      </c:pt>
                      <c:pt idx="18">
                        <c:v>-345.70747448006256</c:v>
                      </c:pt>
                      <c:pt idx="19">
                        <c:v>-333.14467855218061</c:v>
                      </c:pt>
                      <c:pt idx="20">
                        <c:v>-320.63933651883775</c:v>
                      </c:pt>
                      <c:pt idx="21">
                        <c:v>-308.30636230618092</c:v>
                      </c:pt>
                      <c:pt idx="22">
                        <c:v>-293.46784781228314</c:v>
                      </c:pt>
                      <c:pt idx="23">
                        <c:v>-280.55980809155227</c:v>
                      </c:pt>
                      <c:pt idx="24">
                        <c:v>-270.12687948459063</c:v>
                      </c:pt>
                      <c:pt idx="25">
                        <c:v>-260.31329555872617</c:v>
                      </c:pt>
                      <c:pt idx="26">
                        <c:v>-250.75738970594122</c:v>
                      </c:pt>
                      <c:pt idx="27">
                        <c:v>-241.71068006878559</c:v>
                      </c:pt>
                      <c:pt idx="28">
                        <c:v>-232.87711759146441</c:v>
                      </c:pt>
                      <c:pt idx="29">
                        <c:v>-223.8241193900752</c:v>
                      </c:pt>
                      <c:pt idx="30">
                        <c:v>-214.50228765907835</c:v>
                      </c:pt>
                      <c:pt idx="31">
                        <c:v>-205.921109632754</c:v>
                      </c:pt>
                      <c:pt idx="32">
                        <c:v>-197.34281487952543</c:v>
                      </c:pt>
                      <c:pt idx="33">
                        <c:v>-187.80665494152396</c:v>
                      </c:pt>
                      <c:pt idx="34">
                        <c:v>-177.36119658541227</c:v>
                      </c:pt>
                      <c:pt idx="35">
                        <c:v>-166.62283557695943</c:v>
                      </c:pt>
                      <c:pt idx="36">
                        <c:v>-154.80222288311069</c:v>
                      </c:pt>
                      <c:pt idx="37">
                        <c:v>-142.88404348300142</c:v>
                      </c:pt>
                      <c:pt idx="38">
                        <c:v>-131.89188454320399</c:v>
                      </c:pt>
                      <c:pt idx="39">
                        <c:v>-122.20846702335528</c:v>
                      </c:pt>
                      <c:pt idx="40">
                        <c:v>-109.03092387257838</c:v>
                      </c:pt>
                      <c:pt idx="41">
                        <c:v>-96.609624559996945</c:v>
                      </c:pt>
                      <c:pt idx="42">
                        <c:v>-87.690785745147778</c:v>
                      </c:pt>
                      <c:pt idx="43">
                        <c:v>-78.767372687513415</c:v>
                      </c:pt>
                      <c:pt idx="44">
                        <c:v>-69.03564655696016</c:v>
                      </c:pt>
                      <c:pt idx="45">
                        <c:v>-61.730695065066058</c:v>
                      </c:pt>
                      <c:pt idx="46">
                        <c:v>-57.704441732096491</c:v>
                      </c:pt>
                      <c:pt idx="47">
                        <c:v>-51.74811801297399</c:v>
                      </c:pt>
                      <c:pt idx="48">
                        <c:v>-44.461325197969494</c:v>
                      </c:pt>
                      <c:pt idx="49">
                        <c:v>-37.469295417217694</c:v>
                      </c:pt>
                      <c:pt idx="50">
                        <c:v>-31.253612180646201</c:v>
                      </c:pt>
                      <c:pt idx="51">
                        <c:v>-24.665145113728926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3B-4811-9708-163FE60D59C8}"/>
                  </c:ext>
                </c:extLst>
              </c15:ser>
            </c15:filteredScatterSeries>
            <c15:filteredScatterSeries>
              <c15:ser>
                <c:idx val="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-582.73686470893449</c:v>
                      </c:pt>
                      <c:pt idx="1">
                        <c:v>-582.76186470893447</c:v>
                      </c:pt>
                      <c:pt idx="2">
                        <c:v>-573.41713845289109</c:v>
                      </c:pt>
                      <c:pt idx="3">
                        <c:v>-563.31263364601</c:v>
                      </c:pt>
                      <c:pt idx="4">
                        <c:v>-550.84818628007054</c:v>
                      </c:pt>
                      <c:pt idx="5">
                        <c:v>-535.91329529427765</c:v>
                      </c:pt>
                      <c:pt idx="6">
                        <c:v>-519.65811714187112</c:v>
                      </c:pt>
                      <c:pt idx="7">
                        <c:v>-502.83343933661718</c:v>
                      </c:pt>
                      <c:pt idx="8">
                        <c:v>-485.71891660140841</c:v>
                      </c:pt>
                      <c:pt idx="9">
                        <c:v>-468.1357515713371</c:v>
                      </c:pt>
                      <c:pt idx="10">
                        <c:v>-451.37201522777013</c:v>
                      </c:pt>
                      <c:pt idx="11">
                        <c:v>-436.02384054166816</c:v>
                      </c:pt>
                      <c:pt idx="12">
                        <c:v>-422.20955158760131</c:v>
                      </c:pt>
                      <c:pt idx="13">
                        <c:v>-409.9185627611144</c:v>
                      </c:pt>
                      <c:pt idx="14">
                        <c:v>-398.27022662274169</c:v>
                      </c:pt>
                      <c:pt idx="15">
                        <c:v>-386.7709272809762</c:v>
                      </c:pt>
                      <c:pt idx="16">
                        <c:v>-372.10635079546194</c:v>
                      </c:pt>
                      <c:pt idx="17">
                        <c:v>-358.42492535982251</c:v>
                      </c:pt>
                      <c:pt idx="18">
                        <c:v>-345.63247448006257</c:v>
                      </c:pt>
                      <c:pt idx="19">
                        <c:v>-333.11967855218057</c:v>
                      </c:pt>
                      <c:pt idx="20">
                        <c:v>-320.61433651883772</c:v>
                      </c:pt>
                      <c:pt idx="21">
                        <c:v>-308.33136230618089</c:v>
                      </c:pt>
                      <c:pt idx="22">
                        <c:v>-293.48034781228318</c:v>
                      </c:pt>
                      <c:pt idx="23">
                        <c:v>-280.19730809155226</c:v>
                      </c:pt>
                      <c:pt idx="24">
                        <c:v>-268.76437948459062</c:v>
                      </c:pt>
                      <c:pt idx="25">
                        <c:v>-257.75079555872622</c:v>
                      </c:pt>
                      <c:pt idx="26">
                        <c:v>-247.46988970594126</c:v>
                      </c:pt>
                      <c:pt idx="27">
                        <c:v>-238.13568006878563</c:v>
                      </c:pt>
                      <c:pt idx="28">
                        <c:v>-229.45211759146437</c:v>
                      </c:pt>
                      <c:pt idx="29">
                        <c:v>-220.81161939007515</c:v>
                      </c:pt>
                      <c:pt idx="30">
                        <c:v>-212.1522876590783</c:v>
                      </c:pt>
                      <c:pt idx="31">
                        <c:v>-204.32110963275403</c:v>
                      </c:pt>
                      <c:pt idx="32">
                        <c:v>-196.53031487952543</c:v>
                      </c:pt>
                      <c:pt idx="33">
                        <c:v>-187.69415494152395</c:v>
                      </c:pt>
                      <c:pt idx="34">
                        <c:v>-177.81119658541238</c:v>
                      </c:pt>
                      <c:pt idx="35">
                        <c:v>-167.44783557695945</c:v>
                      </c:pt>
                      <c:pt idx="36">
                        <c:v>-155.82722288311075</c:v>
                      </c:pt>
                      <c:pt idx="37">
                        <c:v>-143.90904348300137</c:v>
                      </c:pt>
                      <c:pt idx="38">
                        <c:v>-132.72938454320399</c:v>
                      </c:pt>
                      <c:pt idx="39">
                        <c:v>-122.77096702335524</c:v>
                      </c:pt>
                      <c:pt idx="40">
                        <c:v>-109.45592387257835</c:v>
                      </c:pt>
                      <c:pt idx="41">
                        <c:v>-96.772124559996954</c:v>
                      </c:pt>
                      <c:pt idx="42">
                        <c:v>-87.728285745147787</c:v>
                      </c:pt>
                      <c:pt idx="43">
                        <c:v>-78.81737268751337</c:v>
                      </c:pt>
                      <c:pt idx="44">
                        <c:v>-69.16064655696016</c:v>
                      </c:pt>
                      <c:pt idx="45">
                        <c:v>-61.730695065066072</c:v>
                      </c:pt>
                      <c:pt idx="46">
                        <c:v>-57.691941732096467</c:v>
                      </c:pt>
                      <c:pt idx="47">
                        <c:v>-51.723118012973956</c:v>
                      </c:pt>
                      <c:pt idx="48">
                        <c:v>-44.423825197969492</c:v>
                      </c:pt>
                      <c:pt idx="49">
                        <c:v>-37.431795417217685</c:v>
                      </c:pt>
                      <c:pt idx="50">
                        <c:v>-31.253612180646201</c:v>
                      </c:pt>
                      <c:pt idx="51">
                        <c:v>-24.665145113728926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C0-49DF-AA24-5F75181B21E0}"/>
                  </c:ext>
                </c:extLst>
              </c15:ser>
            </c15:filteredScatterSeries>
            <c15:filteredScatterSeries>
              <c15:ser>
                <c:idx val="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'11'!$H$1</c15:sqref>
                        </c15:formulaRef>
                      </c:ext>
                    </c:extLst>
                    <c:strCache>
                      <c:ptCount val="1"/>
                      <c:pt idx="0">
                        <c:v>Цикл 11 (08.08.2024)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-24.665145113728926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2F-434B-B76F-926001EEFB11}"/>
                  </c:ext>
                </c:extLst>
              </c15:ser>
            </c15:filteredScatterSeries>
            <c15:filteredScatterSeries>
              <c15:ser>
                <c:idx val="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-24.665145113728926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C1-4D9F-9CAA-3D9156D1B70D}"/>
                  </c:ext>
                </c:extLst>
              </c15:ser>
            </c15:filteredScatterSeries>
            <c15:filteredScatterSeries>
              <c15:ser>
                <c:idx val="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-24.665145113728926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15-4217-967C-60C02AA64AF1}"/>
                  </c:ext>
                </c:extLst>
              </c15:ser>
            </c15:filteredScatterSeries>
          </c:ext>
        </c:extLst>
      </c:scatterChart>
      <c:valAx>
        <c:axId val="15618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2784"/>
        <c:crosses val="autoZero"/>
        <c:crossBetween val="midCat"/>
      </c:valAx>
      <c:valAx>
        <c:axId val="156182784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1056"/>
        <c:crossesAt val="2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4803149606299213" l="3.937007874015748E-2" r="3.937007874015748E-2" t="0" header="0.31496062992125984" footer="0.3149606299212598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75901206590105E-2"/>
          <c:y val="3.7687417893579198E-2"/>
          <c:w val="0.85498691329431586"/>
          <c:h val="0.82515739088409057"/>
        </c:manualLayout>
      </c:layout>
      <c:scatterChart>
        <c:scatterStyle val="lineMarker"/>
        <c:varyColors val="0"/>
        <c:ser>
          <c:idx val="9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'21.10.24'!$R$3:$R$54</c:f>
              <c:numCache>
                <c:formatCode>General</c:formatCode>
                <c:ptCount val="52"/>
                <c:pt idx="0">
                  <c:v>26.660588537345518</c:v>
                </c:pt>
                <c:pt idx="1">
                  <c:v>26.660588537345518</c:v>
                </c:pt>
                <c:pt idx="2">
                  <c:v>17.863764092989825</c:v>
                </c:pt>
                <c:pt idx="3">
                  <c:v>10.573616539129411</c:v>
                </c:pt>
                <c:pt idx="4">
                  <c:v>5.2775861279007845</c:v>
                </c:pt>
                <c:pt idx="5">
                  <c:v>2.3467087480599593</c:v>
                </c:pt>
                <c:pt idx="6">
                  <c:v>2.2165645400433083</c:v>
                </c:pt>
                <c:pt idx="7">
                  <c:v>2.2421325960434411</c:v>
                </c:pt>
                <c:pt idx="8">
                  <c:v>2.1551496048163159</c:v>
                </c:pt>
                <c:pt idx="9">
                  <c:v>2.0919728868798142</c:v>
                </c:pt>
                <c:pt idx="10">
                  <c:v>2.0500362617263019</c:v>
                </c:pt>
                <c:pt idx="11">
                  <c:v>2.0507579151582624</c:v>
                </c:pt>
                <c:pt idx="12">
                  <c:v>2.0665914829828607</c:v>
                </c:pt>
                <c:pt idx="13">
                  <c:v>2.0569813439915334</c:v>
                </c:pt>
                <c:pt idx="14">
                  <c:v>2.1742576336225024</c:v>
                </c:pt>
                <c:pt idx="15">
                  <c:v>2.2710187352752724</c:v>
                </c:pt>
                <c:pt idx="16">
                  <c:v>2.2136676916433577</c:v>
                </c:pt>
                <c:pt idx="17">
                  <c:v>2.2257441194988985</c:v>
                </c:pt>
                <c:pt idx="18">
                  <c:v>2.4749657099080165</c:v>
                </c:pt>
                <c:pt idx="19">
                  <c:v>2.3695200881828034</c:v>
                </c:pt>
                <c:pt idx="20">
                  <c:v>1.9314896822963665</c:v>
                </c:pt>
                <c:pt idx="21">
                  <c:v>1.7081344092758364</c:v>
                </c:pt>
                <c:pt idx="22">
                  <c:v>1.7025945466160326</c:v>
                </c:pt>
                <c:pt idx="23">
                  <c:v>1.6150677238026803</c:v>
                </c:pt>
                <c:pt idx="24">
                  <c:v>1.8530931499808261</c:v>
                </c:pt>
                <c:pt idx="25">
                  <c:v>2.0917897146741384</c:v>
                </c:pt>
                <c:pt idx="26">
                  <c:v>1.9523413892673696</c:v>
                </c:pt>
                <c:pt idx="27">
                  <c:v>1.3115224244832437</c:v>
                </c:pt>
                <c:pt idx="28">
                  <c:v>1.8969194803906995</c:v>
                </c:pt>
                <c:pt idx="29">
                  <c:v>4.8510311947061364</c:v>
                </c:pt>
                <c:pt idx="30">
                  <c:v>8.6287976348014563</c:v>
                </c:pt>
                <c:pt idx="31">
                  <c:v>12.151398351077376</c:v>
                </c:pt>
                <c:pt idx="32">
                  <c:v>14.809080604901361</c:v>
                </c:pt>
                <c:pt idx="33">
                  <c:v>16.36264155975724</c:v>
                </c:pt>
                <c:pt idx="34">
                  <c:v>16.71081708655554</c:v>
                </c:pt>
                <c:pt idx="35">
                  <c:v>15.707399108034792</c:v>
                </c:pt>
                <c:pt idx="36">
                  <c:v>13.24665965748626</c:v>
                </c:pt>
                <c:pt idx="37">
                  <c:v>10.096021124881927</c:v>
                </c:pt>
                <c:pt idx="38">
                  <c:v>6.6551966638744986</c:v>
                </c:pt>
                <c:pt idx="39">
                  <c:v>3.5036622518044647</c:v>
                </c:pt>
                <c:pt idx="40">
                  <c:v>1.2187612669990104</c:v>
                </c:pt>
                <c:pt idx="41">
                  <c:v>0.93380142601632687</c:v>
                </c:pt>
                <c:pt idx="42">
                  <c:v>1.3007048373675298</c:v>
                </c:pt>
                <c:pt idx="43">
                  <c:v>1.1660714755204433</c:v>
                </c:pt>
                <c:pt idx="44">
                  <c:v>0.80357366468073665</c:v>
                </c:pt>
                <c:pt idx="45">
                  <c:v>0.71899632632861854</c:v>
                </c:pt>
                <c:pt idx="46">
                  <c:v>0.78743510424748209</c:v>
                </c:pt>
                <c:pt idx="47">
                  <c:v>0.79318750512657488</c:v>
                </c:pt>
                <c:pt idx="48">
                  <c:v>0.62690601733061257</c:v>
                </c:pt>
                <c:pt idx="49">
                  <c:v>0.54809669413058604</c:v>
                </c:pt>
                <c:pt idx="50">
                  <c:v>0.65129543460432338</c:v>
                </c:pt>
                <c:pt idx="51">
                  <c:v>0.61612263166294046</c:v>
                </c:pt>
              </c:numCache>
            </c:numRef>
          </c:xVal>
          <c:yVal>
            <c:numRef>
              <c:f>'21.10.24'!$A$3:$A$53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552-47F9-A9B6-E5826445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7392"/>
        <c:axId val="156213248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0"/>
                <c:tx>
                  <c:v>Observation error</c:v>
                </c:tx>
                <c:spPr>
                  <a:ln w="19050"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'"0" цикл'!$V$3:$V$53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4.714045207910317</c:v>
                      </c:pt>
                      <c:pt idx="1">
                        <c:v>4.6197643037521106</c:v>
                      </c:pt>
                      <c:pt idx="2">
                        <c:v>4.525483399593905</c:v>
                      </c:pt>
                      <c:pt idx="3">
                        <c:v>4.4312024954356977</c:v>
                      </c:pt>
                      <c:pt idx="4">
                        <c:v>4.3369215912774921</c:v>
                      </c:pt>
                      <c:pt idx="5">
                        <c:v>4.2426406871192848</c:v>
                      </c:pt>
                      <c:pt idx="6">
                        <c:v>4.1483597829610783</c:v>
                      </c:pt>
                      <c:pt idx="7">
                        <c:v>4.0540788788028728</c:v>
                      </c:pt>
                      <c:pt idx="8">
                        <c:v>3.9597979746446659</c:v>
                      </c:pt>
                      <c:pt idx="9">
                        <c:v>3.8655170704864599</c:v>
                      </c:pt>
                      <c:pt idx="10">
                        <c:v>3.7712361663282534</c:v>
                      </c:pt>
                      <c:pt idx="11">
                        <c:v>3.6769552621700474</c:v>
                      </c:pt>
                      <c:pt idx="12">
                        <c:v>3.5826743580118405</c:v>
                      </c:pt>
                      <c:pt idx="13">
                        <c:v>3.4883934538536345</c:v>
                      </c:pt>
                      <c:pt idx="14">
                        <c:v>3.3941125496954281</c:v>
                      </c:pt>
                      <c:pt idx="15">
                        <c:v>3.2998316455372221</c:v>
                      </c:pt>
                      <c:pt idx="16">
                        <c:v>3.2055507413790152</c:v>
                      </c:pt>
                      <c:pt idx="17">
                        <c:v>3.1112698372208092</c:v>
                      </c:pt>
                      <c:pt idx="18">
                        <c:v>3.0169889330626027</c:v>
                      </c:pt>
                      <c:pt idx="19">
                        <c:v>2.9227080289043967</c:v>
                      </c:pt>
                      <c:pt idx="20">
                        <c:v>2.8284271247461903</c:v>
                      </c:pt>
                      <c:pt idx="21">
                        <c:v>2.7341462205879838</c:v>
                      </c:pt>
                      <c:pt idx="22">
                        <c:v>2.6398653164297774</c:v>
                      </c:pt>
                      <c:pt idx="23">
                        <c:v>2.545584412271571</c:v>
                      </c:pt>
                      <c:pt idx="24">
                        <c:v>2.4513035081133649</c:v>
                      </c:pt>
                      <c:pt idx="25">
                        <c:v>2.3570226039551585</c:v>
                      </c:pt>
                      <c:pt idx="26">
                        <c:v>2.2627416997969525</c:v>
                      </c:pt>
                      <c:pt idx="27">
                        <c:v>2.1684607956387461</c:v>
                      </c:pt>
                      <c:pt idx="28">
                        <c:v>2.0741798914805392</c:v>
                      </c:pt>
                      <c:pt idx="29">
                        <c:v>1.9798989873223329</c:v>
                      </c:pt>
                      <c:pt idx="30">
                        <c:v>1.8856180831641267</c:v>
                      </c:pt>
                      <c:pt idx="31">
                        <c:v>1.7913371790059203</c:v>
                      </c:pt>
                      <c:pt idx="32">
                        <c:v>1.697056274847714</c:v>
                      </c:pt>
                      <c:pt idx="33">
                        <c:v>1.6027753706895076</c:v>
                      </c:pt>
                      <c:pt idx="34">
                        <c:v>1.5084944665313014</c:v>
                      </c:pt>
                      <c:pt idx="35">
                        <c:v>1.4142135623730951</c:v>
                      </c:pt>
                      <c:pt idx="36">
                        <c:v>1.3199326582148887</c:v>
                      </c:pt>
                      <c:pt idx="37">
                        <c:v>1.2256517540566825</c:v>
                      </c:pt>
                      <c:pt idx="38">
                        <c:v>1.1313708498984762</c:v>
                      </c:pt>
                      <c:pt idx="39">
                        <c:v>1.0370899457402696</c:v>
                      </c:pt>
                      <c:pt idx="40">
                        <c:v>0.94280904158206336</c:v>
                      </c:pt>
                      <c:pt idx="41">
                        <c:v>0.84852813742385702</c:v>
                      </c:pt>
                      <c:pt idx="42">
                        <c:v>0.75424723326565069</c:v>
                      </c:pt>
                      <c:pt idx="43">
                        <c:v>0.65996632910744435</c:v>
                      </c:pt>
                      <c:pt idx="44">
                        <c:v>0.56568542494923812</c:v>
                      </c:pt>
                      <c:pt idx="45">
                        <c:v>0.47140452079103168</c:v>
                      </c:pt>
                      <c:pt idx="46">
                        <c:v>0.37712361663282534</c:v>
                      </c:pt>
                      <c:pt idx="47">
                        <c:v>0.28284271247461906</c:v>
                      </c:pt>
                      <c:pt idx="48">
                        <c:v>0.18856180831641267</c:v>
                      </c:pt>
                      <c:pt idx="49">
                        <c:v>9.4280904158206336E-2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'"0" цикл'!$A$3:$A$53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F12-4ED7-8F11-0CB36D6FAA3A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72F-4A3A-A09A-40A518D2BE34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rgbClr val="008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C7-4D08-82C4-74B42CC14EF6}"/>
                  </c:ext>
                </c:extLst>
              </c15:ser>
            </c15:filteredScatterSeries>
            <c15:filteredScatterSeries>
              <c15:ser>
                <c:idx val="1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989-4510-A3E2-FF8FAD00102F}"/>
                  </c:ext>
                </c:extLst>
              </c15:ser>
            </c15:filteredScatterSeries>
            <c15:filteredScatterSeries>
              <c15:ser>
                <c:idx val="1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43D-479E-A830-9A2F446D3A95}"/>
                  </c:ext>
                </c:extLst>
              </c15:ser>
            </c15:filteredScatterSeries>
            <c15:filteredScatte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BA-4103-B1E6-961F155C95B3}"/>
                  </c:ext>
                </c:extLst>
              </c15:ser>
            </c15:filteredScatterSeries>
            <c15:filteredScatterSeries>
              <c15:ser>
                <c:idx val="1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D3-4C36-82EC-FB4879EF0539}"/>
                  </c:ext>
                </c:extLst>
              </c15:ser>
            </c15:filteredScatterSeries>
            <c15:filteredScatterSeries>
              <c15:ser>
                <c:idx val="16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0C-4577-93D7-7016EA861E36}"/>
                  </c:ext>
                </c:extLst>
              </c15:ser>
            </c15:filteredScatterSeries>
            <c15:filteredScatterSeries>
              <c15:ser>
                <c:idx val="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670.17324097506901</c:v>
                      </c:pt>
                      <c:pt idx="1">
                        <c:v>669.88185664779735</c:v>
                      </c:pt>
                      <c:pt idx="2">
                        <c:v>656.63090644712634</c:v>
                      </c:pt>
                      <c:pt idx="3">
                        <c:v>642.97188458878747</c:v>
                      </c:pt>
                      <c:pt idx="4">
                        <c:v>628.32909146423219</c:v>
                      </c:pt>
                      <c:pt idx="5">
                        <c:v>611.96232457564201</c:v>
                      </c:pt>
                      <c:pt idx="6">
                        <c:v>593.64608691708406</c:v>
                      </c:pt>
                      <c:pt idx="7">
                        <c:v>573.44539866262039</c:v>
                      </c:pt>
                      <c:pt idx="8">
                        <c:v>551.96662173018308</c:v>
                      </c:pt>
                      <c:pt idx="9">
                        <c:v>528.87816429714428</c:v>
                      </c:pt>
                      <c:pt idx="10">
                        <c:v>505.6690967187858</c:v>
                      </c:pt>
                      <c:pt idx="11">
                        <c:v>484.00266441739262</c:v>
                      </c:pt>
                      <c:pt idx="12">
                        <c:v>464.45258370287769</c:v>
                      </c:pt>
                      <c:pt idx="13">
                        <c:v>446.84498247606535</c:v>
                      </c:pt>
                      <c:pt idx="14">
                        <c:v>430.4372880636721</c:v>
                      </c:pt>
                      <c:pt idx="15">
                        <c:v>414.3895631063433</c:v>
                      </c:pt>
                      <c:pt idx="16">
                        <c:v>394.46530507601955</c:v>
                      </c:pt>
                      <c:pt idx="17">
                        <c:v>376.27900175631214</c:v>
                      </c:pt>
                      <c:pt idx="18">
                        <c:v>359.53922481774151</c:v>
                      </c:pt>
                      <c:pt idx="19">
                        <c:v>344.72424687541707</c:v>
                      </c:pt>
                      <c:pt idx="20">
                        <c:v>331.43098127735738</c:v>
                      </c:pt>
                      <c:pt idx="21">
                        <c:v>319.44058272215352</c:v>
                      </c:pt>
                      <c:pt idx="22">
                        <c:v>304.3345317784707</c:v>
                      </c:pt>
                      <c:pt idx="23">
                        <c:v>291.68456746364836</c:v>
                      </c:pt>
                      <c:pt idx="24">
                        <c:v>280.97630652621689</c:v>
                      </c:pt>
                      <c:pt idx="25">
                        <c:v>271.48962723593058</c:v>
                      </c:pt>
                      <c:pt idx="26">
                        <c:v>263.0337869678857</c:v>
                      </c:pt>
                      <c:pt idx="27">
                        <c:v>255.79168266497703</c:v>
                      </c:pt>
                      <c:pt idx="28">
                        <c:v>248.78458540074539</c:v>
                      </c:pt>
                      <c:pt idx="29">
                        <c:v>241.32910093650935</c:v>
                      </c:pt>
                      <c:pt idx="30">
                        <c:v>232.33894527746639</c:v>
                      </c:pt>
                      <c:pt idx="31">
                        <c:v>222.9651457832075</c:v>
                      </c:pt>
                      <c:pt idx="32">
                        <c:v>212.64457188878032</c:v>
                      </c:pt>
                      <c:pt idx="33">
                        <c:v>200.70450950225847</c:v>
                      </c:pt>
                      <c:pt idx="34">
                        <c:v>187.45400203861814</c:v>
                      </c:pt>
                      <c:pt idx="35">
                        <c:v>173.82012533879541</c:v>
                      </c:pt>
                      <c:pt idx="36">
                        <c:v>159.37497735878836</c:v>
                      </c:pt>
                      <c:pt idx="37">
                        <c:v>145.4420917049425</c:v>
                      </c:pt>
                      <c:pt idx="38">
                        <c:v>133.13549613916877</c:v>
                      </c:pt>
                      <c:pt idx="39">
                        <c:v>122.7880141197578</c:v>
                      </c:pt>
                      <c:pt idx="40">
                        <c:v>109.20169391971957</c:v>
                      </c:pt>
                      <c:pt idx="41">
                        <c:v>96.646828713206517</c:v>
                      </c:pt>
                      <c:pt idx="42">
                        <c:v>87.715341776203317</c:v>
                      </c:pt>
                      <c:pt idx="43">
                        <c:v>79.001639615066765</c:v>
                      </c:pt>
                      <c:pt idx="44">
                        <c:v>69.801703033766984</c:v>
                      </c:pt>
                      <c:pt idx="45">
                        <c:v>63.068355645713773</c:v>
                      </c:pt>
                      <c:pt idx="46">
                        <c:v>59.636415863278849</c:v>
                      </c:pt>
                      <c:pt idx="47">
                        <c:v>53.757364490877919</c:v>
                      </c:pt>
                      <c:pt idx="48">
                        <c:v>46.017403325044299</c:v>
                      </c:pt>
                      <c:pt idx="49">
                        <c:v>38.393666725782452</c:v>
                      </c:pt>
                      <c:pt idx="50">
                        <c:v>31.513284164465212</c:v>
                      </c:pt>
                      <c:pt idx="51">
                        <c:v>24.705390955153103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446-454F-A861-8E950F73E8FA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Лист1!$K$9</c15:sqref>
                        </c15:formulaRef>
                      </c:ext>
                    </c:extLst>
                    <c:strCache>
                      <c:ptCount val="1"/>
                      <c:pt idx="0">
                        <c:v>Полка под дорогой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>
                      <a:solidFill>
                        <a:srgbClr val="0070C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31CD-4FA6-9186-D4F9A581DE70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58878354994514959"/>
                        <c:y val="-1.70286654789060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E80DEA2D-8CE4-4DE6-92CF-6D114813AC08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A6B2D7C5-8420-47C4-AA84-30B8DDDFA106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31CD-4FA6-9186-D4F9A581DE7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Лист1!$M$9:$N$9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2.5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Лист1!$L$9</c15:f>
                      <c15:dlblRangeCache>
                        <c:ptCount val="1"/>
                        <c:pt idx="0">
                          <c:v>280.00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1-31CD-4FA6-9186-D4F9A581DE70}"/>
                  </c:ext>
                </c:extLst>
              </c15:ser>
            </c15:filteredScatterSeries>
            <c15:filteredScatterSeries>
              <c15:ser>
                <c:idx val="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Лист1!$K$10</c15:sqref>
                        </c15:formulaRef>
                      </c:ext>
                    </c:extLst>
                    <c:strCache>
                      <c:ptCount val="1"/>
                      <c:pt idx="0">
                        <c:v>Верхний уровень габиона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0.60025335935966551"/>
                        <c:y val="-1.419055456575511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7627485B-2CFD-470D-973E-462134733CE6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50441A98-3DC1-4ADB-AA93-F6B74E494C5C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4F5B-4B73-A9A8-67D94A2D896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Лист1!$M$10:$N$10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10.5</c:v>
                      </c:pt>
                      <c:pt idx="1">
                        <c:v>10.5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Лист1!$L$10</c15:f>
                      <c15:dlblRangeCache>
                        <c:ptCount val="1"/>
                        <c:pt idx="0">
                          <c:v>272.00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2-31CD-4FA6-9186-D4F9A581DE70}"/>
                  </c:ext>
                </c:extLst>
              </c15:ser>
            </c15:filteredScatterSeries>
            <c15:filteredScatterSeries>
              <c15:ser>
                <c:idx val="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Лист1!$K$11</c15:sqref>
                        </c15:formulaRef>
                      </c:ext>
                    </c:extLst>
                    <c:strCache>
                      <c:ptCount val="1"/>
                      <c:pt idx="0">
                        <c:v>Полка под габионом</c:v>
                      </c:pt>
                    </c:strCache>
                  </c:strRef>
                </c:tx>
                <c:marker>
                  <c:symbol val="none"/>
                </c:marker>
                <c:dPt>
                  <c:idx val="1"/>
                  <c:bubble3D val="0"/>
                  <c:spPr>
                    <a:ln>
                      <a:solidFill>
                        <a:srgbClr val="0070C0"/>
                      </a:solidFill>
                      <a:prstDash val="dash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31CD-4FA6-9186-D4F9A581DE70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60025335935966551"/>
                        <c:y val="-1.5609610022330569E-2"/>
                      </c:manualLayout>
                    </c:layout>
                    <c:tx>
                      <c:rich>
                        <a:bodyPr/>
                        <a:lstStyle/>
                        <a:p>
                          <a:fld id="{B66F3766-469E-4596-811C-EF4671F17640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65318B94-F8E4-4485-A170-814C9EE2CF4B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31CD-4FA6-9186-D4F9A581DE7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Лист1!$M$11:$N$11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13.5</c:v>
                      </c:pt>
                      <c:pt idx="1">
                        <c:v>13.5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Лист1!$L$11</c15:f>
                      <c15:dlblRangeCache>
                        <c:ptCount val="1"/>
                        <c:pt idx="0">
                          <c:v>269.00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3-31CD-4FA6-9186-D4F9A581DE70}"/>
                  </c:ext>
                </c:extLst>
              </c15:ser>
            </c15:filteredScatterSeries>
            <c15:filteredScatterSeries>
              <c15:ser>
                <c:idx val="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Лист1!$K$12</c15:sqref>
                        </c15:formulaRef>
                      </c:ext>
                    </c:extLst>
                    <c:strCache>
                      <c:ptCount val="1"/>
                      <c:pt idx="0">
                        <c:v>Дно котлована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0.58496028014031098"/>
                        <c:y val="-2.1285831848632596E-2"/>
                      </c:manualLayout>
                    </c:layout>
                    <c:tx>
                      <c:rich>
                        <a:bodyPr/>
                        <a:lstStyle/>
                        <a:p>
                          <a:fld id="{46B1A12D-D39C-4967-97AC-0F87FE9F4477}" type="CELLRANGE">
                            <a:rPr lang="en-US"/>
                            <a:pPr/>
                            <a:t>[ДИАПАЗОН ЯЧЕЕК]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31CD-4FA6-9186-D4F9A581DE70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20AD547B-7910-40FA-B349-B07B7BD5D94C}" type="SERIESNAME">
                            <a:rPr lang="ru-RU"/>
                            <a:pPr/>
                            <a:t>[ИМЯ РЯДА]</a:t>
                          </a:fld>
                          <a:endParaRPr lang="ru-RU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4F5B-4B73-A9A8-67D94A2D896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Лист1!$M$4:$N$4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Лист1!$M$12:$N$12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19.5</c:v>
                      </c:pt>
                      <c:pt idx="1">
                        <c:v>19.5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Лист1!$L$12</c15:f>
                      <c15:dlblRangeCache>
                        <c:ptCount val="1"/>
                        <c:pt idx="0">
                          <c:v>263.00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4-31CD-4FA6-9186-D4F9A581DE70}"/>
                  </c:ext>
                </c:extLst>
              </c15:ser>
            </c15:filteredScatterSeries>
            <c15:filteredScatterSeries>
              <c15:ser>
                <c:idx val="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660.67610265607277</c:v>
                      </c:pt>
                      <c:pt idx="1">
                        <c:v>663.99512999988985</c:v>
                      </c:pt>
                      <c:pt idx="2">
                        <c:v>653.92234715743132</c:v>
                      </c:pt>
                      <c:pt idx="3">
                        <c:v>642.50237581155682</c:v>
                      </c:pt>
                      <c:pt idx="4">
                        <c:v>628.29727768472662</c:v>
                      </c:pt>
                      <c:pt idx="5">
                        <c:v>611.87518493492507</c:v>
                      </c:pt>
                      <c:pt idx="6">
                        <c:v>593.57700932977571</c:v>
                      </c:pt>
                      <c:pt idx="7">
                        <c:v>573.43549347489716</c:v>
                      </c:pt>
                      <c:pt idx="8">
                        <c:v>551.9564953945254</c:v>
                      </c:pt>
                      <c:pt idx="9">
                        <c:v>528.89561440773684</c:v>
                      </c:pt>
                      <c:pt idx="10">
                        <c:v>505.67484342063722</c:v>
                      </c:pt>
                      <c:pt idx="11">
                        <c:v>483.97471660484649</c:v>
                      </c:pt>
                      <c:pt idx="12">
                        <c:v>464.41328495738117</c:v>
                      </c:pt>
                      <c:pt idx="13">
                        <c:v>446.81402944328261</c:v>
                      </c:pt>
                      <c:pt idx="14">
                        <c:v>430.38892616773967</c:v>
                      </c:pt>
                      <c:pt idx="15">
                        <c:v>414.3329963533065</c:v>
                      </c:pt>
                      <c:pt idx="16">
                        <c:v>394.39103027257806</c:v>
                      </c:pt>
                      <c:pt idx="17">
                        <c:v>376.17180768668828</c:v>
                      </c:pt>
                      <c:pt idx="18">
                        <c:v>359.47398046309115</c:v>
                      </c:pt>
                      <c:pt idx="19">
                        <c:v>344.70972709893607</c:v>
                      </c:pt>
                      <c:pt idx="20">
                        <c:v>331.40363155434949</c:v>
                      </c:pt>
                      <c:pt idx="21">
                        <c:v>319.45489980463833</c:v>
                      </c:pt>
                      <c:pt idx="22">
                        <c:v>304.31681199565759</c:v>
                      </c:pt>
                      <c:pt idx="23">
                        <c:v>291.34275768081829</c:v>
                      </c:pt>
                      <c:pt idx="24">
                        <c:v>279.87147720462514</c:v>
                      </c:pt>
                      <c:pt idx="25">
                        <c:v>269.54395557327013</c:v>
                      </c:pt>
                      <c:pt idx="26">
                        <c:v>260.67249963445641</c:v>
                      </c:pt>
                      <c:pt idx="27">
                        <c:v>253.41820590772849</c:v>
                      </c:pt>
                      <c:pt idx="28">
                        <c:v>246.72185232098042</c:v>
                      </c:pt>
                      <c:pt idx="29">
                        <c:v>239.71790828910844</c:v>
                      </c:pt>
                      <c:pt idx="30">
                        <c:v>231.28150743301589</c:v>
                      </c:pt>
                      <c:pt idx="31">
                        <c:v>222.41588534504956</c:v>
                      </c:pt>
                      <c:pt idx="32">
                        <c:v>212.59875039116244</c:v>
                      </c:pt>
                      <c:pt idx="33">
                        <c:v>201.07960305877052</c:v>
                      </c:pt>
                      <c:pt idx="34">
                        <c:v>188.13156140843836</c:v>
                      </c:pt>
                      <c:pt idx="35">
                        <c:v>174.68215953703483</c:v>
                      </c:pt>
                      <c:pt idx="36">
                        <c:v>160.32066264689439</c:v>
                      </c:pt>
                      <c:pt idx="37">
                        <c:v>146.36412740748492</c:v>
                      </c:pt>
                      <c:pt idx="38">
                        <c:v>133.900028090955</c:v>
                      </c:pt>
                      <c:pt idx="39">
                        <c:v>123.31220984068173</c:v>
                      </c:pt>
                      <c:pt idx="40">
                        <c:v>109.6218809470691</c:v>
                      </c:pt>
                      <c:pt idx="41">
                        <c:v>96.811729335864385</c:v>
                      </c:pt>
                      <c:pt idx="42">
                        <c:v>87.749963951612713</c:v>
                      </c:pt>
                      <c:pt idx="43">
                        <c:v>79.041035853115957</c:v>
                      </c:pt>
                      <c:pt idx="44">
                        <c:v>69.910655053551963</c:v>
                      </c:pt>
                      <c:pt idx="45">
                        <c:v>63.060683902090801</c:v>
                      </c:pt>
                      <c:pt idx="46">
                        <c:v>59.605425807584233</c:v>
                      </c:pt>
                      <c:pt idx="47">
                        <c:v>53.702925125791545</c:v>
                      </c:pt>
                      <c:pt idx="48">
                        <c:v>45.965083753719277</c:v>
                      </c:pt>
                      <c:pt idx="49">
                        <c:v>38.351620223398037</c:v>
                      </c:pt>
                      <c:pt idx="50">
                        <c:v>31.513284164465212</c:v>
                      </c:pt>
                      <c:pt idx="51">
                        <c:v>24.705390955153103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40-4650-B8B2-499E1DC501FF}"/>
                  </c:ext>
                </c:extLst>
              </c15:ser>
            </c15:filteredScatterSeries>
            <c15:filteredScatterSeries>
              <c15:ser>
                <c:idx val="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24.705390955153103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71-423B-8346-C9D5ADA299FB}"/>
                  </c:ext>
                </c:extLst>
              </c15:ser>
            </c15:filteredScatterSeries>
            <c15:filteredScatterSeries>
              <c15:ser>
                <c:idx val="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'13'!$V$3:$V$54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24.705390955153103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62-4E7E-85BC-F5D8DE541791}"/>
                  </c:ext>
                </c:extLst>
              </c15:ser>
            </c15:filteredScatterSeries>
          </c:ext>
        </c:extLst>
      </c:scatterChart>
      <c:valAx>
        <c:axId val="15618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3248"/>
        <c:crosses val="autoZero"/>
        <c:crossBetween val="midCat"/>
      </c:valAx>
      <c:valAx>
        <c:axId val="156213248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7392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437906445584611E-2"/>
          <c:y val="0.86880273620708814"/>
          <c:w val="0.94446761598613205"/>
          <c:h val="0.13119729646318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9603627124907E-2"/>
          <c:y val="3.3408193541024762E-2"/>
          <c:w val="0.83752191648874552"/>
          <c:h val="0.83380985192450563"/>
        </c:manualLayout>
      </c:layout>
      <c:scatterChart>
        <c:scatterStyle val="lineMarker"/>
        <c:varyColors val="0"/>
        <c:ser>
          <c:idx val="8"/>
          <c:order val="0"/>
          <c:tx>
            <c:strRef>
              <c:f>'1'!#REF!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'21.10.24'!$T$3:$T$53</c:f>
              <c:numCache>
                <c:formatCode>General</c:formatCode>
                <c:ptCount val="51"/>
                <c:pt idx="0">
                  <c:v>135.09810946033249</c:v>
                </c:pt>
                <c:pt idx="1">
                  <c:v>135.09810946033249</c:v>
                </c:pt>
                <c:pt idx="2">
                  <c:v>134.04141360661561</c:v>
                </c:pt>
                <c:pt idx="3">
                  <c:v>133.98464598312663</c:v>
                </c:pt>
                <c:pt idx="4">
                  <c:v>136.77271656498044</c:v>
                </c:pt>
                <c:pt idx="5">
                  <c:v>182.11758042385293</c:v>
                </c:pt>
                <c:pt idx="6">
                  <c:v>188.03163419569947</c:v>
                </c:pt>
                <c:pt idx="7">
                  <c:v>188.44002925340374</c:v>
                </c:pt>
                <c:pt idx="8">
                  <c:v>193.38037205704509</c:v>
                </c:pt>
                <c:pt idx="9">
                  <c:v>197.30655613261951</c:v>
                </c:pt>
                <c:pt idx="10">
                  <c:v>200.82911257749797</c:v>
                </c:pt>
                <c:pt idx="11">
                  <c:v>199.81071256431221</c:v>
                </c:pt>
                <c:pt idx="12">
                  <c:v>199.93827162824181</c:v>
                </c:pt>
                <c:pt idx="13">
                  <c:v>197.46888480254754</c:v>
                </c:pt>
                <c:pt idx="14">
                  <c:v>190.84401677306849</c:v>
                </c:pt>
                <c:pt idx="15">
                  <c:v>186.17427541370347</c:v>
                </c:pt>
                <c:pt idx="16">
                  <c:v>185.861739475327</c:v>
                </c:pt>
                <c:pt idx="17">
                  <c:v>183.54494600707287</c:v>
                </c:pt>
                <c:pt idx="18">
                  <c:v>177.37893477649186</c:v>
                </c:pt>
                <c:pt idx="19">
                  <c:v>177.3208729873983</c:v>
                </c:pt>
                <c:pt idx="20">
                  <c:v>186.65092849124278</c:v>
                </c:pt>
                <c:pt idx="21">
                  <c:v>196.97879272715443</c:v>
                </c:pt>
                <c:pt idx="22">
                  <c:v>194.99886815082226</c:v>
                </c:pt>
                <c:pt idx="23">
                  <c:v>193.83086770981598</c:v>
                </c:pt>
                <c:pt idx="24">
                  <c:v>180.3967094389416</c:v>
                </c:pt>
                <c:pt idx="25">
                  <c:v>172.96421314502322</c:v>
                </c:pt>
                <c:pt idx="26">
                  <c:v>175.99862137535743</c:v>
                </c:pt>
                <c:pt idx="27">
                  <c:v>204.20066337988527</c:v>
                </c:pt>
                <c:pt idx="28">
                  <c:v>278.07093500237391</c:v>
                </c:pt>
                <c:pt idx="29">
                  <c:v>302.81884365970154</c:v>
                </c:pt>
                <c:pt idx="30">
                  <c:v>309.23189947378614</c:v>
                </c:pt>
                <c:pt idx="31">
                  <c:v>311.76039827010266</c:v>
                </c:pt>
                <c:pt idx="32">
                  <c:v>313.2574690257519</c:v>
                </c:pt>
                <c:pt idx="33">
                  <c:v>314.00506377377667</c:v>
                </c:pt>
                <c:pt idx="34">
                  <c:v>314.37253817346516</c:v>
                </c:pt>
                <c:pt idx="35">
                  <c:v>314.69494255089023</c:v>
                </c:pt>
                <c:pt idx="36">
                  <c:v>314.4300180848839</c:v>
                </c:pt>
                <c:pt idx="37">
                  <c:v>313.47242263879144</c:v>
                </c:pt>
                <c:pt idx="38">
                  <c:v>310.99479837275629</c:v>
                </c:pt>
                <c:pt idx="39">
                  <c:v>304.20541898541404</c:v>
                </c:pt>
                <c:pt idx="40">
                  <c:v>279.45201123276189</c:v>
                </c:pt>
                <c:pt idx="41">
                  <c:v>192.97348330862221</c:v>
                </c:pt>
                <c:pt idx="42">
                  <c:v>171.64204054011012</c:v>
                </c:pt>
                <c:pt idx="43">
                  <c:v>173.43495662010099</c:v>
                </c:pt>
                <c:pt idx="44">
                  <c:v>193.07514870834089</c:v>
                </c:pt>
                <c:pt idx="45">
                  <c:v>202.8108965022964</c:v>
                </c:pt>
                <c:pt idx="46">
                  <c:v>189.47901436430448</c:v>
                </c:pt>
                <c:pt idx="47">
                  <c:v>175.96924419575632</c:v>
                </c:pt>
                <c:pt idx="48">
                  <c:v>194.89995184938888</c:v>
                </c:pt>
                <c:pt idx="49">
                  <c:v>186.9856746150071</c:v>
                </c:pt>
                <c:pt idx="50">
                  <c:v>174.44678928104932</c:v>
                </c:pt>
              </c:numCache>
            </c:numRef>
          </c:xVal>
          <c:yVal>
            <c:numRef>
              <c:f>'21.10.24'!$A$3:$A$53</c:f>
              <c:numCache>
                <c:formatCode>General</c:formatCode>
                <c:ptCount val="51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54C-4B63-81C0-F5B02DA9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5552"/>
        <c:axId val="15621612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1"/>
                <c:tx>
                  <c:strRef>
                    <c:extLst>
                      <c:ext uri="{02D57815-91ED-43cb-92C2-25804820EDAC}">
                        <c15:formulaRef>
                          <c15:sqref>'2'!$H$1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CCFF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70A-495A-89DF-BA4F37DC2F1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008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46D-4C4D-8970-F7C2F5DBAD1E}"/>
                  </c:ext>
                </c:extLst>
              </c15:ser>
            </c15:filteredScatterSeries>
            <c15:filteredScatterSeries>
              <c15:ser>
                <c:idx val="1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075-4746-A4FB-F9CFF80D387A}"/>
                  </c:ext>
                </c:extLst>
              </c15:ser>
            </c15:filteredScatterSeries>
            <c15:filteredScatterSeries>
              <c15:ser>
                <c:idx val="1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615-46CD-89B9-8157B126309B}"/>
                  </c:ext>
                </c:extLst>
              </c15:ser>
            </c15:filteredScatterSeries>
            <c15:filteredScatterSeries>
              <c15:ser>
                <c:idx val="1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92D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CCC-46D9-9F27-56F5E44E314E}"/>
                  </c:ext>
                </c:extLst>
              </c15:ser>
            </c15:filteredScatterSeries>
            <c15:filteredScatte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BD-4236-8242-7805AA1999CB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C0000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2F-4D84-90FB-865A45418552}"/>
                  </c:ext>
                </c:extLst>
              </c15:ser>
            </c15:filteredScatterSeries>
            <c15:filteredScatte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'9'!$H$1</c15:sqref>
                        </c15:formulaRef>
                      </c:ext>
                    </c:extLst>
                    <c:strCache>
                      <c:ptCount val="1"/>
                      <c:pt idx="0">
                        <c:v>Цикл 9 (02.09.2024)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299.36337481972822</c:v>
                      </c:pt>
                      <c:pt idx="1">
                        <c:v>299.04055272692955</c:v>
                      </c:pt>
                      <c:pt idx="2">
                        <c:v>298.68075958798755</c:v>
                      </c:pt>
                      <c:pt idx="3">
                        <c:v>298.68008078254888</c:v>
                      </c:pt>
                      <c:pt idx="4">
                        <c:v>298.74521067942408</c:v>
                      </c:pt>
                      <c:pt idx="5">
                        <c:v>298.86132948583588</c:v>
                      </c:pt>
                      <c:pt idx="6">
                        <c:v>298.9040884535496</c:v>
                      </c:pt>
                      <c:pt idx="7">
                        <c:v>298.72848956529918</c:v>
                      </c:pt>
                      <c:pt idx="8">
                        <c:v>298.35473209483132</c:v>
                      </c:pt>
                      <c:pt idx="9">
                        <c:v>297.73018990849772</c:v>
                      </c:pt>
                      <c:pt idx="10">
                        <c:v>296.79209527453685</c:v>
                      </c:pt>
                      <c:pt idx="11">
                        <c:v>295.72042167886491</c:v>
                      </c:pt>
                      <c:pt idx="12">
                        <c:v>294.61481547899172</c:v>
                      </c:pt>
                      <c:pt idx="13">
                        <c:v>293.44048157634575</c:v>
                      </c:pt>
                      <c:pt idx="14">
                        <c:v>292.26912234739319</c:v>
                      </c:pt>
                      <c:pt idx="15">
                        <c:v>291.00773733032497</c:v>
                      </c:pt>
                      <c:pt idx="16">
                        <c:v>289.34516103316355</c:v>
                      </c:pt>
                      <c:pt idx="17">
                        <c:v>287.66444936621645</c:v>
                      </c:pt>
                      <c:pt idx="18">
                        <c:v>285.94429389406457</c:v>
                      </c:pt>
                      <c:pt idx="19">
                        <c:v>284.89262136885429</c:v>
                      </c:pt>
                      <c:pt idx="20">
                        <c:v>284.66123013292196</c:v>
                      </c:pt>
                      <c:pt idx="21">
                        <c:v>285.17197400692316</c:v>
                      </c:pt>
                      <c:pt idx="22">
                        <c:v>285.35717497739034</c:v>
                      </c:pt>
                      <c:pt idx="23">
                        <c:v>285.87509354389147</c:v>
                      </c:pt>
                      <c:pt idx="24">
                        <c:v>285.97399868548348</c:v>
                      </c:pt>
                      <c:pt idx="25">
                        <c:v>286.49726295236019</c:v>
                      </c:pt>
                      <c:pt idx="26">
                        <c:v>287.57401925257653</c:v>
                      </c:pt>
                      <c:pt idx="27">
                        <c:v>289.09958393493974</c:v>
                      </c:pt>
                      <c:pt idx="28">
                        <c:v>290.60004314733641</c:v>
                      </c:pt>
                      <c:pt idx="29">
                        <c:v>291.95707026415477</c:v>
                      </c:pt>
                      <c:pt idx="30">
                        <c:v>292.59704826522875</c:v>
                      </c:pt>
                      <c:pt idx="31">
                        <c:v>292.54818159515378</c:v>
                      </c:pt>
                      <c:pt idx="32">
                        <c:v>291.86857476005071</c:v>
                      </c:pt>
                      <c:pt idx="33">
                        <c:v>290.65244391414205</c:v>
                      </c:pt>
                      <c:pt idx="34">
                        <c:v>288.88705899196276</c:v>
                      </c:pt>
                      <c:pt idx="35">
                        <c:v>286.5455860541648</c:v>
                      </c:pt>
                      <c:pt idx="36">
                        <c:v>283.75816141455596</c:v>
                      </c:pt>
                      <c:pt idx="37">
                        <c:v>280.7618153081246</c:v>
                      </c:pt>
                      <c:pt idx="38">
                        <c:v>277.83739475185234</c:v>
                      </c:pt>
                      <c:pt idx="39">
                        <c:v>275.56897125883393</c:v>
                      </c:pt>
                      <c:pt idx="40">
                        <c:v>273.20468541639872</c:v>
                      </c:pt>
                      <c:pt idx="41">
                        <c:v>271.58984018870819</c:v>
                      </c:pt>
                      <c:pt idx="42">
                        <c:v>268.64422047918936</c:v>
                      </c:pt>
                      <c:pt idx="43">
                        <c:v>265.58650695616615</c:v>
                      </c:pt>
                      <c:pt idx="44">
                        <c:v>261.50363802884306</c:v>
                      </c:pt>
                      <c:pt idx="45">
                        <c:v>258.17842212187827</c:v>
                      </c:pt>
                      <c:pt idx="46">
                        <c:v>255.37614107841091</c:v>
                      </c:pt>
                      <c:pt idx="47">
                        <c:v>254.28561788022495</c:v>
                      </c:pt>
                      <c:pt idx="48">
                        <c:v>255.05748368313814</c:v>
                      </c:pt>
                      <c:pt idx="49">
                        <c:v>257.40186436495753</c:v>
                      </c:pt>
                      <c:pt idx="50">
                        <c:v>262.63958985383715</c:v>
                      </c:pt>
                      <c:pt idx="51">
                        <c:v>273.27085464580205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F5-42ED-BBBE-3705126C407B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'10'!$H$1</c15:sqref>
                        </c15:formulaRef>
                      </c:ext>
                    </c:extLst>
                    <c:strCache>
                      <c:ptCount val="1"/>
                      <c:pt idx="0">
                        <c:v>Цикл 10 (09.09.2024)</c:v>
                      </c:pt>
                    </c:strCache>
                  </c:strRef>
                </c:tx>
                <c:spPr>
                  <a:ln>
                    <a:solidFill>
                      <a:srgbClr val="F68BF9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298.11164804109217</c:v>
                      </c:pt>
                      <c:pt idx="1">
                        <c:v>298.63865201819192</c:v>
                      </c:pt>
                      <c:pt idx="2">
                        <c:v>298.73069921001814</c:v>
                      </c:pt>
                      <c:pt idx="3">
                        <c:v>298.74747655510237</c:v>
                      </c:pt>
                      <c:pt idx="4">
                        <c:v>298.74940232186066</c:v>
                      </c:pt>
                      <c:pt idx="5">
                        <c:v>298.85379846951957</c:v>
                      </c:pt>
                      <c:pt idx="6">
                        <c:v>298.89950038377214</c:v>
                      </c:pt>
                      <c:pt idx="7">
                        <c:v>298.73188065515552</c:v>
                      </c:pt>
                      <c:pt idx="8">
                        <c:v>298.35824836366862</c:v>
                      </c:pt>
                      <c:pt idx="9">
                        <c:v>297.73378574641225</c:v>
                      </c:pt>
                      <c:pt idx="10">
                        <c:v>296.79652651177997</c:v>
                      </c:pt>
                      <c:pt idx="11">
                        <c:v>295.72037290099217</c:v>
                      </c:pt>
                      <c:pt idx="12">
                        <c:v>294.61534045818377</c:v>
                      </c:pt>
                      <c:pt idx="13">
                        <c:v>293.44744393347742</c:v>
                      </c:pt>
                      <c:pt idx="14">
                        <c:v>292.27535531350884</c:v>
                      </c:pt>
                      <c:pt idx="15">
                        <c:v>291.01629637293104</c:v>
                      </c:pt>
                      <c:pt idx="16">
                        <c:v>289.35279874538008</c:v>
                      </c:pt>
                      <c:pt idx="17">
                        <c:v>287.66964890065771</c:v>
                      </c:pt>
                      <c:pt idx="18">
                        <c:v>285.95140911500869</c:v>
                      </c:pt>
                      <c:pt idx="19">
                        <c:v>284.8997130054637</c:v>
                      </c:pt>
                      <c:pt idx="20">
                        <c:v>284.66023336219052</c:v>
                      </c:pt>
                      <c:pt idx="21">
                        <c:v>285.16430912550584</c:v>
                      </c:pt>
                      <c:pt idx="22">
                        <c:v>285.33612686498878</c:v>
                      </c:pt>
                      <c:pt idx="23">
                        <c:v>285.89932320468324</c:v>
                      </c:pt>
                      <c:pt idx="24">
                        <c:v>286.1959143813985</c:v>
                      </c:pt>
                      <c:pt idx="25">
                        <c:v>287.01117182427453</c:v>
                      </c:pt>
                      <c:pt idx="26">
                        <c:v>288.31345147780075</c:v>
                      </c:pt>
                      <c:pt idx="27">
                        <c:v>289.99969459052141</c:v>
                      </c:pt>
                      <c:pt idx="28">
                        <c:v>291.56468276210614</c:v>
                      </c:pt>
                      <c:pt idx="29">
                        <c:v>292.90799550771919</c:v>
                      </c:pt>
                      <c:pt idx="30">
                        <c:v>293.46689447244148</c:v>
                      </c:pt>
                      <c:pt idx="31">
                        <c:v>293.27129843588023</c:v>
                      </c:pt>
                      <c:pt idx="32">
                        <c:v>292.41909901546546</c:v>
                      </c:pt>
                      <c:pt idx="33">
                        <c:v>291.02370259355439</c:v>
                      </c:pt>
                      <c:pt idx="34">
                        <c:v>289.06601571447027</c:v>
                      </c:pt>
                      <c:pt idx="35">
                        <c:v>286.54712976027042</c:v>
                      </c:pt>
                      <c:pt idx="36">
                        <c:v>283.5972773596248</c:v>
                      </c:pt>
                      <c:pt idx="37">
                        <c:v>280.50902481423361</c:v>
                      </c:pt>
                      <c:pt idx="38">
                        <c:v>277.58187377936474</c:v>
                      </c:pt>
                      <c:pt idx="39">
                        <c:v>275.37018987703158</c:v>
                      </c:pt>
                      <c:pt idx="40">
                        <c:v>273.15312868803335</c:v>
                      </c:pt>
                      <c:pt idx="41">
                        <c:v>271.63893687919864</c:v>
                      </c:pt>
                      <c:pt idx="42">
                        <c:v>268.72639495049384</c:v>
                      </c:pt>
                      <c:pt idx="43">
                        <c:v>265.68867248179072</c:v>
                      </c:pt>
                      <c:pt idx="44">
                        <c:v>261.59983019823898</c:v>
                      </c:pt>
                      <c:pt idx="45">
                        <c:v>258.21177128248473</c:v>
                      </c:pt>
                      <c:pt idx="46">
                        <c:v>255.44286576498916</c:v>
                      </c:pt>
                      <c:pt idx="47">
                        <c:v>254.3939342762757</c:v>
                      </c:pt>
                      <c:pt idx="48">
                        <c:v>255.1207030130538</c:v>
                      </c:pt>
                      <c:pt idx="49">
                        <c:v>257.4260947741235</c:v>
                      </c:pt>
                      <c:pt idx="50">
                        <c:v>262.63958985383715</c:v>
                      </c:pt>
                      <c:pt idx="51">
                        <c:v>273.27085464580205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F0-4889-955E-479C9727A6F5}"/>
                  </c:ext>
                </c:extLst>
              </c15:ser>
            </c15:filteredScatterSeries>
            <c15:filteredScatterSeries>
              <c15:ser>
                <c:idx val="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'12'!$H$1</c15:sqref>
                        </c15:formulaRef>
                      </c:ext>
                    </c:extLst>
                    <c:strCache>
                      <c:ptCount val="1"/>
                      <c:pt idx="0">
                        <c:v>Цикл 12 (09.08.2024)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273.27085464580205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C2-45CC-9F15-3C847DA1133B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'13'!$H$1</c15:sqref>
                        </c15:formulaRef>
                      </c:ext>
                    </c:extLst>
                    <c:strCache>
                      <c:ptCount val="1"/>
                      <c:pt idx="0">
                        <c:v>Цикл 13 (10.08.2024)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'13'!$X$3:$X$54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273.27085464580205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'13'!$A$3:$A$54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-0.5</c:v>
                      </c:pt>
                      <c:pt idx="1">
                        <c:v>0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  <c:pt idx="31">
                        <c:v>15</c:v>
                      </c:pt>
                      <c:pt idx="32">
                        <c:v>15.5</c:v>
                      </c:pt>
                      <c:pt idx="33">
                        <c:v>16</c:v>
                      </c:pt>
                      <c:pt idx="34">
                        <c:v>16.5</c:v>
                      </c:pt>
                      <c:pt idx="35">
                        <c:v>17</c:v>
                      </c:pt>
                      <c:pt idx="36">
                        <c:v>17.5</c:v>
                      </c:pt>
                      <c:pt idx="37">
                        <c:v>18</c:v>
                      </c:pt>
                      <c:pt idx="38">
                        <c:v>18.5</c:v>
                      </c:pt>
                      <c:pt idx="39">
                        <c:v>19</c:v>
                      </c:pt>
                      <c:pt idx="40">
                        <c:v>19.5</c:v>
                      </c:pt>
                      <c:pt idx="41">
                        <c:v>20</c:v>
                      </c:pt>
                      <c:pt idx="42">
                        <c:v>20.5</c:v>
                      </c:pt>
                      <c:pt idx="43">
                        <c:v>21</c:v>
                      </c:pt>
                      <c:pt idx="44">
                        <c:v>21.5</c:v>
                      </c:pt>
                      <c:pt idx="45">
                        <c:v>22</c:v>
                      </c:pt>
                      <c:pt idx="46">
                        <c:v>22.5</c:v>
                      </c:pt>
                      <c:pt idx="47">
                        <c:v>23</c:v>
                      </c:pt>
                      <c:pt idx="48">
                        <c:v>23.5</c:v>
                      </c:pt>
                      <c:pt idx="49">
                        <c:v>24</c:v>
                      </c:pt>
                      <c:pt idx="50">
                        <c:v>24.5</c:v>
                      </c:pt>
                      <c:pt idx="51">
                        <c:v>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63-4270-9157-66298B74AD01}"/>
                  </c:ext>
                </c:extLst>
              </c15:ser>
            </c15:filteredScatterSeries>
          </c:ext>
        </c:extLst>
      </c:scatterChart>
      <c:valAx>
        <c:axId val="156215552"/>
        <c:scaling>
          <c:orientation val="minMax"/>
          <c:max val="3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6128"/>
        <c:crosses val="autoZero"/>
        <c:crossBetween val="midCat"/>
        <c:majorUnit val="90"/>
      </c:valAx>
      <c:valAx>
        <c:axId val="156216128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5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Профиль</a:t>
            </a:r>
            <a:r>
              <a:rPr lang="ru-RU" baseline="0"/>
              <a:t> скважины, вид сверху</a:t>
            </a:r>
            <a:r>
              <a:rPr lang="ru-RU"/>
              <a:t>, мм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829216832545954E-2"/>
          <c:y val="7.3516944743140591E-2"/>
          <c:w val="0.93908919416846215"/>
          <c:h val="0.71708707667048222"/>
        </c:manualLayout>
      </c:layout>
      <c:scatterChart>
        <c:scatterStyle val="lineMarker"/>
        <c:varyColors val="0"/>
        <c:ser>
          <c:idx val="4"/>
          <c:order val="0"/>
          <c:tx>
            <c:strRef>
              <c:f>'"0" цикл'!$B$1:$I$1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marker>
            <c:symbol val="none"/>
          </c:marker>
          <c:xVal>
            <c:numRef>
              <c:f>'"0" цикл'!$N$3:$N$54</c:f>
              <c:numCache>
                <c:formatCode>General</c:formatCode>
                <c:ptCount val="52"/>
                <c:pt idx="0">
                  <c:v>-372.40476888415725</c:v>
                </c:pt>
                <c:pt idx="1">
                  <c:v>-372.40476888415725</c:v>
                </c:pt>
                <c:pt idx="2">
                  <c:v>-362.96115993134185</c:v>
                </c:pt>
                <c:pt idx="3">
                  <c:v>-354.26161741638623</c:v>
                </c:pt>
                <c:pt idx="4">
                  <c:v>-346.7981879793378</c:v>
                </c:pt>
                <c:pt idx="5">
                  <c:v>-339.20144990072794</c:v>
                </c:pt>
                <c:pt idx="6">
                  <c:v>-331.17328033332819</c:v>
                </c:pt>
                <c:pt idx="7">
                  <c:v>-321.69452868185198</c:v>
                </c:pt>
                <c:pt idx="8">
                  <c:v>-310.93249611656711</c:v>
                </c:pt>
                <c:pt idx="9">
                  <c:v>-299.50400893733928</c:v>
                </c:pt>
                <c:pt idx="10">
                  <c:v>-287.22006631947886</c:v>
                </c:pt>
                <c:pt idx="11">
                  <c:v>-274.29758466928888</c:v>
                </c:pt>
                <c:pt idx="12">
                  <c:v>-261.47688015073959</c:v>
                </c:pt>
                <c:pt idx="13">
                  <c:v>-249.81574444752445</c:v>
                </c:pt>
                <c:pt idx="14">
                  <c:v>-239.52993578447035</c:v>
                </c:pt>
                <c:pt idx="15">
                  <c:v>-229.21867980275249</c:v>
                </c:pt>
                <c:pt idx="16">
                  <c:v>-219.10736775367363</c:v>
                </c:pt>
                <c:pt idx="17">
                  <c:v>-208.11631493112674</c:v>
                </c:pt>
                <c:pt idx="18">
                  <c:v>-194.91637216765312</c:v>
                </c:pt>
                <c:pt idx="19">
                  <c:v>-183.39700636131988</c:v>
                </c:pt>
                <c:pt idx="20">
                  <c:v>-173.8612994012224</c:v>
                </c:pt>
                <c:pt idx="21">
                  <c:v>-166.1530672367881</c:v>
                </c:pt>
                <c:pt idx="22">
                  <c:v>-160.67357029282587</c:v>
                </c:pt>
                <c:pt idx="23">
                  <c:v>-155.67522449498111</c:v>
                </c:pt>
                <c:pt idx="24">
                  <c:v>-148.14998825756169</c:v>
                </c:pt>
                <c:pt idx="25">
                  <c:v>-142.29478485643384</c:v>
                </c:pt>
                <c:pt idx="26">
                  <c:v>-137.70729976384857</c:v>
                </c:pt>
                <c:pt idx="27">
                  <c:v>-133.66036174846693</c:v>
                </c:pt>
                <c:pt idx="28">
                  <c:v>-130.54545399626375</c:v>
                </c:pt>
                <c:pt idx="29">
                  <c:v>-128.06079410678052</c:v>
                </c:pt>
                <c:pt idx="30">
                  <c:v>-124.31321944077246</c:v>
                </c:pt>
                <c:pt idx="31">
                  <c:v>-119.48576221475075</c:v>
                </c:pt>
                <c:pt idx="32">
                  <c:v>-113.86810188009444</c:v>
                </c:pt>
                <c:pt idx="33">
                  <c:v>-107.92563808977832</c:v>
                </c:pt>
                <c:pt idx="34">
                  <c:v>-101.34205855215986</c:v>
                </c:pt>
                <c:pt idx="35">
                  <c:v>-93.750168051109569</c:v>
                </c:pt>
                <c:pt idx="36">
                  <c:v>-85.603234671489773</c:v>
                </c:pt>
                <c:pt idx="37">
                  <c:v>-77.00791150763736</c:v>
                </c:pt>
                <c:pt idx="38">
                  <c:v>-68.029644691228995</c:v>
                </c:pt>
                <c:pt idx="39">
                  <c:v>-59.465829777037101</c:v>
                </c:pt>
                <c:pt idx="40">
                  <c:v>-52.167219029417751</c:v>
                </c:pt>
                <c:pt idx="41">
                  <c:v>-46.331406850202633</c:v>
                </c:pt>
                <c:pt idx="42">
                  <c:v>-38.299601649141728</c:v>
                </c:pt>
                <c:pt idx="43">
                  <c:v>-31.533021257932376</c:v>
                </c:pt>
                <c:pt idx="44">
                  <c:v>-25.862034816471532</c:v>
                </c:pt>
                <c:pt idx="45">
                  <c:v>-20.279521269006118</c:v>
                </c:pt>
                <c:pt idx="46">
                  <c:v>-14.093456525317047</c:v>
                </c:pt>
                <c:pt idx="47">
                  <c:v>-9.9277431641040614</c:v>
                </c:pt>
                <c:pt idx="48">
                  <c:v>-7.7594207718206576</c:v>
                </c:pt>
                <c:pt idx="49">
                  <c:v>-5.2384003118111915</c:v>
                </c:pt>
                <c:pt idx="50">
                  <c:v>-2.8628222119781084</c:v>
                </c:pt>
                <c:pt idx="51">
                  <c:v>-1.4095952488763364</c:v>
                </c:pt>
              </c:numCache>
            </c:numRef>
          </c:xVal>
          <c:yVal>
            <c:numRef>
              <c:f>'"0" цикл'!$M$3:$M$54</c:f>
              <c:numCache>
                <c:formatCode>General</c:formatCode>
                <c:ptCount val="52"/>
                <c:pt idx="0">
                  <c:v>-313.95589162224246</c:v>
                </c:pt>
                <c:pt idx="1">
                  <c:v>-313.95589162224246</c:v>
                </c:pt>
                <c:pt idx="2">
                  <c:v>-310.85067995608574</c:v>
                </c:pt>
                <c:pt idx="3">
                  <c:v>-306.42681283648471</c:v>
                </c:pt>
                <c:pt idx="4">
                  <c:v>-300.75946226389988</c:v>
                </c:pt>
                <c:pt idx="5">
                  <c:v>-294.92728593977154</c:v>
                </c:pt>
                <c:pt idx="6">
                  <c:v>-289.69018191391785</c:v>
                </c:pt>
                <c:pt idx="7">
                  <c:v>-285.75595948905317</c:v>
                </c:pt>
                <c:pt idx="8">
                  <c:v>-283.26887556112393</c:v>
                </c:pt>
                <c:pt idx="9">
                  <c:v>-281.32720164851338</c:v>
                </c:pt>
                <c:pt idx="10">
                  <c:v>-280.32848612953006</c:v>
                </c:pt>
                <c:pt idx="11">
                  <c:v>-280.23515949645832</c:v>
                </c:pt>
                <c:pt idx="12">
                  <c:v>-279.69701641432346</c:v>
                </c:pt>
                <c:pt idx="13">
                  <c:v>-278.17106772184184</c:v>
                </c:pt>
                <c:pt idx="14">
                  <c:v>-275.37007132973423</c:v>
                </c:pt>
                <c:pt idx="15">
                  <c:v>-272.43090531531368</c:v>
                </c:pt>
                <c:pt idx="16">
                  <c:v>-269.22752083250811</c:v>
                </c:pt>
                <c:pt idx="17">
                  <c:v>-267.51855593403855</c:v>
                </c:pt>
                <c:pt idx="18">
                  <c:v>-267.36220352442899</c:v>
                </c:pt>
                <c:pt idx="19">
                  <c:v>-265.66535889769148</c:v>
                </c:pt>
                <c:pt idx="20">
                  <c:v>-261.98565627484726</c:v>
                </c:pt>
                <c:pt idx="21">
                  <c:v>-256.40314272738192</c:v>
                </c:pt>
                <c:pt idx="22">
                  <c:v>-248.51312755195696</c:v>
                </c:pt>
                <c:pt idx="23">
                  <c:v>-240.76490303682544</c:v>
                </c:pt>
                <c:pt idx="24">
                  <c:v>-234.82365119512556</c:v>
                </c:pt>
                <c:pt idx="25">
                  <c:v>-227.25236290666166</c:v>
                </c:pt>
                <c:pt idx="26">
                  <c:v>-218.55403224246214</c:v>
                </c:pt>
                <c:pt idx="27">
                  <c:v>-209.32733959399243</c:v>
                </c:pt>
                <c:pt idx="28">
                  <c:v>-199.2887348322443</c:v>
                </c:pt>
                <c:pt idx="29">
                  <c:v>-189.15076349798875</c:v>
                </c:pt>
                <c:pt idx="30">
                  <c:v>-179.49508725110491</c:v>
                </c:pt>
                <c:pt idx="31">
                  <c:v>-170.99913637463433</c:v>
                </c:pt>
                <c:pt idx="32">
                  <c:v>-163.33089661022319</c:v>
                </c:pt>
                <c:pt idx="33">
                  <c:v>-155.93896930016859</c:v>
                </c:pt>
                <c:pt idx="34">
                  <c:v>-149.36387326741144</c:v>
                </c:pt>
                <c:pt idx="35">
                  <c:v>-143.76924013503097</c:v>
                </c:pt>
                <c:pt idx="36">
                  <c:v>-138.74423092423447</c:v>
                </c:pt>
                <c:pt idx="37">
                  <c:v>-133.96525282923554</c:v>
                </c:pt>
                <c:pt idx="38">
                  <c:v>-129.65288860076765</c:v>
                </c:pt>
                <c:pt idx="39">
                  <c:v>-124.69211399982923</c:v>
                </c:pt>
                <c:pt idx="40">
                  <c:v>-118.72541124452775</c:v>
                </c:pt>
                <c:pt idx="41">
                  <c:v>-111.09837582236932</c:v>
                </c:pt>
                <c:pt idx="42">
                  <c:v>-106.0891222629582</c:v>
                </c:pt>
                <c:pt idx="43">
                  <c:v>-99.778227745431678</c:v>
                </c:pt>
                <c:pt idx="44">
                  <c:v>-92.163311257337583</c:v>
                </c:pt>
                <c:pt idx="45">
                  <c:v>-84.519309335019997</c:v>
                </c:pt>
                <c:pt idx="46">
                  <c:v>-77.521252344651174</c:v>
                </c:pt>
                <c:pt idx="47">
                  <c:v>-68.545409205917508</c:v>
                </c:pt>
                <c:pt idx="48">
                  <c:v>-57.893646462015028</c:v>
                </c:pt>
                <c:pt idx="49">
                  <c:v>-47.066179304904566</c:v>
                </c:pt>
                <c:pt idx="50">
                  <c:v>-36.253253152206206</c:v>
                </c:pt>
                <c:pt idx="51">
                  <c:v>-24.624833496201575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AB7-486D-B8F3-F6A4686F746D}"/>
            </c:ext>
          </c:extLst>
        </c:ser>
        <c:ser>
          <c:idx val="5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marker>
            <c:symbol val="none"/>
          </c:marker>
          <c:xVal>
            <c:numRef>
              <c:f>'21.10.24'!$N$3:$N$54</c:f>
              <c:numCache>
                <c:formatCode>General</c:formatCode>
                <c:ptCount val="52"/>
                <c:pt idx="0">
                  <c:v>-353.58519426420861</c:v>
                </c:pt>
                <c:pt idx="1">
                  <c:v>-353.58519426420861</c:v>
                </c:pt>
                <c:pt idx="2">
                  <c:v>-350.120016217733</c:v>
                </c:pt>
                <c:pt idx="3">
                  <c:v>-346.65362616617216</c:v>
                </c:pt>
                <c:pt idx="4">
                  <c:v>-343.18360009947753</c:v>
                </c:pt>
                <c:pt idx="5">
                  <c:v>-339.2881615802408</c:v>
                </c:pt>
                <c:pt idx="6">
                  <c:v>-331.48297834825854</c:v>
                </c:pt>
                <c:pt idx="7">
                  <c:v>-322.02361576612401</c:v>
                </c:pt>
                <c:pt idx="8">
                  <c:v>-311.43122929491767</c:v>
                </c:pt>
                <c:pt idx="9">
                  <c:v>-300.12633765418332</c:v>
                </c:pt>
                <c:pt idx="10">
                  <c:v>-287.94902213131252</c:v>
                </c:pt>
                <c:pt idx="11">
                  <c:v>-274.99261488943154</c:v>
                </c:pt>
                <c:pt idx="12">
                  <c:v>-262.18160345882842</c:v>
                </c:pt>
                <c:pt idx="13">
                  <c:v>-250.43322520764519</c:v>
                </c:pt>
                <c:pt idx="14">
                  <c:v>-239.93899167779176</c:v>
                </c:pt>
                <c:pt idx="15">
                  <c:v>-229.46293466307097</c:v>
                </c:pt>
                <c:pt idx="16">
                  <c:v>-219.33344582552047</c:v>
                </c:pt>
                <c:pt idx="17">
                  <c:v>-208.25393605827983</c:v>
                </c:pt>
                <c:pt idx="18">
                  <c:v>-194.80319133213717</c:v>
                </c:pt>
                <c:pt idx="19">
                  <c:v>-183.28624895093205</c:v>
                </c:pt>
                <c:pt idx="20">
                  <c:v>-174.08500469862108</c:v>
                </c:pt>
                <c:pt idx="21">
                  <c:v>-166.65187275445686</c:v>
                </c:pt>
                <c:pt idx="22">
                  <c:v>-161.1142016996439</c:v>
                </c:pt>
                <c:pt idx="23">
                  <c:v>-156.06131711786136</c:v>
                </c:pt>
                <c:pt idx="24">
                  <c:v>-148.16281876054651</c:v>
                </c:pt>
                <c:pt idx="25">
                  <c:v>-142.03856307723149</c:v>
                </c:pt>
                <c:pt idx="26">
                  <c:v>-137.5710644511212</c:v>
                </c:pt>
                <c:pt idx="27">
                  <c:v>-134.19799885018912</c:v>
                </c:pt>
                <c:pt idx="28">
                  <c:v>-132.42358450189974</c:v>
                </c:pt>
                <c:pt idx="29">
                  <c:v>-132.13754444564739</c:v>
                </c:pt>
                <c:pt idx="30">
                  <c:v>-130.99702124989614</c:v>
                </c:pt>
                <c:pt idx="31">
                  <c:v>-128.54993396375878</c:v>
                </c:pt>
                <c:pt idx="32">
                  <c:v>-124.65328344711517</c:v>
                </c:pt>
                <c:pt idx="33">
                  <c:v>-119.69493279532844</c:v>
                </c:pt>
                <c:pt idx="34">
                  <c:v>-113.28708338470793</c:v>
                </c:pt>
                <c:pt idx="35">
                  <c:v>-104.91595427121386</c:v>
                </c:pt>
                <c:pt idx="36">
                  <c:v>-95.06275404974059</c:v>
                </c:pt>
                <c:pt idx="37">
                  <c:v>-84.334650604738172</c:v>
                </c:pt>
                <c:pt idx="38">
                  <c:v>-73.052781738936943</c:v>
                </c:pt>
                <c:pt idx="39">
                  <c:v>-62.363454491908897</c:v>
                </c:pt>
                <c:pt idx="40">
                  <c:v>-53.369433775760989</c:v>
                </c:pt>
                <c:pt idx="41">
                  <c:v>-46.541045352819836</c:v>
                </c:pt>
                <c:pt idx="42">
                  <c:v>-38.110534946723412</c:v>
                </c:pt>
                <c:pt idx="43">
                  <c:v>-31.399703065025392</c:v>
                </c:pt>
                <c:pt idx="44">
                  <c:v>-26.043826351955463</c:v>
                </c:pt>
                <c:pt idx="45">
                  <c:v>-20.558269601304733</c:v>
                </c:pt>
                <c:pt idx="46">
                  <c:v>-14.2231363381122</c:v>
                </c:pt>
                <c:pt idx="47">
                  <c:v>-9.8719884707282333</c:v>
                </c:pt>
                <c:pt idx="48">
                  <c:v>-7.9206183579733711</c:v>
                </c:pt>
                <c:pt idx="49">
                  <c:v>-5.3050604774713301</c:v>
                </c:pt>
                <c:pt idx="50">
                  <c:v>-2.7997962630642399</c:v>
                </c:pt>
                <c:pt idx="51">
                  <c:v>-1.2738475705826744</c:v>
                </c:pt>
              </c:numCache>
            </c:numRef>
          </c:xVal>
          <c:yVal>
            <c:numRef>
              <c:f>'21.10.24'!$M$3:$M$54</c:f>
              <c:numCache>
                <c:formatCode>General</c:formatCode>
                <c:ptCount val="52"/>
                <c:pt idx="0">
                  <c:v>-332.84002761735286</c:v>
                </c:pt>
                <c:pt idx="1">
                  <c:v>-332.84002761735286</c:v>
                </c:pt>
                <c:pt idx="2">
                  <c:v>-323.2691780817222</c:v>
                </c:pt>
                <c:pt idx="3">
                  <c:v>-313.76982555969425</c:v>
                </c:pt>
                <c:pt idx="4">
                  <c:v>-304.60493620038392</c:v>
                </c:pt>
                <c:pt idx="5">
                  <c:v>-297.27239212774197</c:v>
                </c:pt>
                <c:pt idx="6">
                  <c:v>-291.88500434403051</c:v>
                </c:pt>
                <c:pt idx="7">
                  <c:v>-287.97380986029236</c:v>
                </c:pt>
                <c:pt idx="8">
                  <c:v>-285.36552408578234</c:v>
                </c:pt>
                <c:pt idx="9">
                  <c:v>-283.32446415695625</c:v>
                </c:pt>
                <c:pt idx="10">
                  <c:v>-282.24454252191174</c:v>
                </c:pt>
                <c:pt idx="11">
                  <c:v>-282.16454826486989</c:v>
                </c:pt>
                <c:pt idx="12">
                  <c:v>-281.63973755143337</c:v>
                </c:pt>
                <c:pt idx="13">
                  <c:v>-280.13318131702687</c:v>
                </c:pt>
                <c:pt idx="14">
                  <c:v>-277.50550326110192</c:v>
                </c:pt>
                <c:pt idx="15">
                  <c:v>-274.68875067299035</c:v>
                </c:pt>
                <c:pt idx="16">
                  <c:v>-271.42961378114938</c:v>
                </c:pt>
                <c:pt idx="17">
                  <c:v>-269.74004131793038</c:v>
                </c:pt>
                <c:pt idx="18">
                  <c:v>-269.83457998518338</c:v>
                </c:pt>
                <c:pt idx="19">
                  <c:v>-268.03228902854579</c:v>
                </c:pt>
                <c:pt idx="20">
                  <c:v>-263.90414743529942</c:v>
                </c:pt>
                <c:pt idx="21">
                  <c:v>-258.03682452494695</c:v>
                </c:pt>
                <c:pt idx="22">
                  <c:v>-250.15771630100403</c:v>
                </c:pt>
                <c:pt idx="23">
                  <c:v>-242.33314289061906</c:v>
                </c:pt>
                <c:pt idx="24">
                  <c:v>-236.67669992645969</c:v>
                </c:pt>
                <c:pt idx="25">
                  <c:v>-229.32840110724442</c:v>
                </c:pt>
                <c:pt idx="26">
                  <c:v>-220.50161454876206</c:v>
                </c:pt>
                <c:pt idx="27">
                  <c:v>-210.52359935540471</c:v>
                </c:pt>
                <c:pt idx="28">
                  <c:v>-199.02240924412854</c:v>
                </c:pt>
                <c:pt idx="29">
                  <c:v>-186.52157915173973</c:v>
                </c:pt>
                <c:pt idx="30">
                  <c:v>-174.03771224120223</c:v>
                </c:pt>
                <c:pt idx="31">
                  <c:v>-162.90609786051303</c:v>
                </c:pt>
                <c:pt idx="32">
                  <c:v>-153.18256044468049</c:v>
                </c:pt>
                <c:pt idx="33">
                  <c:v>-144.57148316879352</c:v>
                </c:pt>
                <c:pt idx="34">
                  <c:v>-137.67765106132077</c:v>
                </c:pt>
                <c:pt idx="35">
                  <c:v>-132.72172435880231</c:v>
                </c:pt>
                <c:pt idx="36">
                  <c:v>-129.47107152660891</c:v>
                </c:pt>
                <c:pt idx="37">
                  <c:v>-127.01913616183954</c:v>
                </c:pt>
                <c:pt idx="38">
                  <c:v>-125.28714274985167</c:v>
                </c:pt>
                <c:pt idx="39">
                  <c:v>-122.72248962282643</c:v>
                </c:pt>
                <c:pt idx="40">
                  <c:v>-118.52526447435172</c:v>
                </c:pt>
                <c:pt idx="41">
                  <c:v>-112.00834109722905</c:v>
                </c:pt>
                <c:pt idx="42">
                  <c:v>-107.37601264523167</c:v>
                </c:pt>
                <c:pt idx="43">
                  <c:v>-100.93665294606504</c:v>
                </c:pt>
                <c:pt idx="44">
                  <c:v>-92.946051617990349</c:v>
                </c:pt>
                <c:pt idx="45">
                  <c:v>-85.182072554061904</c:v>
                </c:pt>
                <c:pt idx="46">
                  <c:v>-78.297935799833951</c:v>
                </c:pt>
                <c:pt idx="47">
                  <c:v>-69.33663473157722</c:v>
                </c:pt>
                <c:pt idx="48">
                  <c:v>-58.499473576614456</c:v>
                </c:pt>
                <c:pt idx="49">
                  <c:v>-47.610207253112229</c:v>
                </c:pt>
                <c:pt idx="50">
                  <c:v>-36.90149189904254</c:v>
                </c:pt>
                <c:pt idx="51">
                  <c:v>-25.225815746426278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AB7-486D-B8F3-F6A4686F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9008"/>
        <c:axId val="15621958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'3'!$H$1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'3'!$U$3:$U$54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'3'!$T$3:$T$54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E-DAB7-486D-B8F3-F6A4686F746D}"/>
                  </c:ext>
                </c:extLst>
              </c15:ser>
            </c15:filteredScatterSeries>
          </c:ext>
        </c:extLst>
      </c:scatterChart>
      <c:valAx>
        <c:axId val="156219008"/>
        <c:scaling>
          <c:orientation val="minMax"/>
          <c:max val="3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584"/>
        <c:crossesAt val="0"/>
        <c:crossBetween val="midCat"/>
      </c:valAx>
      <c:valAx>
        <c:axId val="156219584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00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профиля скважины относительно "нулевого цикла"</a:t>
            </a:r>
            <a:r>
              <a:rPr lang="ru-RU"/>
              <a:t>, вид сверху, мм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829216832545954E-2"/>
          <c:y val="7.3516944743140591E-2"/>
          <c:w val="0.93908919416846215"/>
          <c:h val="0.71708707667048222"/>
        </c:manualLayout>
      </c:layout>
      <c:scatterChart>
        <c:scatterStyle val="lineMarker"/>
        <c:varyColors val="0"/>
        <c:ser>
          <c:idx val="8"/>
          <c:order val="0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'21.10.24'!$Q$3:$Q$53</c:f>
              <c:numCache>
                <c:formatCode>General</c:formatCode>
                <c:ptCount val="51"/>
                <c:pt idx="0">
                  <c:v>18.819574619948639</c:v>
                </c:pt>
                <c:pt idx="1">
                  <c:v>18.819574619948639</c:v>
                </c:pt>
                <c:pt idx="2">
                  <c:v>12.841143713608858</c:v>
                </c:pt>
                <c:pt idx="3">
                  <c:v>7.6079912502140701</c:v>
                </c:pt>
                <c:pt idx="4">
                  <c:v>3.6145878798602666</c:v>
                </c:pt>
                <c:pt idx="5">
                  <c:v>-8.6711679512859519E-2</c:v>
                </c:pt>
                <c:pt idx="6">
                  <c:v>-0.30969801493034765</c:v>
                </c:pt>
                <c:pt idx="7">
                  <c:v>-0.32908708427203237</c:v>
                </c:pt>
                <c:pt idx="8">
                  <c:v>-0.49873317835056241</c:v>
                </c:pt>
                <c:pt idx="9">
                  <c:v>-0.6223287168440379</c:v>
                </c:pt>
                <c:pt idx="10">
                  <c:v>-0.72895581183365721</c:v>
                </c:pt>
                <c:pt idx="11">
                  <c:v>-0.69503022014265525</c:v>
                </c:pt>
                <c:pt idx="12">
                  <c:v>-0.70472330808883044</c:v>
                </c:pt>
                <c:pt idx="13">
                  <c:v>-0.61748076012074193</c:v>
                </c:pt>
                <c:pt idx="14">
                  <c:v>-0.40905589332140835</c:v>
                </c:pt>
                <c:pt idx="15">
                  <c:v>-0.24425486031847754</c:v>
                </c:pt>
                <c:pt idx="16">
                  <c:v>-0.22607807184684248</c:v>
                </c:pt>
                <c:pt idx="17">
                  <c:v>-0.13762112715309627</c:v>
                </c:pt>
                <c:pt idx="18">
                  <c:v>0.11318083551594782</c:v>
                </c:pt>
                <c:pt idx="19">
                  <c:v>0.11075741038783349</c:v>
                </c:pt>
                <c:pt idx="20">
                  <c:v>-0.22370529739868061</c:v>
                </c:pt>
                <c:pt idx="21">
                  <c:v>-0.49880551766875669</c:v>
                </c:pt>
                <c:pt idx="22">
                  <c:v>-0.44063140681802793</c:v>
                </c:pt>
                <c:pt idx="23">
                  <c:v>-0.38609262288025548</c:v>
                </c:pt>
                <c:pt idx="24">
                  <c:v>-1.2830502984826353E-2</c:v>
                </c:pt>
                <c:pt idx="25">
                  <c:v>0.2562217792023489</c:v>
                </c:pt>
                <c:pt idx="26">
                  <c:v>0.136235312727365</c:v>
                </c:pt>
                <c:pt idx="27">
                  <c:v>-0.53763710172219703</c:v>
                </c:pt>
                <c:pt idx="28">
                  <c:v>-1.878130505635994</c:v>
                </c:pt>
                <c:pt idx="29">
                  <c:v>-4.0767503388668729</c:v>
                </c:pt>
                <c:pt idx="30">
                  <c:v>-6.683801809123679</c:v>
                </c:pt>
                <c:pt idx="31">
                  <c:v>-9.0641717490080254</c:v>
                </c:pt>
                <c:pt idx="32">
                  <c:v>-10.785181567020729</c:v>
                </c:pt>
                <c:pt idx="33">
                  <c:v>-11.769294705550124</c:v>
                </c:pt>
                <c:pt idx="34">
                  <c:v>-11.945024832548071</c:v>
                </c:pt>
                <c:pt idx="35">
                  <c:v>-11.165786220104295</c:v>
                </c:pt>
                <c:pt idx="36">
                  <c:v>-9.4595193782508176</c:v>
                </c:pt>
                <c:pt idx="37">
                  <c:v>-7.3267390971008126</c:v>
                </c:pt>
                <c:pt idx="38">
                  <c:v>-5.023137047707948</c:v>
                </c:pt>
                <c:pt idx="39">
                  <c:v>-2.897624714871796</c:v>
                </c:pt>
                <c:pt idx="40">
                  <c:v>-1.2022147463432376</c:v>
                </c:pt>
                <c:pt idx="41">
                  <c:v>-0.20963850261720296</c:v>
                </c:pt>
                <c:pt idx="42">
                  <c:v>0.18906670241831591</c:v>
                </c:pt>
                <c:pt idx="43">
                  <c:v>0.13331819290698377</c:v>
                </c:pt>
                <c:pt idx="44">
                  <c:v>-0.18179153548393145</c:v>
                </c:pt>
                <c:pt idx="45">
                  <c:v>-0.27874833229861551</c:v>
                </c:pt>
                <c:pt idx="46">
                  <c:v>-0.12967981279515328</c:v>
                </c:pt>
                <c:pt idx="47">
                  <c:v>5.5754693375828168E-2</c:v>
                </c:pt>
                <c:pt idx="48">
                  <c:v>-0.16119758615271351</c:v>
                </c:pt>
                <c:pt idx="49">
                  <c:v>-6.6660165660138659E-2</c:v>
                </c:pt>
                <c:pt idx="50">
                  <c:v>6.3025948913868479E-2</c:v>
                </c:pt>
              </c:numCache>
            </c:numRef>
          </c:xVal>
          <c:yVal>
            <c:numRef>
              <c:f>'21.10.24'!$P$3:$P$53</c:f>
              <c:numCache>
                <c:formatCode>General</c:formatCode>
                <c:ptCount val="51"/>
                <c:pt idx="0">
                  <c:v>-18.884135995110398</c:v>
                </c:pt>
                <c:pt idx="1">
                  <c:v>-18.884135995110398</c:v>
                </c:pt>
                <c:pt idx="2">
                  <c:v>-12.418498125636461</c:v>
                </c:pt>
                <c:pt idx="3">
                  <c:v>-7.3430127232095401</c:v>
                </c:pt>
                <c:pt idx="4">
                  <c:v>-3.8454739364840407</c:v>
                </c:pt>
                <c:pt idx="5">
                  <c:v>-2.3451061879704298</c:v>
                </c:pt>
                <c:pt idx="6">
                  <c:v>-2.1948224301126515</c:v>
                </c:pt>
                <c:pt idx="7">
                  <c:v>-2.2178503712391944</c:v>
                </c:pt>
                <c:pt idx="8">
                  <c:v>-2.0966485246584057</c:v>
                </c:pt>
                <c:pt idx="9">
                  <c:v>-1.9972625084428728</c:v>
                </c:pt>
                <c:pt idx="10">
                  <c:v>-1.9160563923816767</c:v>
                </c:pt>
                <c:pt idx="11">
                  <c:v>-1.9293887684115703</c:v>
                </c:pt>
                <c:pt idx="12">
                  <c:v>-1.9427211371099133</c:v>
                </c:pt>
                <c:pt idx="13">
                  <c:v>-1.9621135951850306</c:v>
                </c:pt>
                <c:pt idx="14">
                  <c:v>-2.135431931367691</c:v>
                </c:pt>
                <c:pt idx="15">
                  <c:v>-2.2578453576766719</c:v>
                </c:pt>
                <c:pt idx="16">
                  <c:v>-2.2020929486412797</c:v>
                </c:pt>
                <c:pt idx="17">
                  <c:v>-2.2214853838918316</c:v>
                </c:pt>
                <c:pt idx="18">
                  <c:v>-2.4723764607543899</c:v>
                </c:pt>
                <c:pt idx="19">
                  <c:v>-2.366930130854314</c:v>
                </c:pt>
                <c:pt idx="20">
                  <c:v>-1.9184911604521631</c:v>
                </c:pt>
                <c:pt idx="21">
                  <c:v>-1.633681797565032</c:v>
                </c:pt>
                <c:pt idx="22">
                  <c:v>-1.6445887490470739</c:v>
                </c:pt>
                <c:pt idx="23">
                  <c:v>-1.5682398537936137</c:v>
                </c:pt>
                <c:pt idx="24">
                  <c:v>-1.8530487313341268</c:v>
                </c:pt>
                <c:pt idx="25">
                  <c:v>-2.076038200582758</c:v>
                </c:pt>
                <c:pt idx="26">
                  <c:v>-1.9475823062999211</c:v>
                </c:pt>
                <c:pt idx="27">
                  <c:v>-1.1962597614122785</c:v>
                </c:pt>
                <c:pt idx="28">
                  <c:v>0.26632558811576246</c:v>
                </c:pt>
                <c:pt idx="29">
                  <c:v>2.6291843462490192</c:v>
                </c:pt>
                <c:pt idx="30">
                  <c:v>5.4573750099026768</c:v>
                </c:pt>
                <c:pt idx="31">
                  <c:v>8.0930385141213037</c:v>
                </c:pt>
                <c:pt idx="32">
                  <c:v>10.148336165542702</c:v>
                </c:pt>
                <c:pt idx="33">
                  <c:v>11.367486131375074</c:v>
                </c:pt>
                <c:pt idx="34">
                  <c:v>11.686222206090662</c:v>
                </c:pt>
                <c:pt idx="35">
                  <c:v>11.047515776228664</c:v>
                </c:pt>
                <c:pt idx="36">
                  <c:v>9.2731593976255624</c:v>
                </c:pt>
                <c:pt idx="37">
                  <c:v>6.946116667395998</c:v>
                </c:pt>
                <c:pt idx="38">
                  <c:v>4.3657458509159852</c:v>
                </c:pt>
                <c:pt idx="39">
                  <c:v>1.9696243770028019</c:v>
                </c:pt>
                <c:pt idx="40">
                  <c:v>0.20014677017603333</c:v>
                </c:pt>
                <c:pt idx="41">
                  <c:v>-0.90996527485972933</c:v>
                </c:pt>
                <c:pt idx="42">
                  <c:v>-1.2868903822734694</c:v>
                </c:pt>
                <c:pt idx="43">
                  <c:v>-1.15842520063336</c:v>
                </c:pt>
                <c:pt idx="44">
                  <c:v>-0.78274036065276675</c:v>
                </c:pt>
                <c:pt idx="45">
                  <c:v>-0.66276321904190638</c:v>
                </c:pt>
                <c:pt idx="46">
                  <c:v>-0.77668345518277704</c:v>
                </c:pt>
                <c:pt idx="47">
                  <c:v>-0.79122552565971205</c:v>
                </c:pt>
                <c:pt idx="48">
                  <c:v>-0.60582711459942828</c:v>
                </c:pt>
                <c:pt idx="49">
                  <c:v>-0.54402794820766331</c:v>
                </c:pt>
                <c:pt idx="50">
                  <c:v>-0.6482387468363342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79E-47B7-B6A1-BB23C1FC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9008"/>
        <c:axId val="156219584"/>
        <c:extLst/>
      </c:scatterChart>
      <c:valAx>
        <c:axId val="156219008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584"/>
        <c:crossesAt val="0"/>
        <c:crossBetween val="midCat"/>
      </c:valAx>
      <c:valAx>
        <c:axId val="15621958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1900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1797883620701E-2"/>
          <c:y val="3.4857468903343604E-2"/>
          <c:w val="0.83147629169954274"/>
          <c:h val="0.8601490682920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'"0" цикл'!$B$1:$I$1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'"0" цикл'!$O$3:$O$55</c:f>
              <c:numCache>
                <c:formatCode>General</c:formatCode>
                <c:ptCount val="53"/>
                <c:pt idx="0">
                  <c:v>-313.95589162224246</c:v>
                </c:pt>
                <c:pt idx="1">
                  <c:v>-313.95589162224246</c:v>
                </c:pt>
                <c:pt idx="2">
                  <c:v>-310.85067995608574</c:v>
                </c:pt>
                <c:pt idx="3">
                  <c:v>-306.42681283648471</c:v>
                </c:pt>
                <c:pt idx="4">
                  <c:v>-300.75946226389988</c:v>
                </c:pt>
                <c:pt idx="5">
                  <c:v>-294.92728593977154</c:v>
                </c:pt>
                <c:pt idx="6">
                  <c:v>-289.69018191391785</c:v>
                </c:pt>
                <c:pt idx="7">
                  <c:v>-285.75595948905317</c:v>
                </c:pt>
                <c:pt idx="8">
                  <c:v>-283.26887556112393</c:v>
                </c:pt>
                <c:pt idx="9">
                  <c:v>-281.32720164851338</c:v>
                </c:pt>
                <c:pt idx="10">
                  <c:v>-280.32848612953006</c:v>
                </c:pt>
                <c:pt idx="11">
                  <c:v>-280.23515949645832</c:v>
                </c:pt>
                <c:pt idx="12">
                  <c:v>-279.69701641432346</c:v>
                </c:pt>
                <c:pt idx="13">
                  <c:v>-278.17106772184184</c:v>
                </c:pt>
                <c:pt idx="14">
                  <c:v>-275.37007132973423</c:v>
                </c:pt>
                <c:pt idx="15">
                  <c:v>-272.43090531531368</c:v>
                </c:pt>
                <c:pt idx="16">
                  <c:v>-269.22752083250811</c:v>
                </c:pt>
                <c:pt idx="17">
                  <c:v>-267.51855593403855</c:v>
                </c:pt>
                <c:pt idx="18">
                  <c:v>-267.36220352442899</c:v>
                </c:pt>
                <c:pt idx="19">
                  <c:v>-265.66535889769148</c:v>
                </c:pt>
                <c:pt idx="20">
                  <c:v>-261.98565627484726</c:v>
                </c:pt>
                <c:pt idx="21">
                  <c:v>-256.40314272738192</c:v>
                </c:pt>
                <c:pt idx="22">
                  <c:v>-248.51312755195696</c:v>
                </c:pt>
                <c:pt idx="23">
                  <c:v>-240.76490303682544</c:v>
                </c:pt>
                <c:pt idx="24">
                  <c:v>-234.82365119512556</c:v>
                </c:pt>
                <c:pt idx="25">
                  <c:v>-227.25236290666166</c:v>
                </c:pt>
                <c:pt idx="26">
                  <c:v>-218.55403224246214</c:v>
                </c:pt>
                <c:pt idx="27">
                  <c:v>-209.32733959399243</c:v>
                </c:pt>
                <c:pt idx="28">
                  <c:v>-199.2887348322443</c:v>
                </c:pt>
                <c:pt idx="29">
                  <c:v>-189.15076349798875</c:v>
                </c:pt>
                <c:pt idx="30">
                  <c:v>-179.49508725110491</c:v>
                </c:pt>
                <c:pt idx="31">
                  <c:v>-170.99913637463433</c:v>
                </c:pt>
                <c:pt idx="32">
                  <c:v>-163.33089661022319</c:v>
                </c:pt>
                <c:pt idx="33">
                  <c:v>-155.93896930016859</c:v>
                </c:pt>
                <c:pt idx="34">
                  <c:v>-149.36387326741144</c:v>
                </c:pt>
                <c:pt idx="35">
                  <c:v>-143.76924013503097</c:v>
                </c:pt>
                <c:pt idx="36">
                  <c:v>-138.74423092423447</c:v>
                </c:pt>
                <c:pt idx="37">
                  <c:v>-133.96525282923554</c:v>
                </c:pt>
                <c:pt idx="38">
                  <c:v>-129.65288860076765</c:v>
                </c:pt>
                <c:pt idx="39">
                  <c:v>-124.69211399982923</c:v>
                </c:pt>
                <c:pt idx="40">
                  <c:v>-118.72541124452775</c:v>
                </c:pt>
                <c:pt idx="41">
                  <c:v>-111.09837582236932</c:v>
                </c:pt>
                <c:pt idx="42">
                  <c:v>-106.0891222629582</c:v>
                </c:pt>
                <c:pt idx="43">
                  <c:v>-99.778227745431678</c:v>
                </c:pt>
                <c:pt idx="44">
                  <c:v>-92.163311257337583</c:v>
                </c:pt>
                <c:pt idx="45">
                  <c:v>-84.519309335019997</c:v>
                </c:pt>
                <c:pt idx="46">
                  <c:v>-77.521252344651174</c:v>
                </c:pt>
                <c:pt idx="47">
                  <c:v>-68.545409205917508</c:v>
                </c:pt>
                <c:pt idx="48">
                  <c:v>-57.893646462015028</c:v>
                </c:pt>
                <c:pt idx="49">
                  <c:v>-47.066179304904566</c:v>
                </c:pt>
                <c:pt idx="50">
                  <c:v>-36.253253152206206</c:v>
                </c:pt>
                <c:pt idx="51">
                  <c:v>-24.624833496201575</c:v>
                </c:pt>
                <c:pt idx="52">
                  <c:v>-12.360277581450235</c:v>
                </c:pt>
              </c:numCache>
            </c:numRef>
          </c:xVal>
          <c:yVal>
            <c:numRef>
              <c:f>'"0" цикл'!$A$3:$A$55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1E-45D5-9731-AFED6D8ED829}"/>
            </c:ext>
          </c:extLst>
        </c:ser>
        <c:ser>
          <c:idx val="1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'21.10.24'!$M$3:$M$55</c:f>
              <c:numCache>
                <c:formatCode>General</c:formatCode>
                <c:ptCount val="53"/>
                <c:pt idx="0">
                  <c:v>-332.84002761735286</c:v>
                </c:pt>
                <c:pt idx="1">
                  <c:v>-332.84002761735286</c:v>
                </c:pt>
                <c:pt idx="2">
                  <c:v>-323.2691780817222</c:v>
                </c:pt>
                <c:pt idx="3">
                  <c:v>-313.76982555969425</c:v>
                </c:pt>
                <c:pt idx="4">
                  <c:v>-304.60493620038392</c:v>
                </c:pt>
                <c:pt idx="5">
                  <c:v>-297.27239212774197</c:v>
                </c:pt>
                <c:pt idx="6">
                  <c:v>-291.88500434403051</c:v>
                </c:pt>
                <c:pt idx="7">
                  <c:v>-287.97380986029236</c:v>
                </c:pt>
                <c:pt idx="8">
                  <c:v>-285.36552408578234</c:v>
                </c:pt>
                <c:pt idx="9">
                  <c:v>-283.32446415695625</c:v>
                </c:pt>
                <c:pt idx="10">
                  <c:v>-282.24454252191174</c:v>
                </c:pt>
                <c:pt idx="11">
                  <c:v>-282.16454826486989</c:v>
                </c:pt>
                <c:pt idx="12">
                  <c:v>-281.63973755143337</c:v>
                </c:pt>
                <c:pt idx="13">
                  <c:v>-280.13318131702687</c:v>
                </c:pt>
                <c:pt idx="14">
                  <c:v>-277.50550326110192</c:v>
                </c:pt>
                <c:pt idx="15">
                  <c:v>-274.68875067299035</c:v>
                </c:pt>
                <c:pt idx="16">
                  <c:v>-271.42961378114938</c:v>
                </c:pt>
                <c:pt idx="17">
                  <c:v>-269.74004131793038</c:v>
                </c:pt>
                <c:pt idx="18">
                  <c:v>-269.83457998518338</c:v>
                </c:pt>
                <c:pt idx="19">
                  <c:v>-268.03228902854579</c:v>
                </c:pt>
                <c:pt idx="20">
                  <c:v>-263.90414743529942</c:v>
                </c:pt>
                <c:pt idx="21">
                  <c:v>-258.03682452494695</c:v>
                </c:pt>
                <c:pt idx="22">
                  <c:v>-250.15771630100403</c:v>
                </c:pt>
                <c:pt idx="23">
                  <c:v>-242.33314289061906</c:v>
                </c:pt>
                <c:pt idx="24">
                  <c:v>-236.67669992645969</c:v>
                </c:pt>
                <c:pt idx="25">
                  <c:v>-229.32840110724442</c:v>
                </c:pt>
                <c:pt idx="26">
                  <c:v>-220.50161454876206</c:v>
                </c:pt>
                <c:pt idx="27">
                  <c:v>-210.52359935540471</c:v>
                </c:pt>
                <c:pt idx="28">
                  <c:v>-199.02240924412854</c:v>
                </c:pt>
                <c:pt idx="29">
                  <c:v>-186.52157915173973</c:v>
                </c:pt>
                <c:pt idx="30">
                  <c:v>-174.03771224120223</c:v>
                </c:pt>
                <c:pt idx="31">
                  <c:v>-162.90609786051303</c:v>
                </c:pt>
                <c:pt idx="32">
                  <c:v>-153.18256044468049</c:v>
                </c:pt>
                <c:pt idx="33">
                  <c:v>-144.57148316879352</c:v>
                </c:pt>
                <c:pt idx="34">
                  <c:v>-137.67765106132077</c:v>
                </c:pt>
                <c:pt idx="35">
                  <c:v>-132.72172435880231</c:v>
                </c:pt>
                <c:pt idx="36">
                  <c:v>-129.47107152660891</c:v>
                </c:pt>
                <c:pt idx="37">
                  <c:v>-127.01913616183954</c:v>
                </c:pt>
                <c:pt idx="38">
                  <c:v>-125.28714274985167</c:v>
                </c:pt>
                <c:pt idx="39">
                  <c:v>-122.72248962282643</c:v>
                </c:pt>
                <c:pt idx="40">
                  <c:v>-118.52526447435172</c:v>
                </c:pt>
                <c:pt idx="41">
                  <c:v>-112.00834109722905</c:v>
                </c:pt>
                <c:pt idx="42">
                  <c:v>-107.37601264523167</c:v>
                </c:pt>
                <c:pt idx="43">
                  <c:v>-100.93665294606504</c:v>
                </c:pt>
                <c:pt idx="44">
                  <c:v>-92.946051617990349</c:v>
                </c:pt>
                <c:pt idx="45">
                  <c:v>-85.182072554061904</c:v>
                </c:pt>
                <c:pt idx="46">
                  <c:v>-78.297935799833951</c:v>
                </c:pt>
                <c:pt idx="47">
                  <c:v>-69.33663473157722</c:v>
                </c:pt>
                <c:pt idx="48">
                  <c:v>-58.499473576614456</c:v>
                </c:pt>
                <c:pt idx="49">
                  <c:v>-47.610207253112229</c:v>
                </c:pt>
                <c:pt idx="50">
                  <c:v>-36.90149189904254</c:v>
                </c:pt>
                <c:pt idx="51">
                  <c:v>-25.225815746426278</c:v>
                </c:pt>
                <c:pt idx="52">
                  <c:v>-12.642593261627065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31E-45D5-9731-AFED6D8E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8080"/>
        <c:axId val="141038656"/>
        <c:extLst/>
      </c:scatterChart>
      <c:valAx>
        <c:axId val="141038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656"/>
        <c:crossesAt val="0"/>
        <c:crossBetween val="midCat"/>
      </c:valAx>
      <c:valAx>
        <c:axId val="141038656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8080"/>
        <c:crossesAt val="3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31349262275604E-2"/>
          <c:y val="4.554224960634657E-2"/>
          <c:w val="0.83535455821672155"/>
          <c:h val="0.8456964264474548"/>
        </c:manualLayout>
      </c:layout>
      <c:scatterChart>
        <c:scatterStyle val="lineMarker"/>
        <c:varyColors val="0"/>
        <c:ser>
          <c:idx val="2"/>
          <c:order val="0"/>
          <c:tx>
            <c:strRef>
              <c:f>'"0" цикл'!$B$1:$I$1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'"0" цикл'!$N$3:$N$55</c:f>
              <c:numCache>
                <c:formatCode>General</c:formatCode>
                <c:ptCount val="53"/>
                <c:pt idx="0">
                  <c:v>-372.40476888415725</c:v>
                </c:pt>
                <c:pt idx="1">
                  <c:v>-372.40476888415725</c:v>
                </c:pt>
                <c:pt idx="2">
                  <c:v>-362.96115993134185</c:v>
                </c:pt>
                <c:pt idx="3">
                  <c:v>-354.26161741638623</c:v>
                </c:pt>
                <c:pt idx="4">
                  <c:v>-346.7981879793378</c:v>
                </c:pt>
                <c:pt idx="5">
                  <c:v>-339.20144990072794</c:v>
                </c:pt>
                <c:pt idx="6">
                  <c:v>-331.17328033332819</c:v>
                </c:pt>
                <c:pt idx="7">
                  <c:v>-321.69452868185198</c:v>
                </c:pt>
                <c:pt idx="8">
                  <c:v>-310.93249611656711</c:v>
                </c:pt>
                <c:pt idx="9">
                  <c:v>-299.50400893733928</c:v>
                </c:pt>
                <c:pt idx="10">
                  <c:v>-287.22006631947886</c:v>
                </c:pt>
                <c:pt idx="11">
                  <c:v>-274.29758466928888</c:v>
                </c:pt>
                <c:pt idx="12">
                  <c:v>-261.47688015073959</c:v>
                </c:pt>
                <c:pt idx="13">
                  <c:v>-249.81574444752445</c:v>
                </c:pt>
                <c:pt idx="14">
                  <c:v>-239.52993578447035</c:v>
                </c:pt>
                <c:pt idx="15">
                  <c:v>-229.21867980275249</c:v>
                </c:pt>
                <c:pt idx="16">
                  <c:v>-219.10736775367363</c:v>
                </c:pt>
                <c:pt idx="17">
                  <c:v>-208.11631493112674</c:v>
                </c:pt>
                <c:pt idx="18">
                  <c:v>-194.91637216765312</c:v>
                </c:pt>
                <c:pt idx="19">
                  <c:v>-183.39700636131988</c:v>
                </c:pt>
                <c:pt idx="20">
                  <c:v>-173.8612994012224</c:v>
                </c:pt>
                <c:pt idx="21">
                  <c:v>-166.1530672367881</c:v>
                </c:pt>
                <c:pt idx="22">
                  <c:v>-160.67357029282587</c:v>
                </c:pt>
                <c:pt idx="23">
                  <c:v>-155.67522449498111</c:v>
                </c:pt>
                <c:pt idx="24">
                  <c:v>-148.14998825756169</c:v>
                </c:pt>
                <c:pt idx="25">
                  <c:v>-142.29478485643384</c:v>
                </c:pt>
                <c:pt idx="26">
                  <c:v>-137.70729976384857</c:v>
                </c:pt>
                <c:pt idx="27">
                  <c:v>-133.66036174846693</c:v>
                </c:pt>
                <c:pt idx="28">
                  <c:v>-130.54545399626375</c:v>
                </c:pt>
                <c:pt idx="29">
                  <c:v>-128.06079410678052</c:v>
                </c:pt>
                <c:pt idx="30">
                  <c:v>-124.31321944077246</c:v>
                </c:pt>
                <c:pt idx="31">
                  <c:v>-119.48576221475075</c:v>
                </c:pt>
                <c:pt idx="32">
                  <c:v>-113.86810188009444</c:v>
                </c:pt>
                <c:pt idx="33">
                  <c:v>-107.92563808977832</c:v>
                </c:pt>
                <c:pt idx="34">
                  <c:v>-101.34205855215986</c:v>
                </c:pt>
                <c:pt idx="35">
                  <c:v>-93.750168051109569</c:v>
                </c:pt>
                <c:pt idx="36">
                  <c:v>-85.603234671489773</c:v>
                </c:pt>
                <c:pt idx="37">
                  <c:v>-77.00791150763736</c:v>
                </c:pt>
                <c:pt idx="38">
                  <c:v>-68.029644691228995</c:v>
                </c:pt>
                <c:pt idx="39">
                  <c:v>-59.465829777037101</c:v>
                </c:pt>
                <c:pt idx="40">
                  <c:v>-52.167219029417751</c:v>
                </c:pt>
                <c:pt idx="41">
                  <c:v>-46.331406850202633</c:v>
                </c:pt>
                <c:pt idx="42">
                  <c:v>-38.299601649141728</c:v>
                </c:pt>
                <c:pt idx="43">
                  <c:v>-31.533021257932376</c:v>
                </c:pt>
                <c:pt idx="44">
                  <c:v>-25.862034816471532</c:v>
                </c:pt>
                <c:pt idx="45">
                  <c:v>-20.279521269006118</c:v>
                </c:pt>
                <c:pt idx="46">
                  <c:v>-14.093456525317047</c:v>
                </c:pt>
                <c:pt idx="47">
                  <c:v>-9.9277431641040614</c:v>
                </c:pt>
                <c:pt idx="48">
                  <c:v>-7.7594207718206576</c:v>
                </c:pt>
                <c:pt idx="49">
                  <c:v>-5.2384003118111915</c:v>
                </c:pt>
                <c:pt idx="50">
                  <c:v>-2.8628222119781084</c:v>
                </c:pt>
                <c:pt idx="51">
                  <c:v>-1.4095952488763364</c:v>
                </c:pt>
                <c:pt idx="52">
                  <c:v>-0.55632358428653728</c:v>
                </c:pt>
              </c:numCache>
            </c:numRef>
          </c:xVal>
          <c:yVal>
            <c:numRef>
              <c:f>'"0" цикл'!$A$3:$A$55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B3-485E-8AEC-6D2962F3200D}"/>
            </c:ext>
          </c:extLst>
        </c:ser>
        <c:ser>
          <c:idx val="3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'21.10.24'!$N$3:$N$55</c:f>
              <c:numCache>
                <c:formatCode>General</c:formatCode>
                <c:ptCount val="53"/>
                <c:pt idx="0">
                  <c:v>-353.58519426420861</c:v>
                </c:pt>
                <c:pt idx="1">
                  <c:v>-353.58519426420861</c:v>
                </c:pt>
                <c:pt idx="2">
                  <c:v>-350.120016217733</c:v>
                </c:pt>
                <c:pt idx="3">
                  <c:v>-346.65362616617216</c:v>
                </c:pt>
                <c:pt idx="4">
                  <c:v>-343.18360009947753</c:v>
                </c:pt>
                <c:pt idx="5">
                  <c:v>-339.2881615802408</c:v>
                </c:pt>
                <c:pt idx="6">
                  <c:v>-331.48297834825854</c:v>
                </c:pt>
                <c:pt idx="7">
                  <c:v>-322.02361576612401</c:v>
                </c:pt>
                <c:pt idx="8">
                  <c:v>-311.43122929491767</c:v>
                </c:pt>
                <c:pt idx="9">
                  <c:v>-300.12633765418332</c:v>
                </c:pt>
                <c:pt idx="10">
                  <c:v>-287.94902213131252</c:v>
                </c:pt>
                <c:pt idx="11">
                  <c:v>-274.99261488943154</c:v>
                </c:pt>
                <c:pt idx="12">
                  <c:v>-262.18160345882842</c:v>
                </c:pt>
                <c:pt idx="13">
                  <c:v>-250.43322520764519</c:v>
                </c:pt>
                <c:pt idx="14">
                  <c:v>-239.93899167779176</c:v>
                </c:pt>
                <c:pt idx="15">
                  <c:v>-229.46293466307097</c:v>
                </c:pt>
                <c:pt idx="16">
                  <c:v>-219.33344582552047</c:v>
                </c:pt>
                <c:pt idx="17">
                  <c:v>-208.25393605827983</c:v>
                </c:pt>
                <c:pt idx="18">
                  <c:v>-194.80319133213717</c:v>
                </c:pt>
                <c:pt idx="19">
                  <c:v>-183.28624895093205</c:v>
                </c:pt>
                <c:pt idx="20">
                  <c:v>-174.08500469862108</c:v>
                </c:pt>
                <c:pt idx="21">
                  <c:v>-166.65187275445686</c:v>
                </c:pt>
                <c:pt idx="22">
                  <c:v>-161.1142016996439</c:v>
                </c:pt>
                <c:pt idx="23">
                  <c:v>-156.06131711786136</c:v>
                </c:pt>
                <c:pt idx="24">
                  <c:v>-148.16281876054651</c:v>
                </c:pt>
                <c:pt idx="25">
                  <c:v>-142.03856307723149</c:v>
                </c:pt>
                <c:pt idx="26">
                  <c:v>-137.5710644511212</c:v>
                </c:pt>
                <c:pt idx="27">
                  <c:v>-134.19799885018912</c:v>
                </c:pt>
                <c:pt idx="28">
                  <c:v>-132.42358450189974</c:v>
                </c:pt>
                <c:pt idx="29">
                  <c:v>-132.13754444564739</c:v>
                </c:pt>
                <c:pt idx="30">
                  <c:v>-130.99702124989614</c:v>
                </c:pt>
                <c:pt idx="31">
                  <c:v>-128.54993396375878</c:v>
                </c:pt>
                <c:pt idx="32">
                  <c:v>-124.65328344711517</c:v>
                </c:pt>
                <c:pt idx="33">
                  <c:v>-119.69493279532844</c:v>
                </c:pt>
                <c:pt idx="34">
                  <c:v>-113.28708338470793</c:v>
                </c:pt>
                <c:pt idx="35">
                  <c:v>-104.91595427121386</c:v>
                </c:pt>
                <c:pt idx="36">
                  <c:v>-95.06275404974059</c:v>
                </c:pt>
                <c:pt idx="37">
                  <c:v>-84.334650604738172</c:v>
                </c:pt>
                <c:pt idx="38">
                  <c:v>-73.052781738936943</c:v>
                </c:pt>
                <c:pt idx="39">
                  <c:v>-62.363454491908897</c:v>
                </c:pt>
                <c:pt idx="40">
                  <c:v>-53.369433775760989</c:v>
                </c:pt>
                <c:pt idx="41">
                  <c:v>-46.541045352819836</c:v>
                </c:pt>
                <c:pt idx="42">
                  <c:v>-38.110534946723412</c:v>
                </c:pt>
                <c:pt idx="43">
                  <c:v>-31.399703065025392</c:v>
                </c:pt>
                <c:pt idx="44">
                  <c:v>-26.043826351955463</c:v>
                </c:pt>
                <c:pt idx="45">
                  <c:v>-20.558269601304733</c:v>
                </c:pt>
                <c:pt idx="46">
                  <c:v>-14.2231363381122</c:v>
                </c:pt>
                <c:pt idx="47">
                  <c:v>-9.8719884707282333</c:v>
                </c:pt>
                <c:pt idx="48">
                  <c:v>-7.9206183579733711</c:v>
                </c:pt>
                <c:pt idx="49">
                  <c:v>-5.3050604774713301</c:v>
                </c:pt>
                <c:pt idx="50">
                  <c:v>-2.7997962630642399</c:v>
                </c:pt>
                <c:pt idx="51">
                  <c:v>-1.2738475705826744</c:v>
                </c:pt>
                <c:pt idx="52">
                  <c:v>-0.52481071343658436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B3-485E-8AEC-6D2962F3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056"/>
        <c:axId val="156182784"/>
        <c:extLst/>
      </c:scatterChart>
      <c:valAx>
        <c:axId val="15618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2784"/>
        <c:crosses val="autoZero"/>
        <c:crossBetween val="midCat"/>
      </c:valAx>
      <c:valAx>
        <c:axId val="156182784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1056"/>
        <c:crossesAt val="20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38094805727161E-2"/>
          <c:y val="0.94169688575459021"/>
          <c:w val="0.9097982297198236"/>
          <c:h val="5.2672399107957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3.937007874015748E-2" r="3.937007874015748E-2" t="0" header="0.31496062992125984" footer="0.31496062992125984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31349262275604E-2"/>
          <c:y val="4.554224960634657E-2"/>
          <c:w val="0.86132714143394762"/>
          <c:h val="0.8456964264474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'"0" цикл'!$B$1:$I$1</c:f>
              <c:strCache>
                <c:ptCount val="1"/>
                <c:pt idx="0">
                  <c:v>Нулевой цикл (13.08.24)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'"0" цикл'!$J$3:$J$55</c:f>
              <c:numCache>
                <c:formatCode>General</c:formatCode>
                <c:ptCount val="53"/>
                <c:pt idx="0">
                  <c:v>487.08686470893446</c:v>
                </c:pt>
                <c:pt idx="1">
                  <c:v>487.08686470893446</c:v>
                </c:pt>
                <c:pt idx="2">
                  <c:v>477.87963845289113</c:v>
                </c:pt>
                <c:pt idx="3">
                  <c:v>468.40013364601003</c:v>
                </c:pt>
                <c:pt idx="4">
                  <c:v>459.04818628007052</c:v>
                </c:pt>
                <c:pt idx="5">
                  <c:v>449.48829529427769</c:v>
                </c:pt>
                <c:pt idx="6">
                  <c:v>439.99561714187109</c:v>
                </c:pt>
                <c:pt idx="7">
                  <c:v>430.28343933661711</c:v>
                </c:pt>
                <c:pt idx="8">
                  <c:v>420.61891660140839</c:v>
                </c:pt>
                <c:pt idx="9">
                  <c:v>410.91075157133713</c:v>
                </c:pt>
                <c:pt idx="10">
                  <c:v>401.34701522777016</c:v>
                </c:pt>
                <c:pt idx="11">
                  <c:v>392.13634054166818</c:v>
                </c:pt>
                <c:pt idx="12">
                  <c:v>382.88455158760138</c:v>
                </c:pt>
                <c:pt idx="13">
                  <c:v>373.88106276111444</c:v>
                </c:pt>
                <c:pt idx="14">
                  <c:v>364.97022662274168</c:v>
                </c:pt>
                <c:pt idx="15">
                  <c:v>356.03342728097618</c:v>
                </c:pt>
                <c:pt idx="16">
                  <c:v>347.11885079546192</c:v>
                </c:pt>
                <c:pt idx="17">
                  <c:v>338.9374253598225</c:v>
                </c:pt>
                <c:pt idx="18">
                  <c:v>330.86997448006258</c:v>
                </c:pt>
                <c:pt idx="19">
                  <c:v>322.81967855218062</c:v>
                </c:pt>
                <c:pt idx="20">
                  <c:v>314.42683651883772</c:v>
                </c:pt>
                <c:pt idx="21">
                  <c:v>305.53136230618094</c:v>
                </c:pt>
                <c:pt idx="22">
                  <c:v>295.93034781228317</c:v>
                </c:pt>
                <c:pt idx="23">
                  <c:v>286.70980809155225</c:v>
                </c:pt>
                <c:pt idx="24">
                  <c:v>277.65187948459067</c:v>
                </c:pt>
                <c:pt idx="25">
                  <c:v>268.12579555872622</c:v>
                </c:pt>
                <c:pt idx="26">
                  <c:v>258.31988970594119</c:v>
                </c:pt>
                <c:pt idx="27">
                  <c:v>248.3606800687856</c:v>
                </c:pt>
                <c:pt idx="28">
                  <c:v>238.23961759146439</c:v>
                </c:pt>
                <c:pt idx="29">
                  <c:v>228.42411939007513</c:v>
                </c:pt>
                <c:pt idx="30">
                  <c:v>218.33978765907833</c:v>
                </c:pt>
                <c:pt idx="31">
                  <c:v>208.60860963275402</c:v>
                </c:pt>
                <c:pt idx="32">
                  <c:v>199.10531487952548</c:v>
                </c:pt>
                <c:pt idx="33">
                  <c:v>189.64415494152394</c:v>
                </c:pt>
                <c:pt idx="34">
                  <c:v>180.49869658541232</c:v>
                </c:pt>
                <c:pt idx="35">
                  <c:v>171.63533557695945</c:v>
                </c:pt>
                <c:pt idx="36">
                  <c:v>163.02722288311068</c:v>
                </c:pt>
                <c:pt idx="37">
                  <c:v>154.52154348300144</c:v>
                </c:pt>
                <c:pt idx="38">
                  <c:v>146.41688454320399</c:v>
                </c:pt>
                <c:pt idx="39">
                  <c:v>138.14596702335527</c:v>
                </c:pt>
                <c:pt idx="40">
                  <c:v>129.68092387257843</c:v>
                </c:pt>
                <c:pt idx="41">
                  <c:v>120.37212455999695</c:v>
                </c:pt>
                <c:pt idx="42">
                  <c:v>112.79078574514779</c:v>
                </c:pt>
                <c:pt idx="43">
                  <c:v>104.64237268751339</c:v>
                </c:pt>
                <c:pt idx="44">
                  <c:v>95.72314655696016</c:v>
                </c:pt>
                <c:pt idx="45">
                  <c:v>86.91819506506603</c:v>
                </c:pt>
                <c:pt idx="46">
                  <c:v>78.791941732096475</c:v>
                </c:pt>
                <c:pt idx="47">
                  <c:v>69.260618012973978</c:v>
                </c:pt>
                <c:pt idx="48">
                  <c:v>58.411325197969504</c:v>
                </c:pt>
                <c:pt idx="49">
                  <c:v>47.35679541721769</c:v>
                </c:pt>
                <c:pt idx="50">
                  <c:v>36.366112180646205</c:v>
                </c:pt>
                <c:pt idx="51">
                  <c:v>24.665145113728922</c:v>
                </c:pt>
                <c:pt idx="52">
                  <c:v>12.372791027934429</c:v>
                </c:pt>
              </c:numCache>
            </c:numRef>
          </c:xVal>
          <c:yVal>
            <c:numRef>
              <c:f>'"0" цикл'!$A$3:$A$55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4-4872-B255-259BFA1F704D}"/>
            </c:ext>
          </c:extLst>
        </c:ser>
        <c:ser>
          <c:idx val="1"/>
          <c:order val="1"/>
          <c:tx>
            <c:strRef>
              <c:f>'21.10.24'!$B$1:$I$1</c:f>
              <c:strCache>
                <c:ptCount val="1"/>
                <c:pt idx="0">
                  <c:v>Цикл 1 (21.10.24)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'21.10.24'!$J$3:$J$55</c:f>
              <c:numCache>
                <c:formatCode>General</c:formatCode>
                <c:ptCount val="53"/>
                <c:pt idx="0">
                  <c:v>485.59754281418924</c:v>
                </c:pt>
                <c:pt idx="1">
                  <c:v>485.59754281418924</c:v>
                </c:pt>
                <c:pt idx="2">
                  <c:v>476.53644902980699</c:v>
                </c:pt>
                <c:pt idx="3">
                  <c:v>467.56843345751776</c:v>
                </c:pt>
                <c:pt idx="4">
                  <c:v>458.86724718035617</c:v>
                </c:pt>
                <c:pt idx="5">
                  <c:v>451.09570127618099</c:v>
                </c:pt>
                <c:pt idx="6">
                  <c:v>441.67614911329179</c:v>
                </c:pt>
                <c:pt idx="7">
                  <c:v>432.00477344184532</c:v>
                </c:pt>
                <c:pt idx="8">
                  <c:v>422.40134104533428</c:v>
                </c:pt>
                <c:pt idx="9">
                  <c:v>412.7330499772695</c:v>
                </c:pt>
                <c:pt idx="10">
                  <c:v>403.20791302972015</c:v>
                </c:pt>
                <c:pt idx="11">
                  <c:v>394.00224687334628</c:v>
                </c:pt>
                <c:pt idx="12">
                  <c:v>384.78582998894672</c:v>
                </c:pt>
                <c:pt idx="13">
                  <c:v>375.75444050962511</c:v>
                </c:pt>
                <c:pt idx="14">
                  <c:v>366.85150138380635</c:v>
                </c:pt>
                <c:pt idx="15">
                  <c:v>357.92058914021283</c:v>
                </c:pt>
                <c:pt idx="16">
                  <c:v>348.9716259168938</c:v>
                </c:pt>
                <c:pt idx="17">
                  <c:v>340.77762804204872</c:v>
                </c:pt>
                <c:pt idx="18">
                  <c:v>332.80472338740265</c:v>
                </c:pt>
                <c:pt idx="19">
                  <c:v>324.70780251848731</c:v>
                </c:pt>
                <c:pt idx="20">
                  <c:v>316.15026157583861</c:v>
                </c:pt>
                <c:pt idx="21">
                  <c:v>307.17397269867439</c:v>
                </c:pt>
                <c:pt idx="22">
                  <c:v>297.55112000166821</c:v>
                </c:pt>
                <c:pt idx="23">
                  <c:v>288.23685892648581</c:v>
                </c:pt>
                <c:pt idx="24">
                  <c:v>279.22765112207281</c:v>
                </c:pt>
                <c:pt idx="25">
                  <c:v>269.75260694838494</c:v>
                </c:pt>
                <c:pt idx="26">
                  <c:v>259.89759481923909</c:v>
                </c:pt>
                <c:pt idx="27">
                  <c:v>249.65834410439862</c:v>
                </c:pt>
                <c:pt idx="28">
                  <c:v>239.05213890210052</c:v>
                </c:pt>
                <c:pt idx="29">
                  <c:v>228.58396737606984</c:v>
                </c:pt>
                <c:pt idx="30">
                  <c:v>217.82870531336602</c:v>
                </c:pt>
                <c:pt idx="31">
                  <c:v>207.51742635794659</c:v>
                </c:pt>
                <c:pt idx="32">
                  <c:v>197.49262745362174</c:v>
                </c:pt>
                <c:pt idx="33">
                  <c:v>187.69067819820714</c:v>
                </c:pt>
                <c:pt idx="34">
                  <c:v>178.29497711258321</c:v>
                </c:pt>
                <c:pt idx="35">
                  <c:v>169.18159940553031</c:v>
                </c:pt>
                <c:pt idx="36">
                  <c:v>160.62280526055369</c:v>
                </c:pt>
                <c:pt idx="37">
                  <c:v>152.46702674323782</c:v>
                </c:pt>
                <c:pt idx="38">
                  <c:v>145.02957304708053</c:v>
                </c:pt>
                <c:pt idx="39">
                  <c:v>137.65903499367244</c:v>
                </c:pt>
                <c:pt idx="40">
                  <c:v>129.98667154851054</c:v>
                </c:pt>
                <c:pt idx="41">
                  <c:v>121.29277545627539</c:v>
                </c:pt>
                <c:pt idx="42">
                  <c:v>113.93867194905502</c:v>
                </c:pt>
                <c:pt idx="43">
                  <c:v>105.70784862310909</c:v>
                </c:pt>
                <c:pt idx="44">
                  <c:v>96.525900163764007</c:v>
                </c:pt>
                <c:pt idx="45">
                  <c:v>87.627780604129171</c:v>
                </c:pt>
                <c:pt idx="46">
                  <c:v>79.579296037395594</c:v>
                </c:pt>
                <c:pt idx="47">
                  <c:v>70.035884175659206</c:v>
                </c:pt>
                <c:pt idx="48">
                  <c:v>59.033249986034804</c:v>
                </c:pt>
                <c:pt idx="49">
                  <c:v>47.904858849118099</c:v>
                </c:pt>
                <c:pt idx="50">
                  <c:v>37.007552789799149</c:v>
                </c:pt>
                <c:pt idx="51">
                  <c:v>25.257958502335999</c:v>
                </c:pt>
                <c:pt idx="52">
                  <c:v>12.653481365374349</c:v>
                </c:pt>
              </c:numCache>
            </c:numRef>
          </c:xVal>
          <c:yVal>
            <c:numRef>
              <c:f>'21.10.24'!$A$3:$A$55</c:f>
              <c:numCache>
                <c:formatCode>General</c:formatCode>
                <c:ptCount val="5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4-4872-B255-259BFA1F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056"/>
        <c:axId val="156182784"/>
        <c:extLst/>
      </c:scatterChart>
      <c:valAx>
        <c:axId val="15618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2784"/>
        <c:crosses val="autoZero"/>
        <c:crossBetween val="midCat"/>
      </c:valAx>
      <c:valAx>
        <c:axId val="156182784"/>
        <c:scaling>
          <c:orientation val="maxMin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1056"/>
        <c:crossesAt val="20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740605131355265E-2"/>
          <c:y val="0.91748235008567491"/>
          <c:w val="0.90411756312621372"/>
          <c:h val="7.847751466047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3.937007874015748E-2" r="3.937007874015748E-2" t="0" header="0.31496062992125984" footer="0.3149606299212598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20</xdr:col>
      <xdr:colOff>94957</xdr:colOff>
      <xdr:row>53</xdr:row>
      <xdr:rowOff>40822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93874</xdr:colOff>
      <xdr:row>5</xdr:row>
      <xdr:rowOff>258535</xdr:rowOff>
    </xdr:from>
    <xdr:to>
      <xdr:col>24</xdr:col>
      <xdr:colOff>1222738</xdr:colOff>
      <xdr:row>53</xdr:row>
      <xdr:rowOff>15511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23212</xdr:colOff>
      <xdr:row>5</xdr:row>
      <xdr:rowOff>65635</xdr:rowOff>
    </xdr:from>
    <xdr:to>
      <xdr:col>15</xdr:col>
      <xdr:colOff>336176</xdr:colOff>
      <xdr:row>6</xdr:row>
      <xdr:rowOff>120064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3212" y="861253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19</xdr:col>
      <xdr:colOff>421822</xdr:colOff>
      <xdr:row>5</xdr:row>
      <xdr:rowOff>72038</xdr:rowOff>
    </xdr:from>
    <xdr:to>
      <xdr:col>20</xdr:col>
      <xdr:colOff>72839</xdr:colOff>
      <xdr:row>6</xdr:row>
      <xdr:rowOff>112860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976763" y="867656"/>
          <a:ext cx="244929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С</a:t>
          </a:r>
          <a:endParaRPr lang="ru-RU" sz="1100"/>
        </a:p>
      </xdr:txBody>
    </xdr:sp>
    <xdr:clientData/>
  </xdr:twoCellAnchor>
  <xdr:twoCellAnchor>
    <xdr:from>
      <xdr:col>20</xdr:col>
      <xdr:colOff>216113</xdr:colOff>
      <xdr:row>5</xdr:row>
      <xdr:rowOff>72038</xdr:rowOff>
    </xdr:from>
    <xdr:to>
      <xdr:col>21</xdr:col>
      <xdr:colOff>86445</xdr:colOff>
      <xdr:row>6</xdr:row>
      <xdr:rowOff>153681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64966" y="867656"/>
          <a:ext cx="217714" cy="27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</a:t>
          </a:r>
          <a:endParaRPr lang="ru-RU" sz="1100"/>
        </a:p>
      </xdr:txBody>
    </xdr:sp>
    <xdr:clientData/>
  </xdr:twoCellAnchor>
  <xdr:twoCellAnchor>
    <xdr:from>
      <xdr:col>24</xdr:col>
      <xdr:colOff>1102176</xdr:colOff>
      <xdr:row>5</xdr:row>
      <xdr:rowOff>27214</xdr:rowOff>
    </xdr:from>
    <xdr:to>
      <xdr:col>24</xdr:col>
      <xdr:colOff>1319891</xdr:colOff>
      <xdr:row>6</xdr:row>
      <xdr:rowOff>122464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712401" y="827314"/>
          <a:ext cx="21771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26</xdr:col>
      <xdr:colOff>58237</xdr:colOff>
      <xdr:row>6</xdr:row>
      <xdr:rowOff>110837</xdr:rowOff>
    </xdr:from>
    <xdr:to>
      <xdr:col>31</xdr:col>
      <xdr:colOff>108371</xdr:colOff>
      <xdr:row>53</xdr:row>
      <xdr:rowOff>106952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134470</xdr:colOff>
      <xdr:row>6</xdr:row>
      <xdr:rowOff>86592</xdr:rowOff>
    </xdr:from>
    <xdr:to>
      <xdr:col>36</xdr:col>
      <xdr:colOff>7306</xdr:colOff>
      <xdr:row>53</xdr:row>
      <xdr:rowOff>95250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108857</xdr:colOff>
      <xdr:row>5</xdr:row>
      <xdr:rowOff>0</xdr:rowOff>
    </xdr:from>
    <xdr:to>
      <xdr:col>47</xdr:col>
      <xdr:colOff>554181</xdr:colOff>
      <xdr:row>50</xdr:row>
      <xdr:rowOff>76200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258537</xdr:colOff>
      <xdr:row>8</xdr:row>
      <xdr:rowOff>40820</xdr:rowOff>
    </xdr:from>
    <xdr:to>
      <xdr:col>47</xdr:col>
      <xdr:colOff>326573</xdr:colOff>
      <xdr:row>40</xdr:row>
      <xdr:rowOff>149679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9730358" y="1415141"/>
          <a:ext cx="5946322" cy="6204859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40</xdr:col>
      <xdr:colOff>103909</xdr:colOff>
      <xdr:row>14</xdr:row>
      <xdr:rowOff>108857</xdr:rowOff>
    </xdr:from>
    <xdr:to>
      <xdr:col>45</xdr:col>
      <xdr:colOff>489857</xdr:colOff>
      <xdr:row>34</xdr:row>
      <xdr:rowOff>21772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5032182" y="2619993"/>
          <a:ext cx="3676402" cy="3722915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54427</xdr:colOff>
      <xdr:row>21</xdr:row>
      <xdr:rowOff>10885</xdr:rowOff>
    </xdr:from>
    <xdr:to>
      <xdr:col>43</xdr:col>
      <xdr:colOff>598714</xdr:colOff>
      <xdr:row>27</xdr:row>
      <xdr:rowOff>119744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6187056" y="3951514"/>
          <a:ext cx="1197429" cy="1284516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68036</xdr:colOff>
      <xdr:row>5</xdr:row>
      <xdr:rowOff>54429</xdr:rowOff>
    </xdr:from>
    <xdr:to>
      <xdr:col>15</xdr:col>
      <xdr:colOff>381000</xdr:colOff>
      <xdr:row>6</xdr:row>
      <xdr:rowOff>108858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E51EB45-1F75-46CB-9E4E-C2CB7DA7DC6B}"/>
            </a:ext>
          </a:extLst>
        </xdr:cNvPr>
        <xdr:cNvSpPr txBox="1"/>
      </xdr:nvSpPr>
      <xdr:spPr>
        <a:xfrm>
          <a:off x="68036" y="846909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24</xdr:col>
      <xdr:colOff>883101</xdr:colOff>
      <xdr:row>5</xdr:row>
      <xdr:rowOff>84364</xdr:rowOff>
    </xdr:from>
    <xdr:to>
      <xdr:col>24</xdr:col>
      <xdr:colOff>1095375</xdr:colOff>
      <xdr:row>6</xdr:row>
      <xdr:rowOff>179614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EE8841C-C14A-40C0-A387-181669C4684E}"/>
            </a:ext>
          </a:extLst>
        </xdr:cNvPr>
        <xdr:cNvSpPr txBox="1"/>
      </xdr:nvSpPr>
      <xdr:spPr>
        <a:xfrm>
          <a:off x="6476181" y="876844"/>
          <a:ext cx="21227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49</xdr:col>
      <xdr:colOff>0</xdr:colOff>
      <xdr:row>4</xdr:row>
      <xdr:rowOff>0</xdr:rowOff>
    </xdr:from>
    <xdr:to>
      <xdr:col>58</xdr:col>
      <xdr:colOff>464436</xdr:colOff>
      <xdr:row>49</xdr:row>
      <xdr:rowOff>76200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48491</xdr:colOff>
      <xdr:row>13</xdr:row>
      <xdr:rowOff>157349</xdr:rowOff>
    </xdr:from>
    <xdr:to>
      <xdr:col>56</xdr:col>
      <xdr:colOff>434438</xdr:colOff>
      <xdr:row>33</xdr:row>
      <xdr:rowOff>70264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1609627" y="2477985"/>
          <a:ext cx="3676402" cy="3722915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49</xdr:col>
      <xdr:colOff>203860</xdr:colOff>
      <xdr:row>7</xdr:row>
      <xdr:rowOff>71747</xdr:rowOff>
    </xdr:from>
    <xdr:to>
      <xdr:col>58</xdr:col>
      <xdr:colOff>258537</xdr:colOff>
      <xdr:row>39</xdr:row>
      <xdr:rowOff>186672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302360" y="1255568"/>
          <a:ext cx="6545284" cy="6210925"/>
        </a:xfrm>
        <a:prstGeom prst="ellipse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6</xdr:row>
      <xdr:rowOff>171898</xdr:rowOff>
    </xdr:from>
    <xdr:to>
      <xdr:col>5</xdr:col>
      <xdr:colOff>94957</xdr:colOff>
      <xdr:row>53</xdr:row>
      <xdr:rowOff>40822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134695</xdr:colOff>
      <xdr:row>6</xdr:row>
      <xdr:rowOff>55418</xdr:rowOff>
    </xdr:from>
    <xdr:to>
      <xdr:col>9</xdr:col>
      <xdr:colOff>990056</xdr:colOff>
      <xdr:row>53</xdr:row>
      <xdr:rowOff>83548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23212</xdr:colOff>
      <xdr:row>5</xdr:row>
      <xdr:rowOff>65635</xdr:rowOff>
    </xdr:from>
    <xdr:to>
      <xdr:col>0</xdr:col>
      <xdr:colOff>336176</xdr:colOff>
      <xdr:row>6</xdr:row>
      <xdr:rowOff>120064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7140985" y="862271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4</xdr:col>
      <xdr:colOff>421822</xdr:colOff>
      <xdr:row>5</xdr:row>
      <xdr:rowOff>72038</xdr:rowOff>
    </xdr:from>
    <xdr:to>
      <xdr:col>5</xdr:col>
      <xdr:colOff>72839</xdr:colOff>
      <xdr:row>6</xdr:row>
      <xdr:rowOff>112860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0171958" y="868674"/>
          <a:ext cx="309108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С</a:t>
          </a:r>
          <a:endParaRPr lang="ru-RU" sz="1100"/>
        </a:p>
      </xdr:txBody>
    </xdr:sp>
    <xdr:clientData/>
  </xdr:twoCellAnchor>
  <xdr:twoCellAnchor>
    <xdr:from>
      <xdr:col>5</xdr:col>
      <xdr:colOff>216113</xdr:colOff>
      <xdr:row>5</xdr:row>
      <xdr:rowOff>72038</xdr:rowOff>
    </xdr:from>
    <xdr:to>
      <xdr:col>6</xdr:col>
      <xdr:colOff>86445</xdr:colOff>
      <xdr:row>6</xdr:row>
      <xdr:rowOff>153681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0624340" y="868674"/>
          <a:ext cx="130105" cy="27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</a:t>
          </a:r>
          <a:endParaRPr lang="ru-RU" sz="1100"/>
        </a:p>
      </xdr:txBody>
    </xdr:sp>
    <xdr:clientData/>
  </xdr:twoCellAnchor>
  <xdr:twoCellAnchor>
    <xdr:from>
      <xdr:col>9</xdr:col>
      <xdr:colOff>1102176</xdr:colOff>
      <xdr:row>5</xdr:row>
      <xdr:rowOff>27214</xdr:rowOff>
    </xdr:from>
    <xdr:to>
      <xdr:col>9</xdr:col>
      <xdr:colOff>1319891</xdr:colOff>
      <xdr:row>6</xdr:row>
      <xdr:rowOff>122464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744449" y="823850"/>
          <a:ext cx="16056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0</xdr:col>
      <xdr:colOff>68036</xdr:colOff>
      <xdr:row>5</xdr:row>
      <xdr:rowOff>54429</xdr:rowOff>
    </xdr:from>
    <xdr:to>
      <xdr:col>0</xdr:col>
      <xdr:colOff>381000</xdr:colOff>
      <xdr:row>6</xdr:row>
      <xdr:rowOff>108858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E51EB45-1F75-46CB-9E4E-C2CB7DA7DC6B}"/>
            </a:ext>
          </a:extLst>
        </xdr:cNvPr>
        <xdr:cNvSpPr txBox="1"/>
      </xdr:nvSpPr>
      <xdr:spPr>
        <a:xfrm>
          <a:off x="7185809" y="851065"/>
          <a:ext cx="312964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Ю</a:t>
          </a:r>
          <a:endParaRPr lang="ru-RU" sz="1100"/>
        </a:p>
      </xdr:txBody>
    </xdr:sp>
    <xdr:clientData/>
  </xdr:twoCellAnchor>
  <xdr:twoCellAnchor>
    <xdr:from>
      <xdr:col>9</xdr:col>
      <xdr:colOff>883101</xdr:colOff>
      <xdr:row>5</xdr:row>
      <xdr:rowOff>84364</xdr:rowOff>
    </xdr:from>
    <xdr:to>
      <xdr:col>9</xdr:col>
      <xdr:colOff>1095375</xdr:colOff>
      <xdr:row>6</xdr:row>
      <xdr:rowOff>179614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EE8841C-C14A-40C0-A387-181669C4684E}"/>
            </a:ext>
          </a:extLst>
        </xdr:cNvPr>
        <xdr:cNvSpPr txBox="1"/>
      </xdr:nvSpPr>
      <xdr:spPr>
        <a:xfrm>
          <a:off x="13525374" y="881000"/>
          <a:ext cx="212274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</a:t>
          </a:r>
          <a:endParaRPr lang="ru-RU" sz="1100"/>
        </a:p>
      </xdr:txBody>
    </xdr:sp>
    <xdr:clientData/>
  </xdr:twoCellAnchor>
  <xdr:twoCellAnchor>
    <xdr:from>
      <xdr:col>10</xdr:col>
      <xdr:colOff>81644</xdr:colOff>
      <xdr:row>6</xdr:row>
      <xdr:rowOff>27215</xdr:rowOff>
    </xdr:from>
    <xdr:to>
      <xdr:col>13</xdr:col>
      <xdr:colOff>595313</xdr:colOff>
      <xdr:row>53</xdr:row>
      <xdr:rowOff>55345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216113</xdr:colOff>
      <xdr:row>5</xdr:row>
      <xdr:rowOff>72038</xdr:rowOff>
    </xdr:from>
    <xdr:to>
      <xdr:col>10</xdr:col>
      <xdr:colOff>86445</xdr:colOff>
      <xdr:row>6</xdr:row>
      <xdr:rowOff>153681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194840" y="868674"/>
          <a:ext cx="199378" cy="4106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</a:t>
          </a:r>
          <a:endParaRPr lang="ru-RU" sz="1100"/>
        </a:p>
      </xdr:txBody>
    </xdr:sp>
    <xdr:clientData/>
  </xdr:twoCellAnchor>
  <xdr:twoCellAnchor>
    <xdr:from>
      <xdr:col>13</xdr:col>
      <xdr:colOff>883101</xdr:colOff>
      <xdr:row>5</xdr:row>
      <xdr:rowOff>84364</xdr:rowOff>
    </xdr:from>
    <xdr:to>
      <xdr:col>13</xdr:col>
      <xdr:colOff>1095375</xdr:colOff>
      <xdr:row>6</xdr:row>
      <xdr:rowOff>179614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EE8841C-C14A-40C0-A387-181669C4684E}"/>
            </a:ext>
          </a:extLst>
        </xdr:cNvPr>
        <xdr:cNvSpPr txBox="1"/>
      </xdr:nvSpPr>
      <xdr:spPr>
        <a:xfrm>
          <a:off x="6009283" y="881000"/>
          <a:ext cx="107499" cy="4242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tabSelected="1" showRuler="0" showWhiteSpace="0" zoomScale="55" zoomScaleNormal="55" zoomScalePageLayoutView="55" workbookViewId="0">
      <selection activeCell="W3" sqref="W3:Y4"/>
    </sheetView>
  </sheetViews>
  <sheetFormatPr defaultColWidth="9.140625" defaultRowHeight="15" x14ac:dyDescent="0.2"/>
  <cols>
    <col min="1" max="4" width="9.140625" style="3"/>
    <col min="5" max="5" width="8.42578125" style="3" customWidth="1"/>
    <col min="6" max="6" width="4.85546875" style="3" customWidth="1"/>
    <col min="7" max="9" width="9.140625" style="3"/>
    <col min="10" max="14" width="14.85546875" style="3" customWidth="1"/>
    <col min="15" max="15" width="6.85546875" style="3" customWidth="1"/>
    <col min="16" max="20" width="9.140625" style="3"/>
    <col min="21" max="21" width="3.7109375" style="3" customWidth="1"/>
    <col min="22" max="22" width="11" style="3" customWidth="1"/>
    <col min="23" max="24" width="9.140625" style="3"/>
    <col min="25" max="25" width="19.5703125" style="3" customWidth="1"/>
    <col min="26" max="26" width="1.5703125" style="3" customWidth="1"/>
    <col min="27" max="31" width="9.140625" style="3"/>
    <col min="32" max="32" width="12.5703125" style="3" customWidth="1"/>
    <col min="33" max="35" width="9.140625" style="3"/>
    <col min="36" max="36" width="6.85546875" style="3" customWidth="1"/>
    <col min="37" max="38" width="3" style="3" customWidth="1"/>
    <col min="39" max="48" width="9.85546875" style="3" customWidth="1"/>
    <col min="49" max="49" width="1.42578125" style="3" customWidth="1"/>
    <col min="50" max="59" width="10.7109375" style="3" customWidth="1"/>
    <col min="60" max="16384" width="9.140625" style="3"/>
  </cols>
  <sheetData>
    <row r="1" spans="1:59" ht="15.75" thickBot="1" x14ac:dyDescent="0.25"/>
    <row r="2" spans="1:59" ht="18" x14ac:dyDescent="0.25">
      <c r="A2" s="25"/>
      <c r="B2" s="26"/>
      <c r="C2" s="26"/>
      <c r="D2" s="27"/>
      <c r="E2" s="28" t="s">
        <v>23</v>
      </c>
      <c r="F2" s="29">
        <v>13</v>
      </c>
      <c r="G2" s="29"/>
      <c r="H2" s="26"/>
      <c r="I2" s="26"/>
      <c r="J2" s="26"/>
      <c r="K2" s="26"/>
      <c r="L2" s="26"/>
      <c r="M2" s="26"/>
      <c r="N2" s="30"/>
      <c r="P2" s="25"/>
      <c r="Q2" s="26"/>
      <c r="R2" s="26"/>
      <c r="S2" s="27"/>
      <c r="T2" s="28" t="s">
        <v>23</v>
      </c>
      <c r="U2" s="29">
        <v>13</v>
      </c>
      <c r="V2" s="29"/>
      <c r="W2" s="26"/>
      <c r="X2" s="26"/>
      <c r="Y2" s="26"/>
      <c r="Z2" s="26"/>
      <c r="AA2" s="26"/>
      <c r="AB2" s="26"/>
      <c r="AC2" s="26"/>
      <c r="AD2" s="27"/>
      <c r="AE2" s="28"/>
      <c r="AF2" s="44"/>
      <c r="AG2" s="44"/>
      <c r="AH2" s="26"/>
      <c r="AI2" s="26"/>
      <c r="AJ2" s="26"/>
      <c r="AK2" s="30"/>
      <c r="AL2" s="32"/>
      <c r="AM2" s="25"/>
      <c r="AN2" s="26"/>
      <c r="AO2" s="27"/>
      <c r="AP2" s="28" t="s">
        <v>23</v>
      </c>
      <c r="AQ2" s="44">
        <f>U2</f>
        <v>13</v>
      </c>
      <c r="AR2" s="44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30"/>
    </row>
    <row r="3" spans="1:59" ht="15" customHeight="1" x14ac:dyDescent="0.2">
      <c r="A3" s="31"/>
      <c r="B3" s="32"/>
      <c r="C3" s="32"/>
      <c r="D3" s="32"/>
      <c r="E3" s="33" t="s">
        <v>190</v>
      </c>
      <c r="F3" s="34">
        <v>45517</v>
      </c>
      <c r="G3" s="34"/>
      <c r="H3" s="51"/>
      <c r="I3" s="51"/>
      <c r="J3" s="51"/>
      <c r="K3" s="35"/>
      <c r="L3" s="35"/>
      <c r="M3" s="35"/>
      <c r="N3" s="36"/>
      <c r="P3" s="31"/>
      <c r="Q3" s="32"/>
      <c r="R3" s="32"/>
      <c r="S3" s="32"/>
      <c r="T3" s="33" t="s">
        <v>190</v>
      </c>
      <c r="U3" s="34">
        <v>45517</v>
      </c>
      <c r="V3" s="34"/>
      <c r="W3" s="51"/>
      <c r="X3" s="51"/>
      <c r="Y3" s="51"/>
      <c r="Z3" s="32"/>
      <c r="AA3" s="32"/>
      <c r="AB3" s="32"/>
      <c r="AC3" s="32"/>
      <c r="AD3" s="32"/>
      <c r="AE3" s="33" t="s">
        <v>190</v>
      </c>
      <c r="AF3" s="45">
        <f>U3</f>
        <v>45517</v>
      </c>
      <c r="AG3" s="45"/>
      <c r="AH3" s="50"/>
      <c r="AI3" s="50"/>
      <c r="AJ3" s="50"/>
      <c r="AK3" s="40"/>
      <c r="AL3" s="32"/>
      <c r="AM3" s="31"/>
      <c r="AN3" s="32"/>
      <c r="AO3" s="32"/>
      <c r="AP3" s="33" t="s">
        <v>190</v>
      </c>
      <c r="AQ3" s="48">
        <f>U3</f>
        <v>45517</v>
      </c>
      <c r="AR3" s="49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40"/>
    </row>
    <row r="4" spans="1:59" x14ac:dyDescent="0.2">
      <c r="A4" s="31"/>
      <c r="B4" s="32"/>
      <c r="C4" s="32"/>
      <c r="D4" s="32"/>
      <c r="E4" s="32"/>
      <c r="F4" s="32"/>
      <c r="G4" s="32"/>
      <c r="H4" s="51"/>
      <c r="I4" s="51"/>
      <c r="J4" s="51"/>
      <c r="K4" s="35"/>
      <c r="L4" s="35"/>
      <c r="M4" s="35"/>
      <c r="N4" s="36"/>
      <c r="P4" s="31"/>
      <c r="Q4" s="32"/>
      <c r="R4" s="32"/>
      <c r="S4" s="32"/>
      <c r="T4" s="32"/>
      <c r="U4" s="32"/>
      <c r="V4" s="32"/>
      <c r="W4" s="51"/>
      <c r="X4" s="51"/>
      <c r="Y4" s="51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40"/>
      <c r="AL4" s="32"/>
      <c r="AM4" s="31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40"/>
    </row>
    <row r="5" spans="1:59" ht="15" customHeight="1" x14ac:dyDescent="0.2">
      <c r="A5" s="37" t="s">
        <v>201</v>
      </c>
      <c r="B5" s="38"/>
      <c r="C5" s="38"/>
      <c r="D5" s="38"/>
      <c r="E5" s="38"/>
      <c r="F5" s="38"/>
      <c r="G5" s="38" t="s">
        <v>202</v>
      </c>
      <c r="H5" s="38"/>
      <c r="I5" s="38"/>
      <c r="J5" s="38"/>
      <c r="K5" s="38" t="s">
        <v>203</v>
      </c>
      <c r="L5" s="38"/>
      <c r="M5" s="38"/>
      <c r="N5" s="39"/>
      <c r="P5" s="37" t="s">
        <v>24</v>
      </c>
      <c r="Q5" s="38"/>
      <c r="R5" s="38"/>
      <c r="S5" s="38"/>
      <c r="T5" s="38"/>
      <c r="U5" s="38"/>
      <c r="V5" s="38" t="s">
        <v>25</v>
      </c>
      <c r="W5" s="38"/>
      <c r="X5" s="38"/>
      <c r="Y5" s="38"/>
      <c r="Z5" s="32"/>
      <c r="AA5" s="38" t="s">
        <v>26</v>
      </c>
      <c r="AB5" s="38"/>
      <c r="AC5" s="38"/>
      <c r="AD5" s="38"/>
      <c r="AE5" s="38"/>
      <c r="AF5" s="46" t="s">
        <v>27</v>
      </c>
      <c r="AG5" s="46"/>
      <c r="AH5" s="46"/>
      <c r="AI5" s="46"/>
      <c r="AJ5" s="46"/>
      <c r="AK5" s="40"/>
      <c r="AL5" s="32"/>
      <c r="AM5" s="31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40"/>
    </row>
    <row r="6" spans="1:59" ht="25.5" customHeight="1" x14ac:dyDescent="0.2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9"/>
      <c r="P6" s="37"/>
      <c r="Q6" s="38"/>
      <c r="R6" s="38"/>
      <c r="S6" s="38"/>
      <c r="T6" s="38"/>
      <c r="U6" s="38"/>
      <c r="V6" s="38"/>
      <c r="W6" s="38"/>
      <c r="X6" s="38"/>
      <c r="Y6" s="38"/>
      <c r="Z6" s="32"/>
      <c r="AA6" s="38"/>
      <c r="AB6" s="38"/>
      <c r="AC6" s="38"/>
      <c r="AD6" s="38"/>
      <c r="AE6" s="38"/>
      <c r="AF6" s="46"/>
      <c r="AG6" s="46"/>
      <c r="AH6" s="46"/>
      <c r="AI6" s="46"/>
      <c r="AJ6" s="46"/>
      <c r="AK6" s="40"/>
      <c r="AL6" s="32"/>
      <c r="AM6" s="31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40"/>
    </row>
    <row r="7" spans="1:59" x14ac:dyDescent="0.2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40"/>
      <c r="P7" s="31"/>
      <c r="Q7" s="32"/>
      <c r="R7" s="32"/>
      <c r="S7" s="32"/>
      <c r="T7" s="32"/>
      <c r="U7" s="32"/>
      <c r="V7" s="32"/>
      <c r="W7" s="32"/>
      <c r="X7" s="32"/>
      <c r="Y7" s="32"/>
      <c r="Z7" s="32"/>
      <c r="AA7" s="47"/>
      <c r="AB7" s="47"/>
      <c r="AC7" s="47"/>
      <c r="AD7" s="47"/>
      <c r="AE7" s="47"/>
      <c r="AF7" s="47"/>
      <c r="AG7" s="32"/>
      <c r="AH7" s="32"/>
      <c r="AI7" s="32"/>
      <c r="AJ7" s="32"/>
      <c r="AK7" s="40"/>
      <c r="AL7" s="32"/>
      <c r="AM7" s="31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40"/>
    </row>
    <row r="8" spans="1:59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40"/>
      <c r="P8" s="31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40"/>
      <c r="AL8" s="32"/>
      <c r="AM8" s="31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40"/>
    </row>
    <row r="9" spans="1:59" x14ac:dyDescent="0.2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40"/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40"/>
      <c r="AL9" s="32"/>
      <c r="AM9" s="31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40"/>
    </row>
    <row r="10" spans="1:59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40"/>
      <c r="P10" s="31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40"/>
      <c r="AL10" s="32"/>
      <c r="AM10" s="31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40"/>
    </row>
    <row r="11" spans="1:59" x14ac:dyDescent="0.2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40"/>
      <c r="P11" s="31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40"/>
      <c r="AL11" s="32"/>
      <c r="AM11" s="31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40"/>
    </row>
    <row r="12" spans="1:59" x14ac:dyDescent="0.2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40"/>
      <c r="P12" s="31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40"/>
      <c r="AL12" s="32"/>
      <c r="AM12" s="31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40"/>
    </row>
    <row r="13" spans="1:59" x14ac:dyDescent="0.2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40"/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40"/>
      <c r="AL13" s="32"/>
      <c r="AM13" s="31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40"/>
    </row>
    <row r="14" spans="1:59" x14ac:dyDescent="0.2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40"/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40"/>
      <c r="AL14" s="32"/>
      <c r="AM14" s="31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40"/>
    </row>
    <row r="15" spans="1:59" x14ac:dyDescent="0.2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40"/>
      <c r="P15" s="3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  <c r="AL15" s="32"/>
      <c r="AM15" s="31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40"/>
    </row>
    <row r="16" spans="1:59" x14ac:dyDescent="0.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40"/>
      <c r="P16" s="31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40"/>
      <c r="AL16" s="32"/>
      <c r="AM16" s="31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40"/>
    </row>
    <row r="17" spans="1:59" x14ac:dyDescent="0.2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40"/>
      <c r="P17" s="3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40"/>
      <c r="AL17" s="32"/>
      <c r="AM17" s="31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40"/>
    </row>
    <row r="18" spans="1:59" x14ac:dyDescent="0.2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40"/>
      <c r="P18" s="31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40"/>
      <c r="AL18" s="32"/>
      <c r="AM18" s="31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40"/>
    </row>
    <row r="19" spans="1:59" x14ac:dyDescent="0.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40"/>
      <c r="P19" s="31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40"/>
      <c r="AL19" s="32"/>
      <c r="AM19" s="31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40"/>
    </row>
    <row r="20" spans="1:59" x14ac:dyDescent="0.2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40"/>
      <c r="P20" s="31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  <c r="AL20" s="32"/>
      <c r="AM20" s="31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40"/>
    </row>
    <row r="21" spans="1:59" x14ac:dyDescent="0.2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40"/>
      <c r="P21" s="31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40"/>
      <c r="AL21" s="32"/>
      <c r="AM21" s="31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40"/>
    </row>
    <row r="22" spans="1:59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40"/>
      <c r="P22" s="3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40"/>
      <c r="AL22" s="32"/>
      <c r="AM22" s="31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40"/>
    </row>
    <row r="23" spans="1:59" x14ac:dyDescent="0.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40"/>
      <c r="P23" s="31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40"/>
      <c r="AL23" s="32"/>
      <c r="AM23" s="31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40"/>
    </row>
    <row r="24" spans="1:59" x14ac:dyDescent="0.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40"/>
      <c r="P24" s="31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40"/>
      <c r="AL24" s="32"/>
      <c r="AM24" s="31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40"/>
    </row>
    <row r="25" spans="1:59" x14ac:dyDescent="0.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40"/>
      <c r="P25" s="31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40"/>
      <c r="AL25" s="32"/>
      <c r="AM25" s="31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40"/>
    </row>
    <row r="26" spans="1:59" x14ac:dyDescent="0.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40"/>
      <c r="P26" s="31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40"/>
      <c r="AL26" s="32"/>
      <c r="AM26" s="31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40"/>
    </row>
    <row r="27" spans="1:59" x14ac:dyDescent="0.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40"/>
      <c r="P27" s="31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40"/>
      <c r="AL27" s="32"/>
      <c r="AM27" s="31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40"/>
    </row>
    <row r="28" spans="1:59" x14ac:dyDescent="0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40"/>
      <c r="P28" s="31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40"/>
      <c r="AL28" s="32"/>
      <c r="AM28" s="31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40"/>
    </row>
    <row r="29" spans="1:59" x14ac:dyDescent="0.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40"/>
      <c r="P29" s="31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40"/>
      <c r="AL29" s="32"/>
      <c r="AM29" s="31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40"/>
    </row>
    <row r="30" spans="1:59" x14ac:dyDescent="0.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40"/>
      <c r="P30" s="31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40"/>
      <c r="AL30" s="32"/>
      <c r="AM30" s="31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40"/>
    </row>
    <row r="31" spans="1:59" x14ac:dyDescent="0.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40"/>
      <c r="P31" s="31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40"/>
      <c r="AL31" s="32"/>
      <c r="AM31" s="31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40"/>
    </row>
    <row r="32" spans="1:59" x14ac:dyDescent="0.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40"/>
      <c r="P32" s="31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40"/>
      <c r="AL32" s="32"/>
      <c r="AM32" s="31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40"/>
    </row>
    <row r="33" spans="1:59" x14ac:dyDescent="0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40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0"/>
      <c r="AL33" s="32"/>
      <c r="AM33" s="31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40"/>
    </row>
    <row r="34" spans="1:59" x14ac:dyDescent="0.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40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40"/>
      <c r="AL34" s="32"/>
      <c r="AM34" s="31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40"/>
    </row>
    <row r="35" spans="1:59" x14ac:dyDescent="0.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40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40"/>
      <c r="AL35" s="32"/>
      <c r="AM35" s="31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40"/>
    </row>
    <row r="36" spans="1:59" x14ac:dyDescent="0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40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40"/>
      <c r="AL36" s="32"/>
      <c r="AM36" s="31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40"/>
    </row>
    <row r="37" spans="1:59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40"/>
      <c r="P37" s="31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40"/>
      <c r="AL37" s="32"/>
      <c r="AM37" s="31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40"/>
    </row>
    <row r="38" spans="1:59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40"/>
      <c r="P38" s="31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40"/>
      <c r="AL38" s="32"/>
      <c r="AM38" s="31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40"/>
    </row>
    <row r="39" spans="1:59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40"/>
      <c r="P39" s="31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40"/>
      <c r="AL39" s="32"/>
      <c r="AM39" s="31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40"/>
    </row>
    <row r="40" spans="1:59" x14ac:dyDescent="0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40"/>
      <c r="P40" s="31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40"/>
      <c r="AL40" s="32"/>
      <c r="AM40" s="31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40"/>
    </row>
    <row r="41" spans="1:59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40"/>
      <c r="P41" s="31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40"/>
      <c r="AL41" s="32"/>
      <c r="AM41" s="31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40"/>
    </row>
    <row r="42" spans="1:59" x14ac:dyDescent="0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40"/>
      <c r="P42" s="31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40"/>
      <c r="AL42" s="32"/>
      <c r="AM42" s="31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40"/>
    </row>
    <row r="43" spans="1:59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40"/>
      <c r="P43" s="31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40"/>
      <c r="AL43" s="32"/>
      <c r="AM43" s="31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40"/>
    </row>
    <row r="44" spans="1:59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40"/>
      <c r="P44" s="31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40"/>
      <c r="AL44" s="32"/>
      <c r="AM44" s="31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40"/>
    </row>
    <row r="45" spans="1:59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40"/>
      <c r="P45" s="31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40"/>
      <c r="AL45" s="32"/>
      <c r="AM45" s="31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40"/>
    </row>
    <row r="46" spans="1:59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40"/>
      <c r="P46" s="31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40"/>
      <c r="AL46" s="32"/>
      <c r="AM46" s="31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40"/>
    </row>
    <row r="47" spans="1:59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40"/>
      <c r="P47" s="31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40"/>
      <c r="AL47" s="32"/>
      <c r="AM47" s="31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40"/>
    </row>
    <row r="48" spans="1:59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40"/>
      <c r="P48" s="31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40"/>
      <c r="AL48" s="32"/>
      <c r="AM48" s="31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40"/>
    </row>
    <row r="49" spans="1:59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40"/>
      <c r="P49" s="31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40"/>
      <c r="AL49" s="32"/>
      <c r="AM49" s="31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40"/>
    </row>
    <row r="50" spans="1:59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40"/>
      <c r="P50" s="31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40"/>
      <c r="AL50" s="32"/>
      <c r="AM50" s="31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40"/>
    </row>
    <row r="51" spans="1:59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40"/>
      <c r="P51" s="31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40"/>
      <c r="AL51" s="32"/>
      <c r="AM51" s="31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40"/>
    </row>
    <row r="52" spans="1:59" x14ac:dyDescent="0.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40"/>
      <c r="P52" s="31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40"/>
      <c r="AL52" s="32"/>
      <c r="AM52" s="31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40"/>
    </row>
    <row r="53" spans="1:59" x14ac:dyDescent="0.2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40"/>
      <c r="P53" s="31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40"/>
      <c r="AL53" s="32"/>
      <c r="AM53" s="31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40"/>
    </row>
    <row r="54" spans="1:59" ht="15.75" thickBot="1" x14ac:dyDescent="0.25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  <c r="P54" s="41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3"/>
      <c r="AL54" s="32"/>
      <c r="AM54" s="41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3"/>
    </row>
  </sheetData>
  <mergeCells count="12">
    <mergeCell ref="A5:F6"/>
    <mergeCell ref="K5:N6"/>
    <mergeCell ref="AF3:AG3"/>
    <mergeCell ref="U2:V2"/>
    <mergeCell ref="F2:G2"/>
    <mergeCell ref="F3:G3"/>
    <mergeCell ref="G5:J6"/>
    <mergeCell ref="AA5:AE6"/>
    <mergeCell ref="AF5:AJ6"/>
    <mergeCell ref="U3:V3"/>
    <mergeCell ref="P5:U6"/>
    <mergeCell ref="V5:Y6"/>
  </mergeCells>
  <printOptions horizontalCentered="1"/>
  <pageMargins left="0.23622047244094491" right="0.23622047244094491" top="2.976190476190476E-2" bottom="0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6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19" t="s">
        <v>195</v>
      </c>
      <c r="C1" s="19"/>
      <c r="D1" s="19"/>
      <c r="E1" s="19"/>
      <c r="F1" s="19"/>
      <c r="G1" s="19"/>
      <c r="H1" s="19"/>
      <c r="I1" s="19"/>
      <c r="K1" s="16" t="s">
        <v>1</v>
      </c>
      <c r="L1" s="18">
        <v>180</v>
      </c>
      <c r="M1" s="20"/>
      <c r="N1" s="21"/>
      <c r="O1" s="21"/>
      <c r="P1" s="21"/>
      <c r="Q1" s="21"/>
      <c r="R1" s="21"/>
      <c r="S1" s="22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цикл'!M3</f>
        <v>113.57433581667544</v>
      </c>
      <c r="P3" s="16">
        <f>N3-'"0" цикл'!N3</f>
        <v>170.22097273900454</v>
      </c>
      <c r="Q3" s="16">
        <f>SQRT(O3^2+P3^2)</f>
        <v>204.63213168124867</v>
      </c>
      <c r="R3" s="16">
        <f>IF(Q3=0,0,IF(O3&gt;=0,DEGREES(ASIN(P3/Q3)),(180-DEGREES(ASIN(P3/Q3)))))</f>
        <v>56.288106218888451</v>
      </c>
      <c r="S3" s="16">
        <f>IF(R3&lt;0,360+R3,R3)</f>
        <v>56.288106218888451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цикл'!M4</f>
        <v>118.3339222466592</v>
      </c>
      <c r="P4" s="16">
        <f>N4-'"0" цикл'!N4</f>
        <v>174.98419510672471</v>
      </c>
      <c r="Q4" s="16">
        <f t="shared" ref="Q4:Q54" si="8">SQRT(O4^2+P4^2)</f>
        <v>211.24011383121976</v>
      </c>
      <c r="R4" s="16">
        <f t="shared" ref="R4:R54" si="9">IF(Q4=0,0,IF(O4&gt;=0,DEGREES(ASIN(P4/Q4)),(180-DEGREES(ASIN(P4/Q4)))))</f>
        <v>55.931283186381478</v>
      </c>
      <c r="S4" s="16">
        <f t="shared" ref="S4:S54" si="10">IF(R4&lt;0,360+R4,R4)</f>
        <v>55.931283186381478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цикл'!M5</f>
        <v>118.44057912813909</v>
      </c>
      <c r="P5" s="16">
        <f>N5-'"0" цикл'!N5</f>
        <v>168.67003803298445</v>
      </c>
      <c r="Q5" s="16">
        <f t="shared" si="8"/>
        <v>206.10131613907129</v>
      </c>
      <c r="R5" s="16">
        <f t="shared" si="9"/>
        <v>54.923360568413003</v>
      </c>
      <c r="S5" s="16">
        <f t="shared" si="10"/>
        <v>54.923360568413003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цикл'!M6</f>
        <v>115.43963824190357</v>
      </c>
      <c r="P6" s="16">
        <f>N6-'"0" цикл'!N6</f>
        <v>161.34130448408644</v>
      </c>
      <c r="Q6" s="16">
        <f t="shared" si="8"/>
        <v>198.38681057481685</v>
      </c>
      <c r="R6" s="16">
        <f t="shared" si="9"/>
        <v>54.416295051874137</v>
      </c>
      <c r="S6" s="16">
        <f t="shared" si="10"/>
        <v>54.416295051874137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цикл'!M7</f>
        <v>112.55873987803079</v>
      </c>
      <c r="P7" s="16">
        <f>N7-'"0" цикл'!N7</f>
        <v>156.74432023491929</v>
      </c>
      <c r="Q7" s="16">
        <f t="shared" si="8"/>
        <v>192.97215303985476</v>
      </c>
      <c r="R7" s="16">
        <f t="shared" si="9"/>
        <v>54.317717354924277</v>
      </c>
      <c r="S7" s="16">
        <f t="shared" si="10"/>
        <v>54.317717354924277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цикл'!M8</f>
        <v>110.35536209980665</v>
      </c>
      <c r="P8" s="16">
        <f>N8-'"0" цикл'!N8</f>
        <v>152.75698866298049</v>
      </c>
      <c r="Q8" s="16">
        <f t="shared" si="8"/>
        <v>188.44894143921687</v>
      </c>
      <c r="R8" s="16">
        <f t="shared" si="9"/>
        <v>54.154738202192569</v>
      </c>
      <c r="S8" s="16">
        <f t="shared" si="10"/>
        <v>54.154738202192569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цикл'!M9</f>
        <v>107.96531103111946</v>
      </c>
      <c r="P9" s="16">
        <f>N9-'"0" цикл'!N9</f>
        <v>147.53223951802445</v>
      </c>
      <c r="Q9" s="16">
        <f t="shared" si="8"/>
        <v>182.81758690905559</v>
      </c>
      <c r="R9" s="16">
        <f t="shared" si="9"/>
        <v>53.803026143908752</v>
      </c>
      <c r="S9" s="16">
        <f t="shared" si="10"/>
        <v>53.803026143908752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цикл'!M10</f>
        <v>108.48404340062581</v>
      </c>
      <c r="P10" s="16">
        <f>N10-'"0" цикл'!N10</f>
        <v>142.57310185859464</v>
      </c>
      <c r="Q10" s="16">
        <f t="shared" si="8"/>
        <v>179.1532222599696</v>
      </c>
      <c r="R10" s="16">
        <f t="shared" si="9"/>
        <v>52.732450383585416</v>
      </c>
      <c r="S10" s="16">
        <f t="shared" si="10"/>
        <v>52.732450383585416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цикл'!M11</f>
        <v>110.98560948048484</v>
      </c>
      <c r="P11" s="16">
        <f>N11-'"0" цикл'!N11</f>
        <v>136.79850732720905</v>
      </c>
      <c r="Q11" s="16">
        <f t="shared" si="8"/>
        <v>176.15798908567035</v>
      </c>
      <c r="R11" s="16">
        <f t="shared" si="9"/>
        <v>50.947332528839432</v>
      </c>
      <c r="S11" s="16">
        <f t="shared" si="10"/>
        <v>50.947332528839432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цикл'!M12</f>
        <v>114.22286510806867</v>
      </c>
      <c r="P12" s="16">
        <f>N12-'"0" цикл'!N12</f>
        <v>130.9888924403223</v>
      </c>
      <c r="Q12" s="16">
        <f t="shared" si="8"/>
        <v>173.79572162811829</v>
      </c>
      <c r="R12" s="16">
        <f t="shared" si="9"/>
        <v>48.911434928524059</v>
      </c>
      <c r="S12" s="16">
        <f t="shared" si="10"/>
        <v>48.911434928524059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цикл'!M13</f>
        <v>119.8452989111274</v>
      </c>
      <c r="P13" s="16">
        <f>N13-'"0" цикл'!N13</f>
        <v>125.50061635919118</v>
      </c>
      <c r="Q13" s="16">
        <f t="shared" si="8"/>
        <v>173.53184254664723</v>
      </c>
      <c r="R13" s="16">
        <f t="shared" si="9"/>
        <v>46.320455864768121</v>
      </c>
      <c r="S13" s="16">
        <f t="shared" si="10"/>
        <v>46.320455864768121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цикл'!M14</f>
        <v>129.24405390643489</v>
      </c>
      <c r="P14" s="16">
        <f>N14-'"0" цикл'!N14</f>
        <v>122.14656062024963</v>
      </c>
      <c r="Q14" s="16">
        <f t="shared" si="8"/>
        <v>177.83084024298418</v>
      </c>
      <c r="R14" s="16">
        <f t="shared" si="9"/>
        <v>43.382801941673542</v>
      </c>
      <c r="S14" s="16">
        <f t="shared" si="10"/>
        <v>43.382801941673542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цикл'!M15</f>
        <v>141.4878429621719</v>
      </c>
      <c r="P15" s="16">
        <f>N15-'"0" цикл'!N15</f>
        <v>122.07507398354275</v>
      </c>
      <c r="Q15" s="16">
        <f t="shared" si="8"/>
        <v>186.87197059531331</v>
      </c>
      <c r="R15" s="16">
        <f t="shared" si="9"/>
        <v>40.787476930320629</v>
      </c>
      <c r="S15" s="16">
        <f t="shared" si="10"/>
        <v>40.787476930320629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цикл'!M16</f>
        <v>155.2032870662091</v>
      </c>
      <c r="P16" s="16">
        <f>N16-'"0" цикл'!N16</f>
        <v>125.71953891179861</v>
      </c>
      <c r="Q16" s="16">
        <f t="shared" si="8"/>
        <v>199.73347936775986</v>
      </c>
      <c r="R16" s="16">
        <f t="shared" si="9"/>
        <v>39.008559545140955</v>
      </c>
      <c r="S16" s="16">
        <f t="shared" si="10"/>
        <v>39.008559545140955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цикл'!M17</f>
        <v>167.36746577780247</v>
      </c>
      <c r="P17" s="16">
        <f>N17-'"0" цикл'!N17</f>
        <v>130.35044563435804</v>
      </c>
      <c r="Q17" s="16">
        <f t="shared" si="8"/>
        <v>212.1393581539258</v>
      </c>
      <c r="R17" s="16">
        <f t="shared" si="9"/>
        <v>37.912452267173094</v>
      </c>
      <c r="S17" s="16">
        <f t="shared" si="10"/>
        <v>37.912452267173094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цикл'!M18</f>
        <v>177.23446464820489</v>
      </c>
      <c r="P18" s="16">
        <f>N18-'"0" цикл'!N18</f>
        <v>132.75811650797911</v>
      </c>
      <c r="Q18" s="16">
        <f t="shared" si="8"/>
        <v>221.44248227899257</v>
      </c>
      <c r="R18" s="16">
        <f t="shared" si="9"/>
        <v>36.835178616584557</v>
      </c>
      <c r="S18" s="16">
        <f t="shared" si="10"/>
        <v>36.835178616584557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цикл'!M19</f>
        <v>183.66009661858871</v>
      </c>
      <c r="P19" s="16">
        <f>N19-'"0" цикл'!N19</f>
        <v>132.28066814934596</v>
      </c>
      <c r="Q19" s="16">
        <f t="shared" si="8"/>
        <v>226.33869809642965</v>
      </c>
      <c r="R19" s="16">
        <f t="shared" si="9"/>
        <v>35.763213632794589</v>
      </c>
      <c r="S19" s="16">
        <f t="shared" si="10"/>
        <v>35.763213632794589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цикл'!M20</f>
        <v>189.22792816960157</v>
      </c>
      <c r="P20" s="16">
        <f>N20-'"0" цикл'!N20</f>
        <v>128.52157123109384</v>
      </c>
      <c r="Q20" s="16">
        <f t="shared" si="8"/>
        <v>228.74659138677677</v>
      </c>
      <c r="R20" s="16">
        <f t="shared" si="9"/>
        <v>34.18392485408625</v>
      </c>
      <c r="S20" s="16">
        <f t="shared" si="10"/>
        <v>34.18392485408625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цикл'!M21</f>
        <v>196.35079602106345</v>
      </c>
      <c r="P21" s="16">
        <f>N21-'"0" цикл'!N21</f>
        <v>122.59478919939845</v>
      </c>
      <c r="Q21" s="16">
        <f t="shared" si="8"/>
        <v>231.48027440140598</v>
      </c>
      <c r="R21" s="16">
        <f t="shared" si="9"/>
        <v>31.979259937116218</v>
      </c>
      <c r="S21" s="16">
        <f t="shared" si="10"/>
        <v>31.979259937116218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цикл'!M22</f>
        <v>203.13414809674632</v>
      </c>
      <c r="P22" s="16">
        <f>N22-'"0" цикл'!N22</f>
        <v>119.62954345435807</v>
      </c>
      <c r="Q22" s="16">
        <f t="shared" si="8"/>
        <v>235.74288916124067</v>
      </c>
      <c r="R22" s="16">
        <f t="shared" si="9"/>
        <v>30.494636055011792</v>
      </c>
      <c r="S22" s="16">
        <f t="shared" si="10"/>
        <v>30.494636055011792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цикл'!M23</f>
        <v>208.93925620662486</v>
      </c>
      <c r="P23" s="16">
        <f>N23-'"0" цикл'!N23</f>
        <v>119.57985904306545</v>
      </c>
      <c r="Q23" s="16">
        <f t="shared" si="8"/>
        <v>240.73835480233936</v>
      </c>
      <c r="R23" s="16">
        <f t="shared" si="9"/>
        <v>29.783316381276904</v>
      </c>
      <c r="S23" s="16">
        <f t="shared" si="10"/>
        <v>29.783316381276904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цикл'!M24</f>
        <v>212.54465678967674</v>
      </c>
      <c r="P24" s="16">
        <f>N24-'"0" цикл'!N24</f>
        <v>121.06560015622861</v>
      </c>
      <c r="Q24" s="16">
        <f t="shared" si="8"/>
        <v>244.60603155079662</v>
      </c>
      <c r="R24" s="16">
        <f t="shared" si="9"/>
        <v>29.665872365936366</v>
      </c>
      <c r="S24" s="16">
        <f t="shared" si="10"/>
        <v>29.665872365936366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цикл'!M25</f>
        <v>212.55313997156654</v>
      </c>
      <c r="P25" s="16">
        <f>N25-'"0" цикл'!N25</f>
        <v>123.47733027095761</v>
      </c>
      <c r="Q25" s="16">
        <f t="shared" si="8"/>
        <v>245.81596449908517</v>
      </c>
      <c r="R25" s="16">
        <f t="shared" si="9"/>
        <v>30.153354292861358</v>
      </c>
      <c r="S25" s="16">
        <f t="shared" si="10"/>
        <v>30.153354292861358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цикл'!M26</f>
        <v>211.43818405580939</v>
      </c>
      <c r="P26" s="16">
        <f>N26-'"0" цикл'!N26</f>
        <v>125.07104751369707</v>
      </c>
      <c r="Q26" s="16">
        <f t="shared" si="8"/>
        <v>245.6600753134131</v>
      </c>
      <c r="R26" s="16">
        <f t="shared" si="9"/>
        <v>30.605391016928291</v>
      </c>
      <c r="S26" s="16">
        <f t="shared" si="10"/>
        <v>30.605391016928291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цикл'!M27</f>
        <v>211.18003821632311</v>
      </c>
      <c r="P27" s="16">
        <f>N27-'"0" цикл'!N27</f>
        <v>123.26406398576424</v>
      </c>
      <c r="Q27" s="16">
        <f t="shared" si="8"/>
        <v>244.52206037765646</v>
      </c>
      <c r="R27" s="16">
        <f t="shared" si="9"/>
        <v>30.271760418169553</v>
      </c>
      <c r="S27" s="16">
        <f t="shared" si="10"/>
        <v>30.271760418169553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цикл'!M28</f>
        <v>209.41305135275573</v>
      </c>
      <c r="P28" s="16">
        <f>N28-'"0" цикл'!N28</f>
        <v>123.19740662371979</v>
      </c>
      <c r="Q28" s="16">
        <f t="shared" si="8"/>
        <v>242.96383902894289</v>
      </c>
      <c r="R28" s="16">
        <f t="shared" si="9"/>
        <v>30.468239916679575</v>
      </c>
      <c r="S28" s="16">
        <f t="shared" si="10"/>
        <v>30.468239916679575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цикл'!M29</f>
        <v>205.9263733856119</v>
      </c>
      <c r="P29" s="16">
        <f>N29-'"0" цикл'!N29</f>
        <v>123.79248697874493</v>
      </c>
      <c r="Q29" s="16">
        <f t="shared" si="8"/>
        <v>240.27120320199253</v>
      </c>
      <c r="R29" s="16">
        <f t="shared" si="9"/>
        <v>31.01214944623112</v>
      </c>
      <c r="S29" s="16">
        <f t="shared" si="10"/>
        <v>31.01214944623112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цикл'!M30</f>
        <v>202.14645471109995</v>
      </c>
      <c r="P30" s="16">
        <f>N30-'"0" цикл'!N30</f>
        <v>125.19111097502011</v>
      </c>
      <c r="Q30" s="16">
        <f t="shared" si="8"/>
        <v>237.77300818096779</v>
      </c>
      <c r="R30" s="16">
        <f t="shared" si="9"/>
        <v>31.770304161363509</v>
      </c>
      <c r="S30" s="16">
        <f t="shared" si="10"/>
        <v>31.770304161363509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цикл'!M31</f>
        <v>196.53292905570126</v>
      </c>
      <c r="P31" s="16">
        <f>N31-'"0" цикл'!N31</f>
        <v>126.45643880221917</v>
      </c>
      <c r="Q31" s="16">
        <f t="shared" si="8"/>
        <v>233.70156849656084</v>
      </c>
      <c r="R31" s="16">
        <f t="shared" si="9"/>
        <v>32.75870367088941</v>
      </c>
      <c r="S31" s="16">
        <f t="shared" si="10"/>
        <v>32.75870367088941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цикл'!M32</f>
        <v>189.04202805483285</v>
      </c>
      <c r="P32" s="16">
        <f>N32-'"0" цикл'!N32</f>
        <v>126.57642863404301</v>
      </c>
      <c r="Q32" s="16">
        <f t="shared" si="8"/>
        <v>227.50490248966767</v>
      </c>
      <c r="R32" s="16">
        <f t="shared" si="9"/>
        <v>33.804985259781226</v>
      </c>
      <c r="S32" s="16">
        <f t="shared" si="10"/>
        <v>33.804985259781226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цикл'!M33</f>
        <v>180.4565771917851</v>
      </c>
      <c r="P33" s="16">
        <f>N33-'"0" цикл'!N33</f>
        <v>123.9063515403153</v>
      </c>
      <c r="Q33" s="16">
        <f t="shared" si="8"/>
        <v>218.90034308745817</v>
      </c>
      <c r="R33" s="16">
        <f t="shared" si="9"/>
        <v>34.474542397533256</v>
      </c>
      <c r="S33" s="16">
        <f t="shared" si="10"/>
        <v>34.474542397533256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цикл'!M34</f>
        <v>173.52293586047716</v>
      </c>
      <c r="P34" s="16">
        <f>N34-'"0" цикл'!N34</f>
        <v>120.63635574623859</v>
      </c>
      <c r="Q34" s="16">
        <f t="shared" si="8"/>
        <v>211.33702845779845</v>
      </c>
      <c r="R34" s="16">
        <f t="shared" si="9"/>
        <v>34.807741386749697</v>
      </c>
      <c r="S34" s="16">
        <f t="shared" si="10"/>
        <v>34.807741386749697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цикл'!M35</f>
        <v>167.98544577528691</v>
      </c>
      <c r="P35" s="16">
        <f>N35-'"0" цикл'!N35</f>
        <v>117.16035329907024</v>
      </c>
      <c r="Q35" s="16">
        <f t="shared" si="8"/>
        <v>204.80639242339291</v>
      </c>
      <c r="R35" s="16">
        <f t="shared" si="9"/>
        <v>34.893594693198629</v>
      </c>
      <c r="S35" s="16">
        <f t="shared" si="10"/>
        <v>34.893594693198629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цикл'!M36</f>
        <v>163.63206950840143</v>
      </c>
      <c r="P36" s="16">
        <f>N36-'"0" цикл'!N36</f>
        <v>114.26856066924576</v>
      </c>
      <c r="Q36" s="16">
        <f t="shared" si="8"/>
        <v>199.58145737774191</v>
      </c>
      <c r="R36" s="16">
        <f t="shared" si="9"/>
        <v>34.927605884914755</v>
      </c>
      <c r="S36" s="16">
        <f t="shared" si="10"/>
        <v>34.927605884914755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цикл'!M37</f>
        <v>160.80576014179923</v>
      </c>
      <c r="P37" s="16">
        <f>N37-'"0" цикл'!N37</f>
        <v>111.39619578302052</v>
      </c>
      <c r="Q37" s="16">
        <f t="shared" si="8"/>
        <v>195.62107486084139</v>
      </c>
      <c r="R37" s="16">
        <f t="shared" si="9"/>
        <v>34.711801207471503</v>
      </c>
      <c r="S37" s="16">
        <f t="shared" si="10"/>
        <v>34.711801207471503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цикл'!M38</f>
        <v>160.61427032043349</v>
      </c>
      <c r="P38" s="16">
        <f>N38-'"0" цикл'!N38</f>
        <v>109.23047589246463</v>
      </c>
      <c r="Q38" s="16">
        <f t="shared" si="8"/>
        <v>194.2375882630846</v>
      </c>
      <c r="R38" s="16">
        <f t="shared" si="9"/>
        <v>34.218817560387713</v>
      </c>
      <c r="S38" s="16">
        <f t="shared" si="10"/>
        <v>34.218817560387713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цикл'!M39</f>
        <v>161.86864523563025</v>
      </c>
      <c r="P39" s="16">
        <f>N39-'"0" цикл'!N39</f>
        <v>107.25385201479131</v>
      </c>
      <c r="Q39" s="16">
        <f t="shared" si="8"/>
        <v>194.17735986059003</v>
      </c>
      <c r="R39" s="16">
        <f t="shared" si="9"/>
        <v>33.528378141325717</v>
      </c>
      <c r="S39" s="16">
        <f t="shared" si="10"/>
        <v>33.528378141325717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цикл'!M40</f>
        <v>163.04788625978028</v>
      </c>
      <c r="P40" s="16">
        <f>N40-'"0" цикл'!N40</f>
        <v>104.80823533520945</v>
      </c>
      <c r="Q40" s="16">
        <f t="shared" si="8"/>
        <v>193.82822139168201</v>
      </c>
      <c r="R40" s="16">
        <f t="shared" si="9"/>
        <v>32.733171658342464</v>
      </c>
      <c r="S40" s="16">
        <f t="shared" si="10"/>
        <v>32.733171658342464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цикл'!M41</f>
        <v>161.78134514508977</v>
      </c>
      <c r="P41" s="16">
        <f>N41-'"0" цикл'!N41</f>
        <v>99.107285535295176</v>
      </c>
      <c r="Q41" s="16">
        <f t="shared" si="8"/>
        <v>189.72468917652546</v>
      </c>
      <c r="R41" s="16">
        <f t="shared" si="9"/>
        <v>31.491644297574357</v>
      </c>
      <c r="S41" s="16">
        <f t="shared" si="10"/>
        <v>31.491644297574357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цикл'!M42</f>
        <v>156.93207768988222</v>
      </c>
      <c r="P42" s="16">
        <f>N42-'"0" цикл'!N42</f>
        <v>90.622252843957597</v>
      </c>
      <c r="Q42" s="16">
        <f t="shared" si="8"/>
        <v>181.21829300205155</v>
      </c>
      <c r="R42" s="16">
        <f t="shared" si="9"/>
        <v>30.004785000235678</v>
      </c>
      <c r="S42" s="16">
        <f t="shared" si="10"/>
        <v>30.004785000235678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цикл'!M43</f>
        <v>150.0175647556523</v>
      </c>
      <c r="P43" s="16">
        <f>N43-'"0" цикл'!N43</f>
        <v>82.10312486625395</v>
      </c>
      <c r="Q43" s="16">
        <f t="shared" si="8"/>
        <v>171.01518309208694</v>
      </c>
      <c r="R43" s="16">
        <f t="shared" si="9"/>
        <v>28.691450412676261</v>
      </c>
      <c r="S43" s="16">
        <f t="shared" si="10"/>
        <v>28.691450412676261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цикл'!M44</f>
        <v>140.62944727810881</v>
      </c>
      <c r="P44" s="16">
        <f>N44-'"0" цикл'!N44</f>
        <v>74.515926845462062</v>
      </c>
      <c r="Q44" s="16">
        <f t="shared" si="8"/>
        <v>159.15170371499212</v>
      </c>
      <c r="R44" s="16">
        <f t="shared" si="9"/>
        <v>27.917965768454234</v>
      </c>
      <c r="S44" s="16">
        <f t="shared" si="10"/>
        <v>27.917965768454234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цикл'!M45</f>
        <v>132.93555085908503</v>
      </c>
      <c r="P45" s="16">
        <f>N45-'"0" цикл'!N45</f>
        <v>63.92189255392303</v>
      </c>
      <c r="Q45" s="16">
        <f t="shared" si="8"/>
        <v>147.50548813479335</v>
      </c>
      <c r="R45" s="16">
        <f t="shared" si="9"/>
        <v>25.680515981835473</v>
      </c>
      <c r="S45" s="16">
        <f t="shared" si="10"/>
        <v>25.680515981835473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цикл'!M46</f>
        <v>123.94001348194581</v>
      </c>
      <c r="P46" s="16">
        <f>N46-'"0" цикл'!N46</f>
        <v>54.593083072235544</v>
      </c>
      <c r="Q46" s="16">
        <f t="shared" si="8"/>
        <v>135.43091102564776</v>
      </c>
      <c r="R46" s="16">
        <f t="shared" si="9"/>
        <v>23.772526167540555</v>
      </c>
      <c r="S46" s="16">
        <f t="shared" si="10"/>
        <v>23.772526167540555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цикл'!M47</f>
        <v>113.64045413423904</v>
      </c>
      <c r="P47" s="16">
        <f>N47-'"0" цикл'!N47</f>
        <v>46.35986754029657</v>
      </c>
      <c r="Q47" s="16">
        <f t="shared" si="8"/>
        <v>122.73300344320565</v>
      </c>
      <c r="R47" s="16">
        <f t="shared" si="9"/>
        <v>22.193109113647768</v>
      </c>
      <c r="S47" s="16">
        <f t="shared" si="10"/>
        <v>22.193109113647768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цикл'!M48</f>
        <v>103.31180935230877</v>
      </c>
      <c r="P48" s="16">
        <f>N48-'"0" цикл'!N48</f>
        <v>38.215124902353026</v>
      </c>
      <c r="Q48" s="16">
        <f t="shared" si="8"/>
        <v>110.15319206881949</v>
      </c>
      <c r="R48" s="16">
        <f t="shared" si="9"/>
        <v>20.299476154314938</v>
      </c>
      <c r="S48" s="16">
        <f t="shared" si="10"/>
        <v>20.299476154314938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цикл'!M49</f>
        <v>93.629109502327267</v>
      </c>
      <c r="P49" s="16">
        <f>N49-'"0" цикл'!N49</f>
        <v>29.466831068185826</v>
      </c>
      <c r="Q49" s="16">
        <f t="shared" si="8"/>
        <v>98.156529479193551</v>
      </c>
      <c r="R49" s="16">
        <f t="shared" si="9"/>
        <v>17.469763407835998</v>
      </c>
      <c r="S49" s="16">
        <f t="shared" si="10"/>
        <v>17.469763407835998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цикл'!M50</f>
        <v>81.968623503980922</v>
      </c>
      <c r="P50" s="16">
        <f>N50-'"0" цикл'!N50</f>
        <v>22.738888616494712</v>
      </c>
      <c r="Q50" s="16">
        <f t="shared" si="8"/>
        <v>85.064165749454844</v>
      </c>
      <c r="R50" s="16">
        <f t="shared" si="9"/>
        <v>15.504528817874874</v>
      </c>
      <c r="S50" s="16">
        <f t="shared" si="10"/>
        <v>15.504528817874874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цикл'!M51</f>
        <v>68.632217900465761</v>
      </c>
      <c r="P51" s="16">
        <f>N51-'"0" цикл'!N51</f>
        <v>18.008337133733178</v>
      </c>
      <c r="Q51" s="16">
        <f t="shared" si="8"/>
        <v>70.955489852859202</v>
      </c>
      <c r="R51" s="16">
        <f t="shared" si="9"/>
        <v>14.702352412450903</v>
      </c>
      <c r="S51" s="16">
        <f t="shared" si="10"/>
        <v>14.702352412450903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цикл'!M52</f>
        <v>55.120107883742612</v>
      </c>
      <c r="P52" s="16">
        <f>N52-'"0" цикл'!N52</f>
        <v>12.925087583245581</v>
      </c>
      <c r="Q52" s="16">
        <f t="shared" si="8"/>
        <v>56.615229242227691</v>
      </c>
      <c r="R52" s="16">
        <f t="shared" si="9"/>
        <v>13.196830344315876</v>
      </c>
      <c r="S52" s="16">
        <f t="shared" si="10"/>
        <v>13.196830344315876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цикл'!M53</f>
        <v>41.622538871431573</v>
      </c>
      <c r="P53" s="16">
        <f>N53-'"0" цикл'!N53</f>
        <v>7.9872803929343679</v>
      </c>
      <c r="Q53" s="16">
        <f t="shared" si="8"/>
        <v>42.381981904804618</v>
      </c>
      <c r="R53" s="16">
        <f t="shared" si="9"/>
        <v>10.862886757769456</v>
      </c>
      <c r="S53" s="16">
        <f t="shared" si="10"/>
        <v>10.862886757769456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цикл'!M54</f>
        <v>28.335941847592267</v>
      </c>
      <c r="P54" s="16">
        <f>N54-'"0" цикл'!N54</f>
        <v>1.4095952488763364</v>
      </c>
      <c r="Q54" s="16">
        <f t="shared" si="8"/>
        <v>28.370980933971694</v>
      </c>
      <c r="R54" s="16">
        <f t="shared" si="9"/>
        <v>2.8478791011997409</v>
      </c>
      <c r="S54" s="16">
        <f t="shared" si="10"/>
        <v>2.8478791011997409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6" workbookViewId="0">
      <selection activeCell="H2" sqref="H2"/>
    </sheetView>
  </sheetViews>
  <sheetFormatPr defaultRowHeight="15" x14ac:dyDescent="0.25"/>
  <sheetData>
    <row r="1" spans="1:24" x14ac:dyDescent="0.25">
      <c r="B1" s="23" t="s">
        <v>0</v>
      </c>
      <c r="C1" s="23"/>
      <c r="D1" s="23"/>
      <c r="E1" s="23"/>
      <c r="H1" t="s">
        <v>96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B3">
        <v>160</v>
      </c>
      <c r="C3">
        <v>-159</v>
      </c>
      <c r="D3">
        <v>-19</v>
      </c>
      <c r="E3">
        <v>-34</v>
      </c>
      <c r="F3">
        <f>(B3-C3)/2</f>
        <v>159.5</v>
      </c>
      <c r="G3">
        <f>(D3-E3)/2</f>
        <v>7.5</v>
      </c>
      <c r="H3">
        <f>ASIN(F3/20000)</f>
        <v>7.9750845382502589E-3</v>
      </c>
      <c r="I3">
        <f>ASIN(G3/20000)</f>
        <v>3.7500000878906307E-4</v>
      </c>
      <c r="J3">
        <f>0.5*SIN(H3)</f>
        <v>3.9874999999999997E-3</v>
      </c>
      <c r="K3">
        <f>0.5*SIN(I3)</f>
        <v>1.875E-4</v>
      </c>
      <c r="L3">
        <f>J4+L4</f>
        <v>-4.3787499999999986E-2</v>
      </c>
      <c r="M3">
        <f>K4+M4</f>
        <v>-9.698749999999999E-2</v>
      </c>
      <c r="N3">
        <f>SQRT(L3^2+M3^2)</f>
        <v>0.10641391033365889</v>
      </c>
      <c r="O3">
        <f>IF(L3&gt;=0,180-DEGREES(ASIN(-M3/N3)),IF(M3&lt;0,DEGREES(ASIN(-M3/N3)),360-DEGREES(ASIN(M3/N3))))</f>
        <v>65.701980257792357</v>
      </c>
      <c r="P3">
        <f>IF((O3+$P$1)&lt;=360,O3+$P$1,O3+$P$1-360)</f>
        <v>245.70198025779234</v>
      </c>
      <c r="Q3">
        <f>1000*N3*COS(RADIANS(P3))</f>
        <v>-43.787500000000016</v>
      </c>
      <c r="R3">
        <f>1000*N3*SIN(RADIANS(P3))</f>
        <v>-96.987499999999969</v>
      </c>
      <c r="S3">
        <f>N3*1000</f>
        <v>106.41391033365889</v>
      </c>
      <c r="T3">
        <f>Q3-'"0" цикл'!P3</f>
        <v>328.61726888415723</v>
      </c>
      <c r="U3">
        <f>R3-'"0" цикл'!Q3</f>
        <v>-584.07436470893447</v>
      </c>
      <c r="V3">
        <f>SQRT(T3^2+U3^2)</f>
        <v>670.17324097506901</v>
      </c>
      <c r="W3">
        <f>IF(V3=0,0,IF(T3&gt;=0,DEGREES(ASIN(U3/V3)),(180-DEGREES(ASIN(U3/V3)))))</f>
        <v>-60.636625180271771</v>
      </c>
      <c r="X3">
        <f>IF(W3&lt;0,360+W3,W3)</f>
        <v>299.36337481972822</v>
      </c>
    </row>
    <row r="4" spans="1:24" x14ac:dyDescent="0.25">
      <c r="A4">
        <v>0</v>
      </c>
      <c r="B4">
        <v>133</v>
      </c>
      <c r="C4">
        <v>-142</v>
      </c>
      <c r="D4">
        <v>48</v>
      </c>
      <c r="E4">
        <v>-79</v>
      </c>
      <c r="F4">
        <f t="shared" ref="F4:F54" si="0">(B4-C4)/2</f>
        <v>137.5</v>
      </c>
      <c r="G4">
        <f t="shared" ref="G4:G54" si="1">(D4-E4)/2</f>
        <v>63.5</v>
      </c>
      <c r="H4">
        <f t="shared" ref="H4:I19" si="2">ASIN(F4/20000)</f>
        <v>6.8750541596806049E-3</v>
      </c>
      <c r="I4">
        <f t="shared" si="2"/>
        <v>3.1750053343549268E-3</v>
      </c>
      <c r="J4">
        <f t="shared" ref="J4:K19" si="3">0.5*SIN(H4)</f>
        <v>3.4375E-3</v>
      </c>
      <c r="K4">
        <f t="shared" si="3"/>
        <v>1.5874999999999997E-3</v>
      </c>
      <c r="L4">
        <f t="shared" ref="L4:M19" si="4">J5+L5</f>
        <v>-4.7224999999999989E-2</v>
      </c>
      <c r="M4">
        <f t="shared" si="4"/>
        <v>-9.8574999999999996E-2</v>
      </c>
      <c r="N4">
        <f t="shared" ref="N4:N54" si="5">SQRT(L4^2+M4^2)</f>
        <v>0.10930339084401727</v>
      </c>
      <c r="O4">
        <f t="shared" ref="O4:O53" si="6">IF(L4&gt;=0,180-DEGREES(ASIN(-M4/N4)),IF(M4&lt;0,DEGREES(ASIN(-M4/N4)),360-DEGREES(ASIN(M4/N4))))</f>
        <v>64.401998018857824</v>
      </c>
      <c r="P4">
        <f t="shared" ref="P4:P53" si="7">IF((O4+$P$1)&lt;=360,O4+$P$1,O4+$P$1-360)</f>
        <v>244.40199801885782</v>
      </c>
      <c r="Q4">
        <f t="shared" ref="Q4:Q54" si="8">1000*N4*COS(RADIANS(P4))</f>
        <v>-47.225000000000023</v>
      </c>
      <c r="R4">
        <f t="shared" ref="R4:R54" si="9">1000*N4*SIN(RADIANS(P4))</f>
        <v>-98.574999999999989</v>
      </c>
      <c r="S4">
        <f t="shared" ref="S4:S54" si="10">N4*1000</f>
        <v>109.30339084401727</v>
      </c>
      <c r="T4">
        <f>Q4-'"0" цикл'!P4</f>
        <v>325.17976888415723</v>
      </c>
      <c r="U4">
        <f>R4-'"0" цикл'!Q4</f>
        <v>-585.66186470893444</v>
      </c>
      <c r="V4">
        <f t="shared" ref="V4:V54" si="11">SQRT(T4^2+U4^2)</f>
        <v>669.88185664779735</v>
      </c>
      <c r="W4">
        <f t="shared" ref="W4:W54" si="12">IF(V4=0,0,IF(T4&gt;=0,DEGREES(ASIN(U4/V4)),(180-DEGREES(ASIN(U4/V4)))))</f>
        <v>-60.959447273070431</v>
      </c>
      <c r="X4">
        <f t="shared" ref="X4:X54" si="13">IF(W4&lt;0,360+W4,W4)</f>
        <v>299.04055272692955</v>
      </c>
    </row>
    <row r="5" spans="1:24" x14ac:dyDescent="0.25">
      <c r="A5">
        <v>0.5</v>
      </c>
      <c r="B5">
        <v>16</v>
      </c>
      <c r="C5">
        <v>-32</v>
      </c>
      <c r="D5">
        <v>-21</v>
      </c>
      <c r="E5">
        <v>10</v>
      </c>
      <c r="F5">
        <f t="shared" si="0"/>
        <v>24</v>
      </c>
      <c r="G5">
        <f t="shared" si="1"/>
        <v>-15.5</v>
      </c>
      <c r="H5">
        <f t="shared" si="2"/>
        <v>1.2000002880001867E-3</v>
      </c>
      <c r="I5">
        <f t="shared" si="2"/>
        <v>-7.7500007758075007E-4</v>
      </c>
      <c r="J5">
        <f t="shared" si="3"/>
        <v>6.0000000000000006E-4</v>
      </c>
      <c r="K5">
        <f t="shared" si="3"/>
        <v>-3.8749999999999999E-4</v>
      </c>
      <c r="L5">
        <f t="shared" si="4"/>
        <v>-4.7824999999999993E-2</v>
      </c>
      <c r="M5">
        <f t="shared" si="4"/>
        <v>-9.8187499999999997E-2</v>
      </c>
      <c r="N5">
        <f t="shared" si="5"/>
        <v>0.1092154557800772</v>
      </c>
      <c r="O5">
        <f t="shared" si="6"/>
        <v>64.030292017536297</v>
      </c>
      <c r="P5">
        <f t="shared" si="7"/>
        <v>244.03029201753628</v>
      </c>
      <c r="Q5">
        <f t="shared" si="8"/>
        <v>-47.825000000000053</v>
      </c>
      <c r="R5">
        <f t="shared" si="9"/>
        <v>-98.187499999999972</v>
      </c>
      <c r="S5">
        <f t="shared" si="10"/>
        <v>109.21545578007721</v>
      </c>
      <c r="T5">
        <f>Q5-'"0" цикл'!P5</f>
        <v>315.13615993134181</v>
      </c>
      <c r="U5">
        <f>R5-'"0" цикл'!Q5</f>
        <v>-576.06713845289119</v>
      </c>
      <c r="V5">
        <f t="shared" si="11"/>
        <v>656.63090644712634</v>
      </c>
      <c r="W5">
        <f t="shared" si="12"/>
        <v>-61.319240412012448</v>
      </c>
      <c r="X5">
        <f t="shared" si="13"/>
        <v>298.68075958798755</v>
      </c>
    </row>
    <row r="6" spans="1:24" x14ac:dyDescent="0.25">
      <c r="A6">
        <v>1</v>
      </c>
      <c r="B6">
        <v>-83</v>
      </c>
      <c r="C6">
        <v>88</v>
      </c>
      <c r="D6">
        <v>-95</v>
      </c>
      <c r="E6">
        <v>105</v>
      </c>
      <c r="F6">
        <f t="shared" si="0"/>
        <v>-85.5</v>
      </c>
      <c r="G6">
        <f t="shared" si="1"/>
        <v>-100</v>
      </c>
      <c r="H6">
        <f t="shared" si="2"/>
        <v>-4.2750130214899021E-3</v>
      </c>
      <c r="I6">
        <f t="shared" si="2"/>
        <v>-5.0000208335677122E-3</v>
      </c>
      <c r="J6">
        <f t="shared" si="3"/>
        <v>-2.1375000000000001E-3</v>
      </c>
      <c r="K6">
        <f t="shared" si="3"/>
        <v>-2.5000000000000001E-3</v>
      </c>
      <c r="L6">
        <f t="shared" si="4"/>
        <v>-4.5687499999999992E-2</v>
      </c>
      <c r="M6">
        <f t="shared" si="4"/>
        <v>-9.5687499999999995E-2</v>
      </c>
      <c r="N6">
        <f t="shared" si="5"/>
        <v>0.10603511358271843</v>
      </c>
      <c r="O6">
        <f t="shared" si="6"/>
        <v>64.477124614144572</v>
      </c>
      <c r="P6">
        <f t="shared" si="7"/>
        <v>244.47712461414457</v>
      </c>
      <c r="Q6">
        <f t="shared" si="8"/>
        <v>-45.687499999999979</v>
      </c>
      <c r="R6">
        <f t="shared" si="9"/>
        <v>-95.6875</v>
      </c>
      <c r="S6">
        <f t="shared" si="10"/>
        <v>106.03511358271842</v>
      </c>
      <c r="T6">
        <f>Q6-'"0" цикл'!P6</f>
        <v>308.57411741638623</v>
      </c>
      <c r="U6">
        <f>R6-'"0" цикл'!Q6</f>
        <v>-564.08763364601009</v>
      </c>
      <c r="V6">
        <f t="shared" si="11"/>
        <v>642.97188458878747</v>
      </c>
      <c r="W6">
        <f t="shared" si="12"/>
        <v>-61.319919217451137</v>
      </c>
      <c r="X6">
        <f t="shared" si="13"/>
        <v>298.68008078254888</v>
      </c>
    </row>
    <row r="7" spans="1:24" x14ac:dyDescent="0.25">
      <c r="A7">
        <v>1.5</v>
      </c>
      <c r="B7">
        <v>-53</v>
      </c>
      <c r="C7">
        <v>32</v>
      </c>
      <c r="D7">
        <v>-147</v>
      </c>
      <c r="E7">
        <v>160</v>
      </c>
      <c r="F7">
        <f t="shared" si="0"/>
        <v>-42.5</v>
      </c>
      <c r="G7">
        <f t="shared" si="1"/>
        <v>-153.5</v>
      </c>
      <c r="H7">
        <f t="shared" si="2"/>
        <v>-2.1250015992871044E-3</v>
      </c>
      <c r="I7">
        <f t="shared" si="2"/>
        <v>-7.6750753521093945E-3</v>
      </c>
      <c r="J7">
        <f t="shared" si="3"/>
        <v>-1.0625000000000003E-3</v>
      </c>
      <c r="K7">
        <f t="shared" si="3"/>
        <v>-3.8374999999999998E-3</v>
      </c>
      <c r="L7">
        <f t="shared" si="4"/>
        <v>-4.4624999999999991E-2</v>
      </c>
      <c r="M7">
        <f t="shared" si="4"/>
        <v>-9.1850000000000001E-2</v>
      </c>
      <c r="N7">
        <f t="shared" si="5"/>
        <v>0.10211666428649145</v>
      </c>
      <c r="O7">
        <f t="shared" si="6"/>
        <v>64.087363531312647</v>
      </c>
      <c r="P7">
        <f t="shared" si="7"/>
        <v>244.08736353131263</v>
      </c>
      <c r="Q7">
        <f t="shared" si="8"/>
        <v>-44.625</v>
      </c>
      <c r="R7">
        <f t="shared" si="9"/>
        <v>-91.85</v>
      </c>
      <c r="S7">
        <f t="shared" si="10"/>
        <v>102.11666428649146</v>
      </c>
      <c r="T7">
        <f>Q7-'"0" цикл'!P7</f>
        <v>302.1731879793378</v>
      </c>
      <c r="U7">
        <f>R7-'"0" цикл'!Q7</f>
        <v>-550.89818628007049</v>
      </c>
      <c r="V7">
        <f t="shared" si="11"/>
        <v>628.32909146423219</v>
      </c>
      <c r="W7">
        <f t="shared" si="12"/>
        <v>-61.254789320575945</v>
      </c>
      <c r="X7">
        <f t="shared" si="13"/>
        <v>298.74521067942408</v>
      </c>
    </row>
    <row r="8" spans="1:24" x14ac:dyDescent="0.25">
      <c r="A8">
        <v>2</v>
      </c>
      <c r="B8">
        <v>-30</v>
      </c>
      <c r="C8">
        <v>35</v>
      </c>
      <c r="D8">
        <v>-212</v>
      </c>
      <c r="E8">
        <v>219</v>
      </c>
      <c r="F8">
        <f t="shared" si="0"/>
        <v>-32.5</v>
      </c>
      <c r="G8">
        <f t="shared" si="1"/>
        <v>-215.5</v>
      </c>
      <c r="H8">
        <f t="shared" si="2"/>
        <v>-1.6250007151701205E-3</v>
      </c>
      <c r="I8">
        <f t="shared" si="2"/>
        <v>-1.0775208508266153E-2</v>
      </c>
      <c r="J8">
        <f t="shared" si="3"/>
        <v>-8.1249999999999996E-4</v>
      </c>
      <c r="K8">
        <f t="shared" si="3"/>
        <v>-5.3874999999999999E-3</v>
      </c>
      <c r="L8">
        <f t="shared" si="4"/>
        <v>-4.381249999999999E-2</v>
      </c>
      <c r="M8">
        <f t="shared" si="4"/>
        <v>-8.6462499999999998E-2</v>
      </c>
      <c r="N8">
        <f t="shared" si="5"/>
        <v>9.692935088248554E-2</v>
      </c>
      <c r="O8">
        <f t="shared" si="6"/>
        <v>63.127638343782088</v>
      </c>
      <c r="P8">
        <f t="shared" si="7"/>
        <v>243.12763834378208</v>
      </c>
      <c r="Q8">
        <f t="shared" si="8"/>
        <v>-43.812499999999993</v>
      </c>
      <c r="R8">
        <f t="shared" si="9"/>
        <v>-86.462500000000006</v>
      </c>
      <c r="S8">
        <f t="shared" si="10"/>
        <v>96.929350882485537</v>
      </c>
      <c r="T8">
        <f>Q8-'"0" цикл'!P8</f>
        <v>295.38894990072794</v>
      </c>
      <c r="U8">
        <f>R8-'"0" цикл'!Q8</f>
        <v>-535.95079529427767</v>
      </c>
      <c r="V8">
        <f t="shared" si="11"/>
        <v>611.96232457564201</v>
      </c>
      <c r="W8">
        <f t="shared" si="12"/>
        <v>-61.138670514164104</v>
      </c>
      <c r="X8">
        <f t="shared" si="13"/>
        <v>298.86132948583588</v>
      </c>
    </row>
    <row r="9" spans="1:24" x14ac:dyDescent="0.25">
      <c r="A9">
        <v>2.5</v>
      </c>
      <c r="B9">
        <v>18</v>
      </c>
      <c r="C9">
        <v>-16</v>
      </c>
      <c r="D9">
        <v>-266</v>
      </c>
      <c r="E9">
        <v>275</v>
      </c>
      <c r="F9">
        <f t="shared" si="0"/>
        <v>17</v>
      </c>
      <c r="G9">
        <f t="shared" si="1"/>
        <v>-270.5</v>
      </c>
      <c r="H9">
        <f t="shared" si="2"/>
        <v>8.5000010235419994E-4</v>
      </c>
      <c r="I9">
        <f t="shared" si="2"/>
        <v>-1.3525412378792848E-2</v>
      </c>
      <c r="J9">
        <f t="shared" si="3"/>
        <v>4.2499999999999998E-4</v>
      </c>
      <c r="K9">
        <f t="shared" si="3"/>
        <v>-6.7625000000000003E-3</v>
      </c>
      <c r="L9">
        <f t="shared" si="4"/>
        <v>-4.4237499999999992E-2</v>
      </c>
      <c r="M9">
        <f t="shared" si="4"/>
        <v>-7.9699999999999993E-2</v>
      </c>
      <c r="N9">
        <f t="shared" si="5"/>
        <v>9.1153970874833526E-2</v>
      </c>
      <c r="O9">
        <f t="shared" si="6"/>
        <v>60.967526956520892</v>
      </c>
      <c r="P9">
        <f t="shared" si="7"/>
        <v>240.96752695652089</v>
      </c>
      <c r="Q9">
        <f t="shared" si="8"/>
        <v>-44.237500000000018</v>
      </c>
      <c r="R9">
        <f t="shared" si="9"/>
        <v>-79.699999999999989</v>
      </c>
      <c r="S9">
        <f t="shared" si="10"/>
        <v>91.153970874833533</v>
      </c>
      <c r="T9">
        <f>Q9-'"0" цикл'!P9</f>
        <v>286.93578033332818</v>
      </c>
      <c r="U9">
        <f>R9-'"0" цикл'!Q9</f>
        <v>-519.69561714187103</v>
      </c>
      <c r="V9">
        <f t="shared" si="11"/>
        <v>593.64608691708406</v>
      </c>
      <c r="W9">
        <f t="shared" si="12"/>
        <v>-61.095911546450402</v>
      </c>
      <c r="X9">
        <f t="shared" si="13"/>
        <v>298.9040884535496</v>
      </c>
    </row>
    <row r="10" spans="1:24" x14ac:dyDescent="0.25">
      <c r="A10">
        <v>3</v>
      </c>
      <c r="B10">
        <v>70</v>
      </c>
      <c r="C10">
        <v>-76</v>
      </c>
      <c r="D10">
        <v>-279</v>
      </c>
      <c r="E10">
        <v>291</v>
      </c>
      <c r="F10">
        <f t="shared" si="0"/>
        <v>73</v>
      </c>
      <c r="G10">
        <f t="shared" si="1"/>
        <v>-285</v>
      </c>
      <c r="H10">
        <f t="shared" si="2"/>
        <v>3.6500081045694214E-3</v>
      </c>
      <c r="I10">
        <f t="shared" si="2"/>
        <v>-1.4250482317512071E-2</v>
      </c>
      <c r="J10">
        <f t="shared" si="3"/>
        <v>1.825E-3</v>
      </c>
      <c r="K10">
        <f t="shared" si="3"/>
        <v>-7.1250000000000003E-3</v>
      </c>
      <c r="L10">
        <f t="shared" si="4"/>
        <v>-4.6062499999999992E-2</v>
      </c>
      <c r="M10">
        <f t="shared" si="4"/>
        <v>-7.2574999999999987E-2</v>
      </c>
      <c r="N10">
        <f t="shared" si="5"/>
        <v>8.5958621040882213E-2</v>
      </c>
      <c r="O10">
        <f t="shared" si="6"/>
        <v>57.597183541425863</v>
      </c>
      <c r="P10">
        <f t="shared" si="7"/>
        <v>237.59718354142586</v>
      </c>
      <c r="Q10">
        <f t="shared" si="8"/>
        <v>-46.062499999999964</v>
      </c>
      <c r="R10">
        <f t="shared" si="9"/>
        <v>-72.575000000000003</v>
      </c>
      <c r="S10">
        <f t="shared" si="10"/>
        <v>85.958621040882207</v>
      </c>
      <c r="T10">
        <f>Q10-'"0" цикл'!P10</f>
        <v>275.63202868185203</v>
      </c>
      <c r="U10">
        <f>R10-'"0" цикл'!Q10</f>
        <v>-502.85843933661715</v>
      </c>
      <c r="V10">
        <f t="shared" si="11"/>
        <v>573.44539866262039</v>
      </c>
      <c r="W10">
        <f t="shared" si="12"/>
        <v>-61.271510434700794</v>
      </c>
      <c r="X10">
        <f t="shared" si="13"/>
        <v>298.72848956529918</v>
      </c>
    </row>
    <row r="11" spans="1:24" x14ac:dyDescent="0.25">
      <c r="A11">
        <v>3.5</v>
      </c>
      <c r="B11">
        <v>105</v>
      </c>
      <c r="C11">
        <v>-113</v>
      </c>
      <c r="D11">
        <v>-294</v>
      </c>
      <c r="E11">
        <v>302</v>
      </c>
      <c r="F11">
        <f t="shared" si="0"/>
        <v>109</v>
      </c>
      <c r="G11">
        <f t="shared" si="1"/>
        <v>-298</v>
      </c>
      <c r="H11">
        <f t="shared" si="2"/>
        <v>5.4500269801314553E-3</v>
      </c>
      <c r="I11">
        <f t="shared" si="2"/>
        <v>-1.4900551379920447E-2</v>
      </c>
      <c r="J11">
        <f t="shared" si="3"/>
        <v>2.7250000000000004E-3</v>
      </c>
      <c r="K11">
        <f t="shared" si="3"/>
        <v>-7.4500000000000009E-3</v>
      </c>
      <c r="L11">
        <f t="shared" si="4"/>
        <v>-4.8787499999999991E-2</v>
      </c>
      <c r="M11">
        <f t="shared" si="4"/>
        <v>-6.5124999999999988E-2</v>
      </c>
      <c r="N11">
        <f t="shared" si="5"/>
        <v>8.1372512442777614E-2</v>
      </c>
      <c r="O11">
        <f t="shared" si="6"/>
        <v>53.161787626394805</v>
      </c>
      <c r="P11">
        <f t="shared" si="7"/>
        <v>233.16178762639481</v>
      </c>
      <c r="Q11">
        <f t="shared" si="8"/>
        <v>-48.787500000000016</v>
      </c>
      <c r="R11">
        <f t="shared" si="9"/>
        <v>-65.124999999999972</v>
      </c>
      <c r="S11">
        <f t="shared" si="10"/>
        <v>81.372512442777619</v>
      </c>
      <c r="T11">
        <f>Q11-'"0" цикл'!P11</f>
        <v>262.14499611656709</v>
      </c>
      <c r="U11">
        <f>R11-'"0" цикл'!Q11</f>
        <v>-485.74391660140839</v>
      </c>
      <c r="V11">
        <f t="shared" si="11"/>
        <v>551.96662173018308</v>
      </c>
      <c r="W11">
        <f t="shared" si="12"/>
        <v>-61.64526790516868</v>
      </c>
      <c r="X11">
        <f t="shared" si="13"/>
        <v>298.35473209483132</v>
      </c>
    </row>
    <row r="12" spans="1:24" x14ac:dyDescent="0.25">
      <c r="A12">
        <v>4</v>
      </c>
      <c r="B12">
        <v>183</v>
      </c>
      <c r="C12">
        <v>-187</v>
      </c>
      <c r="D12">
        <v>-313</v>
      </c>
      <c r="E12">
        <v>319</v>
      </c>
      <c r="F12">
        <f t="shared" si="0"/>
        <v>185</v>
      </c>
      <c r="G12">
        <f t="shared" si="1"/>
        <v>-316</v>
      </c>
      <c r="H12">
        <f t="shared" si="2"/>
        <v>9.2501319139333283E-3</v>
      </c>
      <c r="I12">
        <f t="shared" si="2"/>
        <v>-1.5800657459193665E-2</v>
      </c>
      <c r="J12">
        <f t="shared" si="3"/>
        <v>4.6249999999999998E-3</v>
      </c>
      <c r="K12">
        <f t="shared" si="3"/>
        <v>-7.9000000000000008E-3</v>
      </c>
      <c r="L12">
        <f t="shared" si="4"/>
        <v>-5.3412499999999988E-2</v>
      </c>
      <c r="M12">
        <f t="shared" si="4"/>
        <v>-5.7224999999999991E-2</v>
      </c>
      <c r="N12">
        <f t="shared" si="5"/>
        <v>7.8278961293887894E-2</v>
      </c>
      <c r="O12">
        <f t="shared" si="6"/>
        <v>46.973596282941649</v>
      </c>
      <c r="P12">
        <f t="shared" si="7"/>
        <v>226.97359628294166</v>
      </c>
      <c r="Q12">
        <f t="shared" si="8"/>
        <v>-53.412499999999994</v>
      </c>
      <c r="R12">
        <f t="shared" si="9"/>
        <v>-57.224999999999987</v>
      </c>
      <c r="S12">
        <f t="shared" si="10"/>
        <v>78.278961293887889</v>
      </c>
      <c r="T12">
        <f>Q12-'"0" цикл'!P12</f>
        <v>246.09150893733928</v>
      </c>
      <c r="U12">
        <f>R12-'"0" цикл'!Q12</f>
        <v>-468.1357515713371</v>
      </c>
      <c r="V12">
        <f t="shared" si="11"/>
        <v>528.87816429714428</v>
      </c>
      <c r="W12">
        <f t="shared" si="12"/>
        <v>-62.269810091502286</v>
      </c>
      <c r="X12">
        <f t="shared" si="13"/>
        <v>297.73018990849772</v>
      </c>
    </row>
    <row r="13" spans="1:24" x14ac:dyDescent="0.25">
      <c r="A13">
        <v>4.5</v>
      </c>
      <c r="B13">
        <v>231</v>
      </c>
      <c r="C13">
        <v>-239</v>
      </c>
      <c r="D13">
        <v>-282</v>
      </c>
      <c r="E13">
        <v>293</v>
      </c>
      <c r="F13">
        <f t="shared" si="0"/>
        <v>235</v>
      </c>
      <c r="G13">
        <f t="shared" si="1"/>
        <v>-287.5</v>
      </c>
      <c r="H13">
        <f t="shared" si="2"/>
        <v>1.1750270389194944E-2</v>
      </c>
      <c r="I13">
        <f t="shared" si="2"/>
        <v>-1.4375495122539373E-2</v>
      </c>
      <c r="J13">
        <f t="shared" si="3"/>
        <v>5.875E-3</v>
      </c>
      <c r="K13">
        <f t="shared" si="3"/>
        <v>-7.1875000000000003E-3</v>
      </c>
      <c r="L13">
        <f t="shared" si="4"/>
        <v>-5.9287499999999986E-2</v>
      </c>
      <c r="M13">
        <f t="shared" si="4"/>
        <v>-5.0037499999999992E-2</v>
      </c>
      <c r="N13">
        <f t="shared" si="5"/>
        <v>7.7580661652888711E-2</v>
      </c>
      <c r="O13">
        <f t="shared" si="6"/>
        <v>40.163716762694456</v>
      </c>
      <c r="P13">
        <f t="shared" si="7"/>
        <v>220.16371676269446</v>
      </c>
      <c r="Q13">
        <f t="shared" si="8"/>
        <v>-59.287499999999966</v>
      </c>
      <c r="R13">
        <f t="shared" si="9"/>
        <v>-50.037500000000009</v>
      </c>
      <c r="S13">
        <f t="shared" si="10"/>
        <v>77.580661652888708</v>
      </c>
      <c r="T13">
        <f>Q13-'"0" цикл'!P13</f>
        <v>227.93256631947889</v>
      </c>
      <c r="U13">
        <f>R13-'"0" цикл'!Q13</f>
        <v>-451.38451522777018</v>
      </c>
      <c r="V13">
        <f t="shared" si="11"/>
        <v>505.6690967187858</v>
      </c>
      <c r="W13">
        <f t="shared" si="12"/>
        <v>-63.207904725463145</v>
      </c>
      <c r="X13">
        <f t="shared" si="13"/>
        <v>296.79209527453685</v>
      </c>
    </row>
    <row r="14" spans="1:24" x14ac:dyDescent="0.25">
      <c r="A14">
        <v>5</v>
      </c>
      <c r="B14">
        <v>202</v>
      </c>
      <c r="C14">
        <v>-195</v>
      </c>
      <c r="D14">
        <v>-241</v>
      </c>
      <c r="E14">
        <v>249</v>
      </c>
      <c r="F14">
        <f t="shared" si="0"/>
        <v>198.5</v>
      </c>
      <c r="G14">
        <f t="shared" si="1"/>
        <v>-245</v>
      </c>
      <c r="H14">
        <f t="shared" si="2"/>
        <v>9.9251629519447136E-3</v>
      </c>
      <c r="I14">
        <f t="shared" si="2"/>
        <v>-1.225030639829512E-2</v>
      </c>
      <c r="J14">
        <f t="shared" si="3"/>
        <v>4.962499999999999E-3</v>
      </c>
      <c r="K14">
        <f t="shared" si="3"/>
        <v>-6.1250000000000002E-3</v>
      </c>
      <c r="L14">
        <f t="shared" si="4"/>
        <v>-6.4249999999999988E-2</v>
      </c>
      <c r="M14">
        <f t="shared" si="4"/>
        <v>-4.3912499999999993E-2</v>
      </c>
      <c r="N14">
        <f t="shared" si="5"/>
        <v>7.7822684072511902E-2</v>
      </c>
      <c r="O14">
        <f t="shared" si="6"/>
        <v>34.351162970377018</v>
      </c>
      <c r="P14">
        <f t="shared" si="7"/>
        <v>214.351162970377</v>
      </c>
      <c r="Q14">
        <f t="shared" si="8"/>
        <v>-64.249999999999986</v>
      </c>
      <c r="R14">
        <f t="shared" si="9"/>
        <v>-43.912499999999987</v>
      </c>
      <c r="S14">
        <f t="shared" si="10"/>
        <v>77.822684072511905</v>
      </c>
      <c r="T14">
        <f>Q14-'"0" цикл'!P14</f>
        <v>210.04758466928888</v>
      </c>
      <c r="U14">
        <f>R14-'"0" цикл'!Q14</f>
        <v>-436.04884054166814</v>
      </c>
      <c r="V14">
        <f t="shared" si="11"/>
        <v>484.00266441739262</v>
      </c>
      <c r="W14">
        <f t="shared" si="12"/>
        <v>-64.279578321135119</v>
      </c>
      <c r="X14">
        <f t="shared" si="13"/>
        <v>295.72042167886491</v>
      </c>
    </row>
    <row r="15" spans="1:24" x14ac:dyDescent="0.25">
      <c r="A15">
        <v>5.5</v>
      </c>
      <c r="B15">
        <v>148</v>
      </c>
      <c r="C15">
        <v>-154</v>
      </c>
      <c r="D15">
        <v>-178</v>
      </c>
      <c r="E15">
        <v>186</v>
      </c>
      <c r="F15">
        <f t="shared" si="0"/>
        <v>151</v>
      </c>
      <c r="G15">
        <f t="shared" si="1"/>
        <v>-182</v>
      </c>
      <c r="H15">
        <f t="shared" si="2"/>
        <v>7.5500717299858038E-3</v>
      </c>
      <c r="I15">
        <f t="shared" si="2"/>
        <v>-9.1001255998471378E-3</v>
      </c>
      <c r="J15">
        <f t="shared" si="3"/>
        <v>3.7750000000000001E-3</v>
      </c>
      <c r="K15">
        <f t="shared" si="3"/>
        <v>-4.5499999999999994E-3</v>
      </c>
      <c r="L15">
        <f t="shared" si="4"/>
        <v>-6.8024999999999988E-2</v>
      </c>
      <c r="M15">
        <f t="shared" si="4"/>
        <v>-3.9362499999999995E-2</v>
      </c>
      <c r="N15">
        <f t="shared" si="5"/>
        <v>7.859266525096345E-2</v>
      </c>
      <c r="O15">
        <f t="shared" si="6"/>
        <v>30.055715480968018</v>
      </c>
      <c r="P15">
        <f t="shared" si="7"/>
        <v>210.05571548096802</v>
      </c>
      <c r="Q15">
        <f t="shared" si="8"/>
        <v>-68.024999999999991</v>
      </c>
      <c r="R15">
        <f t="shared" si="9"/>
        <v>-39.362499999999997</v>
      </c>
      <c r="S15">
        <f t="shared" si="10"/>
        <v>78.592665250963449</v>
      </c>
      <c r="T15">
        <f>Q15-'"0" цикл'!P15</f>
        <v>193.45188015073961</v>
      </c>
      <c r="U15">
        <f>R15-'"0" цикл'!Q15</f>
        <v>-422.24705158760133</v>
      </c>
      <c r="V15">
        <f t="shared" si="11"/>
        <v>464.45258370287769</v>
      </c>
      <c r="W15">
        <f t="shared" si="12"/>
        <v>-65.385184521008298</v>
      </c>
      <c r="X15">
        <f t="shared" si="13"/>
        <v>294.61481547899172</v>
      </c>
    </row>
    <row r="16" spans="1:24" x14ac:dyDescent="0.25">
      <c r="A16">
        <v>6</v>
      </c>
      <c r="B16">
        <v>157</v>
      </c>
      <c r="C16">
        <v>-166</v>
      </c>
      <c r="D16">
        <v>-127</v>
      </c>
      <c r="E16">
        <v>135</v>
      </c>
      <c r="F16">
        <f t="shared" si="0"/>
        <v>161.5</v>
      </c>
      <c r="G16">
        <f t="shared" si="1"/>
        <v>-131</v>
      </c>
      <c r="H16">
        <f t="shared" si="2"/>
        <v>8.0750877584787259E-3</v>
      </c>
      <c r="I16">
        <f t="shared" si="2"/>
        <v>-6.5500468361333972E-3</v>
      </c>
      <c r="J16">
        <f t="shared" si="3"/>
        <v>4.0375000000000003E-3</v>
      </c>
      <c r="K16">
        <f t="shared" si="3"/>
        <v>-3.2750000000000001E-3</v>
      </c>
      <c r="L16">
        <f t="shared" si="4"/>
        <v>-7.2062499999999988E-2</v>
      </c>
      <c r="M16">
        <f t="shared" si="4"/>
        <v>-3.6087499999999995E-2</v>
      </c>
      <c r="N16">
        <f t="shared" si="5"/>
        <v>8.0593495782848371E-2</v>
      </c>
      <c r="O16">
        <f t="shared" si="6"/>
        <v>26.600818808945409</v>
      </c>
      <c r="P16">
        <f t="shared" si="7"/>
        <v>206.60081880894541</v>
      </c>
      <c r="Q16">
        <f t="shared" si="8"/>
        <v>-72.062499999999986</v>
      </c>
      <c r="R16">
        <f t="shared" si="9"/>
        <v>-36.087499999999991</v>
      </c>
      <c r="S16">
        <f t="shared" si="10"/>
        <v>80.593495782848365</v>
      </c>
      <c r="T16">
        <f>Q16-'"0" цикл'!P16</f>
        <v>177.75324444752448</v>
      </c>
      <c r="U16">
        <f>R16-'"0" цикл'!Q16</f>
        <v>-409.96856276111436</v>
      </c>
      <c r="V16">
        <f t="shared" si="11"/>
        <v>446.84498247606535</v>
      </c>
      <c r="W16">
        <f t="shared" si="12"/>
        <v>-66.559518423654239</v>
      </c>
      <c r="X16">
        <f t="shared" si="13"/>
        <v>293.44048157634575</v>
      </c>
    </row>
    <row r="17" spans="1:24" x14ac:dyDescent="0.25">
      <c r="A17">
        <v>6.5</v>
      </c>
      <c r="B17">
        <v>171</v>
      </c>
      <c r="C17">
        <v>-177</v>
      </c>
      <c r="D17">
        <v>-105</v>
      </c>
      <c r="E17">
        <v>113</v>
      </c>
      <c r="F17">
        <f t="shared" si="0"/>
        <v>174</v>
      </c>
      <c r="G17">
        <f t="shared" si="1"/>
        <v>-109</v>
      </c>
      <c r="H17">
        <f t="shared" si="2"/>
        <v>8.7001097542383238E-3</v>
      </c>
      <c r="I17">
        <f t="shared" si="2"/>
        <v>-5.4500269801314553E-3</v>
      </c>
      <c r="J17">
        <f t="shared" si="3"/>
        <v>4.3499999999999988E-3</v>
      </c>
      <c r="K17">
        <f t="shared" si="3"/>
        <v>-2.7250000000000004E-3</v>
      </c>
      <c r="L17">
        <f t="shared" si="4"/>
        <v>-7.641249999999998E-2</v>
      </c>
      <c r="M17">
        <f t="shared" si="4"/>
        <v>-3.3362499999999996E-2</v>
      </c>
      <c r="N17">
        <f t="shared" si="5"/>
        <v>8.3378213956044875E-2</v>
      </c>
      <c r="O17">
        <f t="shared" si="6"/>
        <v>23.586587026732371</v>
      </c>
      <c r="P17">
        <f t="shared" si="7"/>
        <v>203.58658702673236</v>
      </c>
      <c r="Q17">
        <f t="shared" si="8"/>
        <v>-76.41249999999998</v>
      </c>
      <c r="R17">
        <f t="shared" si="9"/>
        <v>-33.362499999999969</v>
      </c>
      <c r="S17">
        <f t="shared" si="10"/>
        <v>83.378213956044874</v>
      </c>
      <c r="T17">
        <f>Q17-'"0" цикл'!P17</f>
        <v>163.11743578447039</v>
      </c>
      <c r="U17">
        <f>R17-'"0" цикл'!Q17</f>
        <v>-398.33272662274163</v>
      </c>
      <c r="V17">
        <f t="shared" si="11"/>
        <v>430.4372880636721</v>
      </c>
      <c r="W17">
        <f t="shared" si="12"/>
        <v>-67.730877652606821</v>
      </c>
      <c r="X17">
        <f t="shared" si="13"/>
        <v>292.26912234739319</v>
      </c>
    </row>
    <row r="18" spans="1:24" x14ac:dyDescent="0.25">
      <c r="A18">
        <v>7</v>
      </c>
      <c r="B18">
        <v>169</v>
      </c>
      <c r="C18">
        <v>-171</v>
      </c>
      <c r="D18">
        <v>-110</v>
      </c>
      <c r="E18">
        <v>94</v>
      </c>
      <c r="F18">
        <f t="shared" si="0"/>
        <v>170</v>
      </c>
      <c r="G18">
        <f t="shared" si="1"/>
        <v>-102</v>
      </c>
      <c r="H18">
        <f t="shared" si="2"/>
        <v>8.5001023574946006E-3</v>
      </c>
      <c r="I18">
        <f t="shared" si="2"/>
        <v>-5.1000221087587738E-3</v>
      </c>
      <c r="J18">
        <f t="shared" si="3"/>
        <v>4.2500000000000003E-3</v>
      </c>
      <c r="K18">
        <f t="shared" si="3"/>
        <v>-2.5500000000000006E-3</v>
      </c>
      <c r="L18">
        <f t="shared" si="4"/>
        <v>-8.0662499999999984E-2</v>
      </c>
      <c r="M18">
        <f t="shared" si="4"/>
        <v>-3.0812499999999996E-2</v>
      </c>
      <c r="N18">
        <f t="shared" si="5"/>
        <v>8.6347258569684754E-2</v>
      </c>
      <c r="O18">
        <f t="shared" si="6"/>
        <v>20.90650047056673</v>
      </c>
      <c r="P18">
        <f t="shared" si="7"/>
        <v>200.90650047056673</v>
      </c>
      <c r="Q18">
        <f t="shared" si="8"/>
        <v>-80.662499999999994</v>
      </c>
      <c r="R18">
        <f t="shared" si="9"/>
        <v>-30.812499999999986</v>
      </c>
      <c r="S18">
        <f t="shared" si="10"/>
        <v>86.347258569684755</v>
      </c>
      <c r="T18">
        <f>Q18-'"0" цикл'!P18</f>
        <v>148.5561798027525</v>
      </c>
      <c r="U18">
        <f>R18-'"0" цикл'!Q18</f>
        <v>-386.84592728097624</v>
      </c>
      <c r="V18">
        <f t="shared" si="11"/>
        <v>414.3895631063433</v>
      </c>
      <c r="W18">
        <f t="shared" si="12"/>
        <v>-68.992262669675014</v>
      </c>
      <c r="X18">
        <f t="shared" si="13"/>
        <v>291.00773733032497</v>
      </c>
    </row>
    <row r="19" spans="1:24" x14ac:dyDescent="0.25">
      <c r="A19">
        <v>7.5</v>
      </c>
      <c r="B19">
        <v>310</v>
      </c>
      <c r="C19">
        <v>-312</v>
      </c>
      <c r="D19">
        <v>-216</v>
      </c>
      <c r="E19">
        <v>243</v>
      </c>
      <c r="F19">
        <f t="shared" si="0"/>
        <v>311</v>
      </c>
      <c r="G19">
        <f t="shared" si="1"/>
        <v>-229.5</v>
      </c>
      <c r="H19">
        <f t="shared" si="2"/>
        <v>1.555062673967781E-2</v>
      </c>
      <c r="I19">
        <f t="shared" si="2"/>
        <v>-1.1475251844555903E-2</v>
      </c>
      <c r="J19">
        <f t="shared" si="3"/>
        <v>7.7749999999999989E-3</v>
      </c>
      <c r="K19">
        <f t="shared" si="3"/>
        <v>-5.7375000000000004E-3</v>
      </c>
      <c r="L19">
        <f t="shared" si="4"/>
        <v>-8.8437499999999988E-2</v>
      </c>
      <c r="M19">
        <f t="shared" si="4"/>
        <v>-2.5074999999999997E-2</v>
      </c>
      <c r="N19">
        <f t="shared" si="5"/>
        <v>9.1923593441781831E-2</v>
      </c>
      <c r="O19">
        <f t="shared" si="6"/>
        <v>15.829813485144646</v>
      </c>
      <c r="P19">
        <f t="shared" si="7"/>
        <v>195.82981348514465</v>
      </c>
      <c r="Q19">
        <f t="shared" si="8"/>
        <v>-88.437499999999972</v>
      </c>
      <c r="R19">
        <f t="shared" si="9"/>
        <v>-25.075000000000021</v>
      </c>
      <c r="S19">
        <f t="shared" si="10"/>
        <v>91.923593441781833</v>
      </c>
      <c r="T19">
        <f>Q19-'"0" цикл'!P19</f>
        <v>130.66986775367366</v>
      </c>
      <c r="U19">
        <f>R19-'"0" цикл'!Q19</f>
        <v>-372.19385079546197</v>
      </c>
      <c r="V19">
        <f t="shared" si="11"/>
        <v>394.46530507601955</v>
      </c>
      <c r="W19">
        <f t="shared" si="12"/>
        <v>-70.654838966836422</v>
      </c>
      <c r="X19">
        <f t="shared" si="13"/>
        <v>289.34516103316355</v>
      </c>
    </row>
    <row r="20" spans="1:24" x14ac:dyDescent="0.25">
      <c r="A20">
        <v>8</v>
      </c>
      <c r="B20">
        <v>221</v>
      </c>
      <c r="C20">
        <v>-219</v>
      </c>
      <c r="D20">
        <v>-215</v>
      </c>
      <c r="E20">
        <v>223</v>
      </c>
      <c r="F20">
        <f t="shared" si="0"/>
        <v>220</v>
      </c>
      <c r="G20">
        <f t="shared" si="1"/>
        <v>-219</v>
      </c>
      <c r="H20">
        <f t="shared" ref="H20:I52" si="14">ASIN(F20/20000)</f>
        <v>1.1000221845413027E-2</v>
      </c>
      <c r="I20">
        <f t="shared" si="14"/>
        <v>-1.0950218833870134E-2</v>
      </c>
      <c r="J20">
        <f t="shared" ref="J20:K52" si="15">0.5*SIN(H20)</f>
        <v>5.4999999999999997E-3</v>
      </c>
      <c r="K20">
        <f t="shared" si="15"/>
        <v>-5.4749999999999998E-3</v>
      </c>
      <c r="L20">
        <f t="shared" ref="L20:M52" si="16">J21+L21</f>
        <v>-9.3937499999999993E-2</v>
      </c>
      <c r="M20">
        <f t="shared" si="16"/>
        <v>-1.9599999999999996E-2</v>
      </c>
      <c r="N20">
        <f t="shared" si="5"/>
        <v>9.5960480960914321E-2</v>
      </c>
      <c r="O20">
        <f t="shared" si="6"/>
        <v>11.785642063436089</v>
      </c>
      <c r="P20">
        <f t="shared" si="7"/>
        <v>191.78564206343609</v>
      </c>
      <c r="Q20">
        <f t="shared" si="8"/>
        <v>-93.937500000000014</v>
      </c>
      <c r="R20">
        <f t="shared" si="9"/>
        <v>-19.59999999999998</v>
      </c>
      <c r="S20">
        <f t="shared" si="10"/>
        <v>95.960480960914325</v>
      </c>
      <c r="T20">
        <f>Q20-'"0" цикл'!P20</f>
        <v>114.17881493112672</v>
      </c>
      <c r="U20">
        <f>R20-'"0" цикл'!Q20</f>
        <v>-358.53742535982246</v>
      </c>
      <c r="V20">
        <f t="shared" si="11"/>
        <v>376.27900175631214</v>
      </c>
      <c r="W20">
        <f t="shared" si="12"/>
        <v>-72.335550633783555</v>
      </c>
      <c r="X20">
        <f t="shared" si="13"/>
        <v>287.66444936621645</v>
      </c>
    </row>
    <row r="21" spans="1:24" x14ac:dyDescent="0.25">
      <c r="A21">
        <v>8.5</v>
      </c>
      <c r="B21">
        <v>86</v>
      </c>
      <c r="C21">
        <v>-91</v>
      </c>
      <c r="D21">
        <v>-186</v>
      </c>
      <c r="E21">
        <v>195</v>
      </c>
      <c r="F21">
        <f t="shared" si="0"/>
        <v>88.5</v>
      </c>
      <c r="G21">
        <f t="shared" si="1"/>
        <v>-190.5</v>
      </c>
      <c r="H21">
        <f t="shared" si="14"/>
        <v>4.4250144408381799E-3</v>
      </c>
      <c r="I21">
        <f t="shared" si="14"/>
        <v>-9.5251440328101254E-3</v>
      </c>
      <c r="J21">
        <f t="shared" si="15"/>
        <v>2.2125000000000001E-3</v>
      </c>
      <c r="K21">
        <f t="shared" si="15"/>
        <v>-4.7625000000000002E-3</v>
      </c>
      <c r="L21">
        <f t="shared" si="16"/>
        <v>-9.6149999999999999E-2</v>
      </c>
      <c r="M21">
        <f t="shared" si="16"/>
        <v>-1.4837499999999997E-2</v>
      </c>
      <c r="N21">
        <f t="shared" si="5"/>
        <v>9.7288097454159311E-2</v>
      </c>
      <c r="O21">
        <f t="shared" si="6"/>
        <v>8.7724678349680474</v>
      </c>
      <c r="P21">
        <f t="shared" si="7"/>
        <v>188.77246783496804</v>
      </c>
      <c r="Q21">
        <f t="shared" si="8"/>
        <v>-96.15</v>
      </c>
      <c r="R21">
        <f t="shared" si="9"/>
        <v>-14.837499999999975</v>
      </c>
      <c r="S21">
        <f t="shared" si="10"/>
        <v>97.288097454159313</v>
      </c>
      <c r="T21">
        <f>Q21-'"0" цикл'!P21</f>
        <v>98.766372167653117</v>
      </c>
      <c r="U21">
        <f>R21-'"0" цикл'!Q21</f>
        <v>-345.70747448006256</v>
      </c>
      <c r="V21">
        <f t="shared" si="11"/>
        <v>359.53922481774151</v>
      </c>
      <c r="W21">
        <f t="shared" si="12"/>
        <v>-74.055706105935457</v>
      </c>
      <c r="X21">
        <f t="shared" si="13"/>
        <v>285.94429389406457</v>
      </c>
    </row>
    <row r="22" spans="1:24" x14ac:dyDescent="0.25">
      <c r="A22">
        <v>9</v>
      </c>
      <c r="B22">
        <v>-60</v>
      </c>
      <c r="C22">
        <v>48</v>
      </c>
      <c r="D22">
        <v>-176</v>
      </c>
      <c r="E22">
        <v>185</v>
      </c>
      <c r="F22">
        <f t="shared" si="0"/>
        <v>-54</v>
      </c>
      <c r="G22">
        <f t="shared" si="1"/>
        <v>-180.5</v>
      </c>
      <c r="H22">
        <f t="shared" si="14"/>
        <v>-2.7000032805107621E-3</v>
      </c>
      <c r="I22">
        <f t="shared" si="14"/>
        <v>-9.0251225198058477E-3</v>
      </c>
      <c r="J22">
        <f t="shared" si="15"/>
        <v>-1.3500000000000001E-3</v>
      </c>
      <c r="K22">
        <f t="shared" si="15"/>
        <v>-4.5124999999999992E-3</v>
      </c>
      <c r="L22">
        <f t="shared" si="16"/>
        <v>-9.4799999999999995E-2</v>
      </c>
      <c r="M22">
        <f t="shared" si="16"/>
        <v>-1.0324999999999997E-2</v>
      </c>
      <c r="N22">
        <f t="shared" si="5"/>
        <v>9.5360608350618242E-2</v>
      </c>
      <c r="O22">
        <f t="shared" si="6"/>
        <v>6.2157837464249193</v>
      </c>
      <c r="P22">
        <f t="shared" si="7"/>
        <v>186.21578374642493</v>
      </c>
      <c r="Q22">
        <f t="shared" si="8"/>
        <v>-94.800000000000011</v>
      </c>
      <c r="R22">
        <f t="shared" si="9"/>
        <v>-10.324999999999996</v>
      </c>
      <c r="S22">
        <f t="shared" si="10"/>
        <v>95.360608350618236</v>
      </c>
      <c r="T22">
        <f>Q22-'"0" цикл'!P22</f>
        <v>88.59700636131987</v>
      </c>
      <c r="U22">
        <f>R22-'"0" цикл'!Q22</f>
        <v>-333.14467855218061</v>
      </c>
      <c r="V22">
        <f t="shared" si="11"/>
        <v>344.72424687541707</v>
      </c>
      <c r="W22">
        <f t="shared" si="12"/>
        <v>-75.107378631145679</v>
      </c>
      <c r="X22">
        <f t="shared" si="13"/>
        <v>284.89262136885429</v>
      </c>
    </row>
    <row r="23" spans="1:24" x14ac:dyDescent="0.25">
      <c r="A23">
        <v>9.5</v>
      </c>
      <c r="B23">
        <v>-192</v>
      </c>
      <c r="C23">
        <v>194</v>
      </c>
      <c r="D23">
        <v>-160</v>
      </c>
      <c r="E23">
        <v>169</v>
      </c>
      <c r="F23">
        <f t="shared" si="0"/>
        <v>-193</v>
      </c>
      <c r="G23">
        <f t="shared" si="1"/>
        <v>-164.5</v>
      </c>
      <c r="H23">
        <f t="shared" si="14"/>
        <v>-9.6501497782973955E-3</v>
      </c>
      <c r="I23">
        <f t="shared" si="14"/>
        <v>-8.2250927405550772E-3</v>
      </c>
      <c r="J23">
        <f t="shared" si="15"/>
        <v>-4.8249999999999994E-3</v>
      </c>
      <c r="K23">
        <f t="shared" si="15"/>
        <v>-4.112499999999999E-3</v>
      </c>
      <c r="L23">
        <f t="shared" si="16"/>
        <v>-8.9974999999999999E-2</v>
      </c>
      <c r="M23">
        <f t="shared" si="16"/>
        <v>-6.2124999999999975E-3</v>
      </c>
      <c r="N23">
        <f t="shared" si="5"/>
        <v>9.0189222090280824E-2</v>
      </c>
      <c r="O23">
        <f t="shared" si="6"/>
        <v>3.9498302970544472</v>
      </c>
      <c r="P23">
        <f t="shared" si="7"/>
        <v>183.94983029705446</v>
      </c>
      <c r="Q23">
        <f t="shared" si="8"/>
        <v>-89.974999999999994</v>
      </c>
      <c r="R23">
        <f t="shared" si="9"/>
        <v>-6.212500000000019</v>
      </c>
      <c r="S23">
        <f t="shared" si="10"/>
        <v>90.189222090280822</v>
      </c>
      <c r="T23">
        <f>Q23-'"0" цикл'!P23</f>
        <v>83.886299401222402</v>
      </c>
      <c r="U23">
        <f>R23-'"0" цикл'!Q23</f>
        <v>-320.63933651883775</v>
      </c>
      <c r="V23">
        <f t="shared" si="11"/>
        <v>331.43098127735738</v>
      </c>
      <c r="W23">
        <f t="shared" si="12"/>
        <v>-75.338769867078042</v>
      </c>
      <c r="X23">
        <f t="shared" si="13"/>
        <v>284.66123013292196</v>
      </c>
    </row>
    <row r="24" spans="1:24" x14ac:dyDescent="0.25">
      <c r="A24">
        <v>10</v>
      </c>
      <c r="B24">
        <v>-291</v>
      </c>
      <c r="C24">
        <v>303</v>
      </c>
      <c r="D24">
        <v>-143</v>
      </c>
      <c r="E24">
        <v>132</v>
      </c>
      <c r="F24">
        <f t="shared" si="0"/>
        <v>-297</v>
      </c>
      <c r="G24">
        <f t="shared" si="1"/>
        <v>-137.5</v>
      </c>
      <c r="H24">
        <f t="shared" si="14"/>
        <v>-1.4850545847356466E-2</v>
      </c>
      <c r="I24">
        <f t="shared" si="14"/>
        <v>-6.8750541596806049E-3</v>
      </c>
      <c r="J24">
        <f t="shared" si="15"/>
        <v>-7.4250000000000002E-3</v>
      </c>
      <c r="K24">
        <f t="shared" si="15"/>
        <v>-3.4375E-3</v>
      </c>
      <c r="L24">
        <f t="shared" si="16"/>
        <v>-8.2549999999999998E-2</v>
      </c>
      <c r="M24">
        <f t="shared" si="16"/>
        <v>-2.774999999999998E-3</v>
      </c>
      <c r="N24">
        <f t="shared" si="5"/>
        <v>8.2596629017169937E-2</v>
      </c>
      <c r="O24">
        <f t="shared" si="6"/>
        <v>1.9253293575381989</v>
      </c>
      <c r="P24">
        <f t="shared" si="7"/>
        <v>181.9253293575382</v>
      </c>
      <c r="Q24">
        <f t="shared" si="8"/>
        <v>-82.549999999999983</v>
      </c>
      <c r="R24">
        <f t="shared" si="9"/>
        <v>-2.7749999999999857</v>
      </c>
      <c r="S24">
        <f t="shared" si="10"/>
        <v>82.596629017169931</v>
      </c>
      <c r="T24">
        <f>Q24-'"0" цикл'!P24</f>
        <v>83.603067236788121</v>
      </c>
      <c r="U24">
        <f>R24-'"0" цикл'!Q24</f>
        <v>-308.30636230618092</v>
      </c>
      <c r="V24">
        <f t="shared" si="11"/>
        <v>319.44058272215352</v>
      </c>
      <c r="W24">
        <f t="shared" si="12"/>
        <v>-74.828025993076821</v>
      </c>
      <c r="X24">
        <f t="shared" si="13"/>
        <v>285.17197400692316</v>
      </c>
    </row>
    <row r="25" spans="1:24" x14ac:dyDescent="0.25">
      <c r="A25">
        <v>10.5</v>
      </c>
      <c r="B25">
        <v>-110</v>
      </c>
      <c r="C25">
        <v>88</v>
      </c>
      <c r="D25">
        <v>-196</v>
      </c>
      <c r="E25">
        <v>223</v>
      </c>
      <c r="F25">
        <f t="shared" si="0"/>
        <v>-99</v>
      </c>
      <c r="G25">
        <f t="shared" si="1"/>
        <v>-209.5</v>
      </c>
      <c r="H25">
        <f t="shared" si="14"/>
        <v>-4.950020214785392E-3</v>
      </c>
      <c r="I25">
        <f t="shared" si="14"/>
        <v>-1.0475191572112961E-2</v>
      </c>
      <c r="J25">
        <f t="shared" si="15"/>
        <v>-2.4750000000000002E-3</v>
      </c>
      <c r="K25">
        <f t="shared" si="15"/>
        <v>-5.2374999999999991E-3</v>
      </c>
      <c r="L25">
        <f t="shared" si="16"/>
        <v>-8.0074999999999993E-2</v>
      </c>
      <c r="M25">
        <f t="shared" si="16"/>
        <v>2.4625000000000011E-3</v>
      </c>
      <c r="N25">
        <f t="shared" si="5"/>
        <v>8.0112854968787617E-2</v>
      </c>
      <c r="O25">
        <f t="shared" si="6"/>
        <v>358.23857127445206</v>
      </c>
      <c r="P25">
        <f t="shared" si="7"/>
        <v>178.23857127445206</v>
      </c>
      <c r="Q25">
        <f t="shared" si="8"/>
        <v>-80.074999999999989</v>
      </c>
      <c r="R25">
        <f t="shared" si="9"/>
        <v>2.4625000000000288</v>
      </c>
      <c r="S25">
        <f t="shared" si="10"/>
        <v>80.112854968787616</v>
      </c>
      <c r="T25">
        <f>Q25-'"0" цикл'!P25</f>
        <v>80.598570292825883</v>
      </c>
      <c r="U25">
        <f>R25-'"0" цикл'!Q25</f>
        <v>-293.46784781228314</v>
      </c>
      <c r="V25">
        <f t="shared" si="11"/>
        <v>304.3345317784707</v>
      </c>
      <c r="W25">
        <f t="shared" si="12"/>
        <v>-74.642825022609642</v>
      </c>
      <c r="X25">
        <f t="shared" si="13"/>
        <v>285.35717497739034</v>
      </c>
    </row>
    <row r="26" spans="1:24" x14ac:dyDescent="0.25">
      <c r="A26">
        <v>11</v>
      </c>
      <c r="B26">
        <v>-168</v>
      </c>
      <c r="C26">
        <v>167</v>
      </c>
      <c r="D26">
        <v>-144</v>
      </c>
      <c r="E26">
        <v>151</v>
      </c>
      <c r="F26">
        <f t="shared" si="0"/>
        <v>-167.5</v>
      </c>
      <c r="G26">
        <f t="shared" si="1"/>
        <v>-147.5</v>
      </c>
      <c r="H26">
        <f t="shared" si="14"/>
        <v>-8.3750979077127172E-3</v>
      </c>
      <c r="I26">
        <f t="shared" si="14"/>
        <v>-7.3750668567796138E-3</v>
      </c>
      <c r="J26">
        <f t="shared" si="15"/>
        <v>-4.1875000000000002E-3</v>
      </c>
      <c r="K26">
        <f t="shared" si="15"/>
        <v>-3.6874999999999998E-3</v>
      </c>
      <c r="L26">
        <f t="shared" si="16"/>
        <v>-7.5887499999999997E-2</v>
      </c>
      <c r="M26">
        <f t="shared" si="16"/>
        <v>6.150000000000001E-3</v>
      </c>
      <c r="N26">
        <f t="shared" si="5"/>
        <v>7.6136293292029908E-2</v>
      </c>
      <c r="O26">
        <f t="shared" si="6"/>
        <v>355.36681722401903</v>
      </c>
      <c r="P26">
        <f t="shared" si="7"/>
        <v>175.36681722401909</v>
      </c>
      <c r="Q26">
        <f t="shared" si="8"/>
        <v>-75.887499999999989</v>
      </c>
      <c r="R26">
        <f t="shared" si="9"/>
        <v>6.1499999999999586</v>
      </c>
      <c r="S26">
        <f t="shared" si="10"/>
        <v>76.136293292029904</v>
      </c>
      <c r="T26">
        <f>Q26-'"0" цикл'!P26</f>
        <v>79.78772449498112</v>
      </c>
      <c r="U26">
        <f>R26-'"0" цикл'!Q26</f>
        <v>-280.55980809155227</v>
      </c>
      <c r="V26">
        <f t="shared" si="11"/>
        <v>291.68456746364836</v>
      </c>
      <c r="W26">
        <f t="shared" si="12"/>
        <v>-74.124906456108562</v>
      </c>
      <c r="X26">
        <f t="shared" si="13"/>
        <v>285.87509354389147</v>
      </c>
    </row>
    <row r="27" spans="1:24" x14ac:dyDescent="0.25">
      <c r="A27">
        <v>11.5</v>
      </c>
      <c r="B27">
        <v>-202</v>
      </c>
      <c r="C27">
        <v>203</v>
      </c>
      <c r="D27">
        <v>-50</v>
      </c>
      <c r="E27">
        <v>60</v>
      </c>
      <c r="F27">
        <f t="shared" si="0"/>
        <v>-202.5</v>
      </c>
      <c r="G27">
        <f t="shared" si="1"/>
        <v>-55</v>
      </c>
      <c r="H27">
        <f t="shared" si="14"/>
        <v>-1.0125173003098292E-2</v>
      </c>
      <c r="I27">
        <f t="shared" si="14"/>
        <v>-2.7500034661576286E-3</v>
      </c>
      <c r="J27">
        <f t="shared" si="15"/>
        <v>-5.062500000000001E-3</v>
      </c>
      <c r="K27">
        <f t="shared" si="15"/>
        <v>-1.3749999999999997E-3</v>
      </c>
      <c r="L27">
        <f t="shared" si="16"/>
        <v>-7.0824999999999999E-2</v>
      </c>
      <c r="M27">
        <f t="shared" si="16"/>
        <v>7.5250000000000004E-3</v>
      </c>
      <c r="N27">
        <f t="shared" si="5"/>
        <v>7.1223635473064692E-2</v>
      </c>
      <c r="O27">
        <f t="shared" si="6"/>
        <v>353.93520254616305</v>
      </c>
      <c r="P27">
        <f t="shared" si="7"/>
        <v>173.93520254616305</v>
      </c>
      <c r="Q27">
        <f t="shared" si="8"/>
        <v>-70.824999999999989</v>
      </c>
      <c r="R27">
        <f t="shared" si="9"/>
        <v>7.5250000000000181</v>
      </c>
      <c r="S27">
        <f t="shared" si="10"/>
        <v>71.223635473064689</v>
      </c>
      <c r="T27">
        <f>Q27-'"0" цикл'!P27</f>
        <v>77.324988257561699</v>
      </c>
      <c r="U27">
        <f>R27-'"0" цикл'!Q27</f>
        <v>-270.12687948459063</v>
      </c>
      <c r="V27">
        <f t="shared" si="11"/>
        <v>280.97630652621689</v>
      </c>
      <c r="W27">
        <f t="shared" si="12"/>
        <v>-74.026001314516549</v>
      </c>
      <c r="X27">
        <f t="shared" si="13"/>
        <v>285.97399868548348</v>
      </c>
    </row>
    <row r="28" spans="1:24" x14ac:dyDescent="0.25">
      <c r="A28">
        <v>12</v>
      </c>
      <c r="B28">
        <v>-229</v>
      </c>
      <c r="C28">
        <v>221</v>
      </c>
      <c r="D28">
        <v>-8</v>
      </c>
      <c r="E28">
        <v>15</v>
      </c>
      <c r="F28">
        <f t="shared" si="0"/>
        <v>-225</v>
      </c>
      <c r="G28">
        <f t="shared" si="1"/>
        <v>-11.5</v>
      </c>
      <c r="H28">
        <f t="shared" si="14"/>
        <v>-1.125023731820376E-2</v>
      </c>
      <c r="I28">
        <f t="shared" si="14"/>
        <v>-5.7500003168490057E-4</v>
      </c>
      <c r="J28">
        <f t="shared" si="15"/>
        <v>-5.6249999999999989E-3</v>
      </c>
      <c r="K28">
        <f t="shared" si="15"/>
        <v>-2.875E-4</v>
      </c>
      <c r="L28">
        <f t="shared" si="16"/>
        <v>-6.5199999999999994E-2</v>
      </c>
      <c r="M28">
        <f t="shared" si="16"/>
        <v>7.8125E-3</v>
      </c>
      <c r="N28">
        <f t="shared" si="5"/>
        <v>6.5666392898117973E-2</v>
      </c>
      <c r="O28">
        <f t="shared" si="6"/>
        <v>353.16718918737297</v>
      </c>
      <c r="P28">
        <f t="shared" si="7"/>
        <v>173.16718918737297</v>
      </c>
      <c r="Q28">
        <f t="shared" si="8"/>
        <v>-65.199999999999989</v>
      </c>
      <c r="R28">
        <f t="shared" si="9"/>
        <v>7.8125000000000391</v>
      </c>
      <c r="S28">
        <f t="shared" si="10"/>
        <v>65.666392898117977</v>
      </c>
      <c r="T28">
        <f>Q28-'"0" цикл'!P28</f>
        <v>77.094784856433847</v>
      </c>
      <c r="U28">
        <f>R28-'"0" цикл'!Q28</f>
        <v>-260.31329555872617</v>
      </c>
      <c r="V28">
        <f t="shared" si="11"/>
        <v>271.48962723593058</v>
      </c>
      <c r="W28">
        <f t="shared" si="12"/>
        <v>-73.50273704763984</v>
      </c>
      <c r="X28">
        <f t="shared" si="13"/>
        <v>286.49726295236019</v>
      </c>
    </row>
    <row r="29" spans="1:24" x14ac:dyDescent="0.25">
      <c r="A29">
        <v>12.5</v>
      </c>
      <c r="B29">
        <v>-278</v>
      </c>
      <c r="C29">
        <v>275</v>
      </c>
      <c r="D29">
        <v>14</v>
      </c>
      <c r="E29">
        <v>-6</v>
      </c>
      <c r="F29">
        <f t="shared" si="0"/>
        <v>-276.5</v>
      </c>
      <c r="G29">
        <f t="shared" si="1"/>
        <v>10</v>
      </c>
      <c r="H29">
        <f t="shared" si="14"/>
        <v>-1.3825440434697408E-2</v>
      </c>
      <c r="I29">
        <f t="shared" si="14"/>
        <v>5.0000002083333561E-4</v>
      </c>
      <c r="J29">
        <f t="shared" si="15"/>
        <v>-6.9125000000000002E-3</v>
      </c>
      <c r="K29">
        <f t="shared" si="15"/>
        <v>2.4999999999999995E-4</v>
      </c>
      <c r="L29">
        <f t="shared" si="16"/>
        <v>-5.8287499999999999E-2</v>
      </c>
      <c r="M29">
        <f t="shared" si="16"/>
        <v>7.5625000000000006E-3</v>
      </c>
      <c r="N29">
        <f t="shared" si="5"/>
        <v>5.877605007568984E-2</v>
      </c>
      <c r="O29">
        <f t="shared" si="6"/>
        <v>352.60746724918744</v>
      </c>
      <c r="P29">
        <f t="shared" si="7"/>
        <v>172.60746724918749</v>
      </c>
      <c r="Q29">
        <f t="shared" si="8"/>
        <v>-58.287500000000001</v>
      </c>
      <c r="R29">
        <f t="shared" si="9"/>
        <v>7.5624999999999707</v>
      </c>
      <c r="S29">
        <f t="shared" si="10"/>
        <v>58.776050075689838</v>
      </c>
      <c r="T29">
        <f>Q29-'"0" цикл'!P29</f>
        <v>79.419799763848573</v>
      </c>
      <c r="U29">
        <f>R29-'"0" цикл'!Q29</f>
        <v>-250.75738970594122</v>
      </c>
      <c r="V29">
        <f t="shared" si="11"/>
        <v>263.0337869678857</v>
      </c>
      <c r="W29">
        <f t="shared" si="12"/>
        <v>-72.42598074742348</v>
      </c>
      <c r="X29">
        <f t="shared" si="13"/>
        <v>287.57401925257653</v>
      </c>
    </row>
    <row r="30" spans="1:24" x14ac:dyDescent="0.25">
      <c r="A30">
        <v>13</v>
      </c>
      <c r="B30">
        <v>-346</v>
      </c>
      <c r="C30">
        <v>320</v>
      </c>
      <c r="D30">
        <v>25</v>
      </c>
      <c r="E30">
        <v>-48</v>
      </c>
      <c r="F30">
        <f t="shared" si="0"/>
        <v>-333</v>
      </c>
      <c r="G30">
        <f t="shared" si="1"/>
        <v>36.5</v>
      </c>
      <c r="H30">
        <f t="shared" si="14"/>
        <v>-1.6650769388422668E-2</v>
      </c>
      <c r="I30">
        <f t="shared" si="14"/>
        <v>1.8250010130666226E-3</v>
      </c>
      <c r="J30">
        <f t="shared" si="15"/>
        <v>-8.3250000000000008E-3</v>
      </c>
      <c r="K30">
        <f t="shared" si="15"/>
        <v>9.1250000000000001E-4</v>
      </c>
      <c r="L30">
        <f t="shared" si="16"/>
        <v>-4.99625E-2</v>
      </c>
      <c r="M30">
        <f t="shared" si="16"/>
        <v>6.6500000000000005E-3</v>
      </c>
      <c r="N30">
        <f t="shared" si="5"/>
        <v>5.0403114053101918E-2</v>
      </c>
      <c r="O30">
        <f t="shared" si="6"/>
        <v>352.41850238763379</v>
      </c>
      <c r="P30">
        <f t="shared" si="7"/>
        <v>172.41850238763379</v>
      </c>
      <c r="Q30">
        <f t="shared" si="8"/>
        <v>-49.962499999999999</v>
      </c>
      <c r="R30">
        <f t="shared" si="9"/>
        <v>6.6499999999999932</v>
      </c>
      <c r="S30">
        <f t="shared" si="10"/>
        <v>50.403114053101916</v>
      </c>
      <c r="T30">
        <f>Q30-'"0" цикл'!P30</f>
        <v>83.69786174846692</v>
      </c>
      <c r="U30">
        <f>R30-'"0" цикл'!Q30</f>
        <v>-241.71068006878559</v>
      </c>
      <c r="V30">
        <f t="shared" si="11"/>
        <v>255.79168266497703</v>
      </c>
      <c r="W30">
        <f t="shared" si="12"/>
        <v>-70.900416065060256</v>
      </c>
      <c r="X30">
        <f t="shared" si="13"/>
        <v>289.09958393493974</v>
      </c>
    </row>
    <row r="31" spans="1:24" x14ac:dyDescent="0.25">
      <c r="A31">
        <v>13.5</v>
      </c>
      <c r="B31">
        <v>-273</v>
      </c>
      <c r="C31">
        <v>283</v>
      </c>
      <c r="D31">
        <v>68</v>
      </c>
      <c r="E31">
        <v>-35</v>
      </c>
      <c r="F31">
        <f t="shared" si="0"/>
        <v>-278</v>
      </c>
      <c r="G31">
        <f t="shared" si="1"/>
        <v>51.5</v>
      </c>
      <c r="H31">
        <f t="shared" si="14"/>
        <v>-1.3900447642087777E-2</v>
      </c>
      <c r="I31">
        <f t="shared" si="14"/>
        <v>2.5750028456517204E-3</v>
      </c>
      <c r="J31">
        <f t="shared" si="15"/>
        <v>-6.9500000000000004E-3</v>
      </c>
      <c r="K31">
        <f t="shared" si="15"/>
        <v>1.2875000000000002E-3</v>
      </c>
      <c r="L31">
        <f t="shared" si="16"/>
        <v>-4.3012500000000002E-2</v>
      </c>
      <c r="M31">
        <f t="shared" si="16"/>
        <v>5.3625000000000001E-3</v>
      </c>
      <c r="N31">
        <f t="shared" si="5"/>
        <v>4.3345490682422785E-2</v>
      </c>
      <c r="O31">
        <f t="shared" si="6"/>
        <v>352.89342847700243</v>
      </c>
      <c r="P31">
        <f t="shared" si="7"/>
        <v>172.89342847700243</v>
      </c>
      <c r="Q31">
        <f t="shared" si="8"/>
        <v>-43.012500000000003</v>
      </c>
      <c r="R31">
        <f t="shared" si="9"/>
        <v>5.3624999999999909</v>
      </c>
      <c r="S31">
        <f t="shared" si="10"/>
        <v>43.345490682422785</v>
      </c>
      <c r="T31">
        <f>Q31-'"0" цикл'!P31</f>
        <v>87.532953996263743</v>
      </c>
      <c r="U31">
        <f>R31-'"0" цикл'!Q31</f>
        <v>-232.87711759146441</v>
      </c>
      <c r="V31">
        <f t="shared" si="11"/>
        <v>248.78458540074539</v>
      </c>
      <c r="W31">
        <f t="shared" si="12"/>
        <v>-69.399956852663578</v>
      </c>
      <c r="X31">
        <f t="shared" si="13"/>
        <v>290.60004314733641</v>
      </c>
    </row>
    <row r="32" spans="1:24" x14ac:dyDescent="0.25">
      <c r="A32">
        <v>14</v>
      </c>
      <c r="B32">
        <v>-206</v>
      </c>
      <c r="C32">
        <v>209</v>
      </c>
      <c r="D32">
        <v>34</v>
      </c>
      <c r="E32">
        <v>-27</v>
      </c>
      <c r="F32">
        <f t="shared" si="0"/>
        <v>-207.5</v>
      </c>
      <c r="G32">
        <f t="shared" si="1"/>
        <v>30.5</v>
      </c>
      <c r="H32">
        <f t="shared" si="14"/>
        <v>-1.0375186137597055E-2</v>
      </c>
      <c r="I32">
        <f t="shared" si="14"/>
        <v>1.5250005910969729E-3</v>
      </c>
      <c r="J32">
        <f t="shared" si="15"/>
        <v>-5.1874999999999994E-3</v>
      </c>
      <c r="K32">
        <f t="shared" si="15"/>
        <v>7.6250000000000005E-4</v>
      </c>
      <c r="L32">
        <f t="shared" si="16"/>
        <v>-3.7825000000000004E-2</v>
      </c>
      <c r="M32">
        <f t="shared" si="16"/>
        <v>4.5999999999999999E-3</v>
      </c>
      <c r="N32">
        <f t="shared" si="5"/>
        <v>3.8103682564812558E-2</v>
      </c>
      <c r="O32">
        <f t="shared" si="6"/>
        <v>353.0661553830825</v>
      </c>
      <c r="P32">
        <f t="shared" si="7"/>
        <v>173.06615538308256</v>
      </c>
      <c r="Q32">
        <f t="shared" si="8"/>
        <v>-37.82500000000001</v>
      </c>
      <c r="R32">
        <f t="shared" si="9"/>
        <v>4.599999999999965</v>
      </c>
      <c r="S32">
        <f t="shared" si="10"/>
        <v>38.103682564812559</v>
      </c>
      <c r="T32">
        <f>Q32-'"0" цикл'!P32</f>
        <v>90.235794106780503</v>
      </c>
      <c r="U32">
        <f>R32-'"0" цикл'!Q32</f>
        <v>-223.8241193900752</v>
      </c>
      <c r="V32">
        <f t="shared" si="11"/>
        <v>241.32910093650935</v>
      </c>
      <c r="W32">
        <f t="shared" si="12"/>
        <v>-68.04292973584522</v>
      </c>
      <c r="X32">
        <f t="shared" si="13"/>
        <v>291.95707026415477</v>
      </c>
    </row>
    <row r="33" spans="1:24" x14ac:dyDescent="0.25">
      <c r="A33">
        <v>14.5</v>
      </c>
      <c r="B33">
        <v>-114</v>
      </c>
      <c r="C33">
        <v>109</v>
      </c>
      <c r="D33">
        <v>35</v>
      </c>
      <c r="E33">
        <v>-26</v>
      </c>
      <c r="F33">
        <f t="shared" si="0"/>
        <v>-111.5</v>
      </c>
      <c r="G33">
        <f t="shared" si="1"/>
        <v>30.5</v>
      </c>
      <c r="H33">
        <f t="shared" si="14"/>
        <v>-5.5750288794846475E-3</v>
      </c>
      <c r="I33">
        <f t="shared" si="14"/>
        <v>1.5250005910969729E-3</v>
      </c>
      <c r="J33">
        <f t="shared" si="15"/>
        <v>-2.7875E-3</v>
      </c>
      <c r="K33">
        <f t="shared" si="15"/>
        <v>7.6250000000000005E-4</v>
      </c>
      <c r="L33">
        <f t="shared" si="16"/>
        <v>-3.5037500000000006E-2</v>
      </c>
      <c r="M33">
        <f t="shared" si="16"/>
        <v>3.8374999999999998E-3</v>
      </c>
      <c r="N33">
        <f t="shared" si="5"/>
        <v>3.5247025583728345E-2</v>
      </c>
      <c r="O33">
        <f t="shared" si="6"/>
        <v>353.7495642384942</v>
      </c>
      <c r="P33">
        <f t="shared" si="7"/>
        <v>173.74956423849426</v>
      </c>
      <c r="Q33">
        <f t="shared" si="8"/>
        <v>-35.037500000000009</v>
      </c>
      <c r="R33">
        <f t="shared" si="9"/>
        <v>3.8374999999999742</v>
      </c>
      <c r="S33">
        <f t="shared" si="10"/>
        <v>35.247025583728345</v>
      </c>
      <c r="T33">
        <f>Q33-'"0" цикл'!P33</f>
        <v>89.275719440772448</v>
      </c>
      <c r="U33">
        <f>R33-'"0" цикл'!Q33</f>
        <v>-214.50228765907835</v>
      </c>
      <c r="V33">
        <f t="shared" si="11"/>
        <v>232.33894527746639</v>
      </c>
      <c r="W33">
        <f t="shared" si="12"/>
        <v>-67.402951734771236</v>
      </c>
      <c r="X33">
        <f t="shared" si="13"/>
        <v>292.59704826522875</v>
      </c>
    </row>
    <row r="34" spans="1:24" x14ac:dyDescent="0.25">
      <c r="A34">
        <v>15</v>
      </c>
      <c r="B34">
        <v>-48</v>
      </c>
      <c r="C34">
        <v>36</v>
      </c>
      <c r="D34">
        <v>51</v>
      </c>
      <c r="E34">
        <v>-41</v>
      </c>
      <c r="F34">
        <f t="shared" si="0"/>
        <v>-42</v>
      </c>
      <c r="G34">
        <f t="shared" si="1"/>
        <v>46</v>
      </c>
      <c r="H34">
        <f t="shared" si="14"/>
        <v>-2.1000015435030631E-3</v>
      </c>
      <c r="I34">
        <f t="shared" si="14"/>
        <v>2.3000020278381604E-3</v>
      </c>
      <c r="J34">
        <f t="shared" si="15"/>
        <v>-1.0499999999999999E-3</v>
      </c>
      <c r="K34">
        <f t="shared" si="15"/>
        <v>1.15E-3</v>
      </c>
      <c r="L34">
        <f t="shared" si="16"/>
        <v>-3.3987500000000004E-2</v>
      </c>
      <c r="M34">
        <f t="shared" si="16"/>
        <v>2.6874999999999998E-3</v>
      </c>
      <c r="N34">
        <f t="shared" si="5"/>
        <v>3.4093589023451318E-2</v>
      </c>
      <c r="O34">
        <f t="shared" si="6"/>
        <v>355.47884729632665</v>
      </c>
      <c r="P34">
        <f t="shared" si="7"/>
        <v>175.47884729632665</v>
      </c>
      <c r="Q34">
        <f t="shared" si="8"/>
        <v>-33.987499999999997</v>
      </c>
      <c r="R34">
        <f t="shared" si="9"/>
        <v>2.687500000000012</v>
      </c>
      <c r="S34">
        <f t="shared" si="10"/>
        <v>34.093589023451315</v>
      </c>
      <c r="T34">
        <f>Q34-'"0" цикл'!P34</f>
        <v>85.498262214750753</v>
      </c>
      <c r="U34">
        <f>R34-'"0" цикл'!Q34</f>
        <v>-205.921109632754</v>
      </c>
      <c r="V34">
        <f t="shared" si="11"/>
        <v>222.9651457832075</v>
      </c>
      <c r="W34">
        <f t="shared" si="12"/>
        <v>-67.451818404846236</v>
      </c>
      <c r="X34">
        <f t="shared" si="13"/>
        <v>292.54818159515378</v>
      </c>
    </row>
    <row r="35" spans="1:24" x14ac:dyDescent="0.25">
      <c r="A35">
        <v>15.5</v>
      </c>
      <c r="B35">
        <v>25</v>
      </c>
      <c r="C35">
        <v>-29</v>
      </c>
      <c r="D35">
        <v>41</v>
      </c>
      <c r="E35">
        <v>-33</v>
      </c>
      <c r="F35">
        <f t="shared" si="0"/>
        <v>27</v>
      </c>
      <c r="G35">
        <f t="shared" si="1"/>
        <v>37</v>
      </c>
      <c r="H35">
        <f t="shared" si="14"/>
        <v>1.3500004100628364E-3</v>
      </c>
      <c r="I35">
        <f t="shared" si="14"/>
        <v>1.8500010552724585E-3</v>
      </c>
      <c r="J35">
        <f t="shared" si="15"/>
        <v>6.7500000000000004E-4</v>
      </c>
      <c r="K35">
        <f t="shared" si="15"/>
        <v>9.2499999999999993E-4</v>
      </c>
      <c r="L35">
        <f t="shared" si="16"/>
        <v>-3.4662500000000006E-2</v>
      </c>
      <c r="M35">
        <f t="shared" si="16"/>
        <v>1.7624999999999997E-3</v>
      </c>
      <c r="N35">
        <f t="shared" si="5"/>
        <v>3.4707280396193536E-2</v>
      </c>
      <c r="O35">
        <f t="shared" si="6"/>
        <v>357.08916217383222</v>
      </c>
      <c r="P35">
        <f t="shared" si="7"/>
        <v>177.08916217383216</v>
      </c>
      <c r="Q35">
        <f t="shared" si="8"/>
        <v>-34.662500000000001</v>
      </c>
      <c r="R35">
        <f t="shared" si="9"/>
        <v>1.7625000000000506</v>
      </c>
      <c r="S35">
        <f t="shared" si="10"/>
        <v>34.707280396193539</v>
      </c>
      <c r="T35">
        <f>Q35-'"0" цикл'!P35</f>
        <v>79.205601880094434</v>
      </c>
      <c r="U35">
        <f>R35-'"0" цикл'!Q35</f>
        <v>-197.34281487952543</v>
      </c>
      <c r="V35">
        <f t="shared" si="11"/>
        <v>212.64457188878032</v>
      </c>
      <c r="W35">
        <f t="shared" si="12"/>
        <v>-68.13142523994928</v>
      </c>
      <c r="X35">
        <f t="shared" si="13"/>
        <v>291.86857476005071</v>
      </c>
    </row>
    <row r="36" spans="1:24" x14ac:dyDescent="0.25">
      <c r="A36">
        <v>16</v>
      </c>
      <c r="B36">
        <v>98</v>
      </c>
      <c r="C36">
        <v>-100</v>
      </c>
      <c r="D36">
        <v>-2</v>
      </c>
      <c r="E36">
        <v>4</v>
      </c>
      <c r="F36">
        <f t="shared" si="0"/>
        <v>99</v>
      </c>
      <c r="G36">
        <f t="shared" si="1"/>
        <v>-3</v>
      </c>
      <c r="H36">
        <f t="shared" si="14"/>
        <v>4.950020214785392E-3</v>
      </c>
      <c r="I36">
        <f t="shared" si="14"/>
        <v>-1.5000000056249998E-4</v>
      </c>
      <c r="J36">
        <f t="shared" si="15"/>
        <v>2.4750000000000002E-3</v>
      </c>
      <c r="K36">
        <f t="shared" si="15"/>
        <v>-7.4999999999999993E-5</v>
      </c>
      <c r="L36">
        <f t="shared" si="16"/>
        <v>-3.7137500000000004E-2</v>
      </c>
      <c r="M36">
        <f t="shared" si="16"/>
        <v>1.8374999999999997E-3</v>
      </c>
      <c r="N36">
        <f t="shared" si="5"/>
        <v>3.7182930391511645E-2</v>
      </c>
      <c r="O36">
        <f t="shared" si="6"/>
        <v>357.16741277722156</v>
      </c>
      <c r="P36">
        <f t="shared" si="7"/>
        <v>177.16741277722156</v>
      </c>
      <c r="Q36">
        <f t="shared" si="8"/>
        <v>-37.13750000000001</v>
      </c>
      <c r="R36">
        <f t="shared" si="9"/>
        <v>1.8374999999999879</v>
      </c>
      <c r="S36">
        <f t="shared" si="10"/>
        <v>37.182930391511647</v>
      </c>
      <c r="T36">
        <f>Q36-'"0" цикл'!P36</f>
        <v>70.7881380897783</v>
      </c>
      <c r="U36">
        <f>R36-'"0" цикл'!Q36</f>
        <v>-187.80665494152396</v>
      </c>
      <c r="V36">
        <f t="shared" si="11"/>
        <v>200.70450950225847</v>
      </c>
      <c r="W36">
        <f t="shared" si="12"/>
        <v>-69.347556085857974</v>
      </c>
      <c r="X36">
        <f t="shared" si="13"/>
        <v>290.65244391414205</v>
      </c>
    </row>
    <row r="37" spans="1:24" x14ac:dyDescent="0.25">
      <c r="A37">
        <v>16.5</v>
      </c>
      <c r="B37">
        <v>142</v>
      </c>
      <c r="C37">
        <v>-140</v>
      </c>
      <c r="D37">
        <v>-45</v>
      </c>
      <c r="E37">
        <v>59</v>
      </c>
      <c r="F37">
        <f t="shared" si="0"/>
        <v>141</v>
      </c>
      <c r="G37">
        <f t="shared" si="1"/>
        <v>-52</v>
      </c>
      <c r="H37">
        <f t="shared" si="14"/>
        <v>7.05005840174373E-3</v>
      </c>
      <c r="I37">
        <f t="shared" si="14"/>
        <v>-2.6000029293422443E-3</v>
      </c>
      <c r="J37">
        <f t="shared" si="15"/>
        <v>3.5249999999999999E-3</v>
      </c>
      <c r="K37">
        <f t="shared" si="15"/>
        <v>-1.2999999999999999E-3</v>
      </c>
      <c r="L37">
        <f t="shared" si="16"/>
        <v>-4.0662500000000004E-2</v>
      </c>
      <c r="M37">
        <f t="shared" si="16"/>
        <v>3.1374999999999997E-3</v>
      </c>
      <c r="N37">
        <f t="shared" si="5"/>
        <v>4.0783364408788055E-2</v>
      </c>
      <c r="O37">
        <f t="shared" si="6"/>
        <v>355.58782596177508</v>
      </c>
      <c r="P37">
        <f t="shared" si="7"/>
        <v>175.58782596177502</v>
      </c>
      <c r="Q37">
        <f t="shared" si="8"/>
        <v>-40.662500000000001</v>
      </c>
      <c r="R37">
        <f t="shared" si="9"/>
        <v>3.1375000000000628</v>
      </c>
      <c r="S37">
        <f t="shared" si="10"/>
        <v>40.783364408788053</v>
      </c>
      <c r="T37">
        <f>Q37-'"0" цикл'!P37</f>
        <v>60.679558552159854</v>
      </c>
      <c r="U37">
        <f>R37-'"0" цикл'!Q37</f>
        <v>-177.36119658541227</v>
      </c>
      <c r="V37">
        <f t="shared" si="11"/>
        <v>187.45400203861814</v>
      </c>
      <c r="W37">
        <f t="shared" si="12"/>
        <v>-71.112941008037239</v>
      </c>
      <c r="X37">
        <f t="shared" si="13"/>
        <v>288.88705899196276</v>
      </c>
    </row>
    <row r="38" spans="1:24" x14ac:dyDescent="0.25">
      <c r="A38">
        <v>17</v>
      </c>
      <c r="B38">
        <v>134</v>
      </c>
      <c r="C38">
        <v>-153</v>
      </c>
      <c r="D38">
        <v>-71</v>
      </c>
      <c r="E38">
        <v>79</v>
      </c>
      <c r="F38">
        <f t="shared" si="0"/>
        <v>143.5</v>
      </c>
      <c r="G38">
        <f t="shared" si="1"/>
        <v>-75</v>
      </c>
      <c r="H38">
        <f t="shared" si="14"/>
        <v>7.1750615636736077E-3</v>
      </c>
      <c r="I38">
        <f t="shared" si="14"/>
        <v>-3.7500087891181189E-3</v>
      </c>
      <c r="J38">
        <f t="shared" si="15"/>
        <v>3.5875E-3</v>
      </c>
      <c r="K38">
        <f t="shared" si="15"/>
        <v>-1.8750000000000001E-3</v>
      </c>
      <c r="L38">
        <f t="shared" si="16"/>
        <v>-4.4250000000000005E-2</v>
      </c>
      <c r="M38">
        <f t="shared" si="16"/>
        <v>5.0124999999999996E-3</v>
      </c>
      <c r="N38">
        <f t="shared" si="5"/>
        <v>4.4532995141243314E-2</v>
      </c>
      <c r="O38">
        <f t="shared" si="6"/>
        <v>353.53726392012197</v>
      </c>
      <c r="P38">
        <f t="shared" si="7"/>
        <v>173.53726392012197</v>
      </c>
      <c r="Q38">
        <f t="shared" si="8"/>
        <v>-44.250000000000007</v>
      </c>
      <c r="R38">
        <f t="shared" si="9"/>
        <v>5.0125000000000046</v>
      </c>
      <c r="S38">
        <f t="shared" si="10"/>
        <v>44.532995141243312</v>
      </c>
      <c r="T38">
        <f>Q38-'"0" цикл'!P38</f>
        <v>49.500168051109561</v>
      </c>
      <c r="U38">
        <f>R38-'"0" цикл'!Q38</f>
        <v>-166.62283557695943</v>
      </c>
      <c r="V38">
        <f t="shared" si="11"/>
        <v>173.82012533879541</v>
      </c>
      <c r="W38">
        <f t="shared" si="12"/>
        <v>-73.454413945835171</v>
      </c>
      <c r="X38">
        <f t="shared" si="13"/>
        <v>286.5455860541648</v>
      </c>
    </row>
    <row r="39" spans="1:24" x14ac:dyDescent="0.25">
      <c r="A39">
        <v>17.5</v>
      </c>
      <c r="B39">
        <v>139</v>
      </c>
      <c r="C39">
        <v>-137</v>
      </c>
      <c r="D39">
        <v>-125</v>
      </c>
      <c r="E39">
        <v>132</v>
      </c>
      <c r="F39">
        <f t="shared" si="0"/>
        <v>138</v>
      </c>
      <c r="G39">
        <f t="shared" si="1"/>
        <v>-128.5</v>
      </c>
      <c r="H39">
        <f t="shared" si="14"/>
        <v>6.9000547526730568E-3</v>
      </c>
      <c r="I39">
        <f t="shared" si="14"/>
        <v>-6.4250442054904497E-3</v>
      </c>
      <c r="J39">
        <f t="shared" si="15"/>
        <v>3.4499999999999999E-3</v>
      </c>
      <c r="K39">
        <f t="shared" si="15"/>
        <v>-3.2125000000000001E-3</v>
      </c>
      <c r="L39">
        <f t="shared" si="16"/>
        <v>-4.7700000000000006E-2</v>
      </c>
      <c r="M39">
        <f t="shared" si="16"/>
        <v>8.2249999999999997E-3</v>
      </c>
      <c r="N39">
        <f t="shared" si="5"/>
        <v>4.8403931916735858E-2</v>
      </c>
      <c r="O39">
        <f t="shared" si="6"/>
        <v>350.21658737331222</v>
      </c>
      <c r="P39">
        <f t="shared" si="7"/>
        <v>170.21658737331222</v>
      </c>
      <c r="Q39">
        <f t="shared" si="8"/>
        <v>-47.7</v>
      </c>
      <c r="R39">
        <f t="shared" si="9"/>
        <v>8.2249999999999819</v>
      </c>
      <c r="S39">
        <f t="shared" si="10"/>
        <v>48.403931916735857</v>
      </c>
      <c r="T39">
        <f>Q39-'"0" цикл'!P39</f>
        <v>37.90323467148977</v>
      </c>
      <c r="U39">
        <f>R39-'"0" цикл'!Q39</f>
        <v>-154.80222288311069</v>
      </c>
      <c r="V39">
        <f t="shared" si="11"/>
        <v>159.37497735878836</v>
      </c>
      <c r="W39">
        <f t="shared" si="12"/>
        <v>-76.241838585444029</v>
      </c>
      <c r="X39">
        <f t="shared" si="13"/>
        <v>283.75816141455596</v>
      </c>
    </row>
    <row r="40" spans="1:24" x14ac:dyDescent="0.25">
      <c r="A40">
        <v>18</v>
      </c>
      <c r="B40">
        <v>83</v>
      </c>
      <c r="C40">
        <v>-89</v>
      </c>
      <c r="D40">
        <v>-131</v>
      </c>
      <c r="E40">
        <v>142</v>
      </c>
      <c r="F40">
        <f t="shared" si="0"/>
        <v>86</v>
      </c>
      <c r="G40">
        <f t="shared" si="1"/>
        <v>-136.5</v>
      </c>
      <c r="H40">
        <f t="shared" si="14"/>
        <v>4.3000132512769238E-3</v>
      </c>
      <c r="I40">
        <f t="shared" si="14"/>
        <v>-6.8250529865716116E-3</v>
      </c>
      <c r="J40">
        <f t="shared" si="15"/>
        <v>2.15E-3</v>
      </c>
      <c r="K40">
        <f t="shared" si="15"/>
        <v>-3.4125000000000002E-3</v>
      </c>
      <c r="L40">
        <f t="shared" si="16"/>
        <v>-4.9850000000000005E-2</v>
      </c>
      <c r="M40">
        <f t="shared" si="16"/>
        <v>1.16375E-2</v>
      </c>
      <c r="N40">
        <f t="shared" si="5"/>
        <v>5.1190369272452026E-2</v>
      </c>
      <c r="O40">
        <f t="shared" si="6"/>
        <v>346.85961941851872</v>
      </c>
      <c r="P40">
        <f t="shared" si="7"/>
        <v>166.85961941851872</v>
      </c>
      <c r="Q40">
        <f t="shared" si="8"/>
        <v>-49.849999999999994</v>
      </c>
      <c r="R40">
        <f t="shared" si="9"/>
        <v>11.637500000000015</v>
      </c>
      <c r="S40">
        <f t="shared" si="10"/>
        <v>51.190369272452024</v>
      </c>
      <c r="T40">
        <f>Q40-'"0" цикл'!P40</f>
        <v>27.157911507637365</v>
      </c>
      <c r="U40">
        <f>R40-'"0" цикл'!Q40</f>
        <v>-142.88404348300142</v>
      </c>
      <c r="V40">
        <f t="shared" si="11"/>
        <v>145.4420917049425</v>
      </c>
      <c r="W40">
        <f t="shared" si="12"/>
        <v>-79.238184691875389</v>
      </c>
      <c r="X40">
        <f t="shared" si="13"/>
        <v>280.7618153081246</v>
      </c>
    </row>
    <row r="41" spans="1:24" x14ac:dyDescent="0.25">
      <c r="A41">
        <v>18.5</v>
      </c>
      <c r="B41">
        <v>-3</v>
      </c>
      <c r="C41">
        <v>-5</v>
      </c>
      <c r="D41">
        <v>-111</v>
      </c>
      <c r="E41">
        <v>120</v>
      </c>
      <c r="F41">
        <f t="shared" si="0"/>
        <v>1</v>
      </c>
      <c r="G41">
        <f t="shared" si="1"/>
        <v>-115.5</v>
      </c>
      <c r="H41">
        <f t="shared" si="14"/>
        <v>5.000000002083334E-5</v>
      </c>
      <c r="I41">
        <f t="shared" si="14"/>
        <v>-5.7750321004583216E-3</v>
      </c>
      <c r="J41">
        <f t="shared" si="15"/>
        <v>2.5000000000000005E-5</v>
      </c>
      <c r="K41">
        <f t="shared" si="15"/>
        <v>-2.8874999999999999E-3</v>
      </c>
      <c r="L41">
        <f t="shared" si="16"/>
        <v>-4.9875000000000003E-2</v>
      </c>
      <c r="M41">
        <f t="shared" si="16"/>
        <v>1.4525E-2</v>
      </c>
      <c r="N41">
        <f t="shared" si="5"/>
        <v>5.1947004244710784E-2</v>
      </c>
      <c r="O41">
        <f t="shared" si="6"/>
        <v>343.76295757833077</v>
      </c>
      <c r="P41">
        <f t="shared" si="7"/>
        <v>163.76295757833077</v>
      </c>
      <c r="Q41">
        <f t="shared" si="8"/>
        <v>-49.875</v>
      </c>
      <c r="R41">
        <f t="shared" si="9"/>
        <v>14.525000000000007</v>
      </c>
      <c r="S41">
        <f t="shared" si="10"/>
        <v>51.947004244710783</v>
      </c>
      <c r="T41">
        <f>Q41-'"0" цикл'!P41</f>
        <v>18.154644691228995</v>
      </c>
      <c r="U41">
        <f>R41-'"0" цикл'!Q41</f>
        <v>-131.89188454320399</v>
      </c>
      <c r="V41">
        <f t="shared" si="11"/>
        <v>133.13549613916877</v>
      </c>
      <c r="W41">
        <f t="shared" si="12"/>
        <v>-82.162605248147628</v>
      </c>
      <c r="X41">
        <f t="shared" si="13"/>
        <v>277.83739475185234</v>
      </c>
    </row>
    <row r="42" spans="1:24" x14ac:dyDescent="0.25">
      <c r="A42">
        <v>19</v>
      </c>
      <c r="B42">
        <v>-104</v>
      </c>
      <c r="C42">
        <v>82</v>
      </c>
      <c r="D42">
        <v>-55</v>
      </c>
      <c r="E42">
        <v>58</v>
      </c>
      <c r="F42">
        <f t="shared" si="0"/>
        <v>-93</v>
      </c>
      <c r="G42">
        <f t="shared" si="1"/>
        <v>-56.5</v>
      </c>
      <c r="H42">
        <f t="shared" si="14"/>
        <v>-4.6500167576005533E-3</v>
      </c>
      <c r="I42">
        <f t="shared" si="14"/>
        <v>-2.8250037575577652E-3</v>
      </c>
      <c r="J42">
        <f t="shared" si="15"/>
        <v>-2.3249999999999998E-3</v>
      </c>
      <c r="K42">
        <f t="shared" si="15"/>
        <v>-1.4124999999999999E-3</v>
      </c>
      <c r="L42">
        <f t="shared" si="16"/>
        <v>-4.7550000000000002E-2</v>
      </c>
      <c r="M42">
        <f t="shared" si="16"/>
        <v>1.59375E-2</v>
      </c>
      <c r="N42">
        <f t="shared" si="5"/>
        <v>5.0149839543611699E-2</v>
      </c>
      <c r="O42">
        <f t="shared" si="6"/>
        <v>341.47021313255061</v>
      </c>
      <c r="P42">
        <f t="shared" si="7"/>
        <v>161.47021313255061</v>
      </c>
      <c r="Q42">
        <f t="shared" si="8"/>
        <v>-47.55</v>
      </c>
      <c r="R42">
        <f t="shared" si="9"/>
        <v>15.937499999999986</v>
      </c>
      <c r="S42">
        <f t="shared" si="10"/>
        <v>50.149839543611698</v>
      </c>
      <c r="T42">
        <f>Q42-'"0" цикл'!P42</f>
        <v>11.915829777037104</v>
      </c>
      <c r="U42">
        <f>R42-'"0" цикл'!Q42</f>
        <v>-122.20846702335528</v>
      </c>
      <c r="V42">
        <f t="shared" si="11"/>
        <v>122.7880141197578</v>
      </c>
      <c r="W42">
        <f t="shared" si="12"/>
        <v>-84.431028741166074</v>
      </c>
      <c r="X42">
        <f t="shared" si="13"/>
        <v>275.56897125883393</v>
      </c>
    </row>
    <row r="43" spans="1:24" x14ac:dyDescent="0.25">
      <c r="A43">
        <v>19.5</v>
      </c>
      <c r="B43">
        <v>-57</v>
      </c>
      <c r="C43">
        <v>62</v>
      </c>
      <c r="D43">
        <v>-183</v>
      </c>
      <c r="E43">
        <v>194</v>
      </c>
      <c r="F43">
        <f t="shared" si="0"/>
        <v>-59.5</v>
      </c>
      <c r="G43">
        <f t="shared" si="1"/>
        <v>-188.5</v>
      </c>
      <c r="H43">
        <f t="shared" si="14"/>
        <v>-2.9750043884523743E-3</v>
      </c>
      <c r="I43">
        <f t="shared" si="14"/>
        <v>-9.4251395436849312E-3</v>
      </c>
      <c r="J43">
        <f t="shared" si="15"/>
        <v>-1.4875000000000001E-3</v>
      </c>
      <c r="K43">
        <f t="shared" si="15"/>
        <v>-4.7124999999999997E-3</v>
      </c>
      <c r="L43">
        <f t="shared" si="16"/>
        <v>-4.6062499999999999E-2</v>
      </c>
      <c r="M43">
        <f t="shared" si="16"/>
        <v>2.0649999999999998E-2</v>
      </c>
      <c r="N43">
        <f t="shared" si="5"/>
        <v>5.0479465193779535E-2</v>
      </c>
      <c r="O43">
        <f t="shared" si="6"/>
        <v>335.85311873773009</v>
      </c>
      <c r="P43">
        <f t="shared" si="7"/>
        <v>155.85311873773003</v>
      </c>
      <c r="Q43">
        <f t="shared" si="8"/>
        <v>-46.062499999999972</v>
      </c>
      <c r="R43">
        <f t="shared" si="9"/>
        <v>20.650000000000045</v>
      </c>
      <c r="S43">
        <f t="shared" si="10"/>
        <v>50.479465193779532</v>
      </c>
      <c r="T43">
        <f>Q43-'"0" цикл'!P43</f>
        <v>6.1047190294177796</v>
      </c>
      <c r="U43">
        <f>R43-'"0" цикл'!Q43</f>
        <v>-109.03092387257838</v>
      </c>
      <c r="V43">
        <f t="shared" si="11"/>
        <v>109.20169391971957</v>
      </c>
      <c r="W43">
        <f t="shared" si="12"/>
        <v>-86.795314583601296</v>
      </c>
      <c r="X43">
        <f t="shared" si="13"/>
        <v>273.20468541639872</v>
      </c>
    </row>
    <row r="44" spans="1:24" x14ac:dyDescent="0.25">
      <c r="A44">
        <v>20</v>
      </c>
      <c r="B44">
        <v>-95</v>
      </c>
      <c r="C44">
        <v>98</v>
      </c>
      <c r="D44">
        <v>-121</v>
      </c>
      <c r="E44">
        <v>128</v>
      </c>
      <c r="F44">
        <f t="shared" si="0"/>
        <v>-96.5</v>
      </c>
      <c r="G44">
        <f t="shared" si="1"/>
        <v>-124.5</v>
      </c>
      <c r="H44">
        <f t="shared" si="14"/>
        <v>-4.8250187216987385E-3</v>
      </c>
      <c r="I44">
        <f t="shared" si="14"/>
        <v>-6.2250402044745174E-3</v>
      </c>
      <c r="J44">
        <f t="shared" si="15"/>
        <v>-2.4124999999999997E-3</v>
      </c>
      <c r="K44">
        <f t="shared" si="15"/>
        <v>-3.1124999999999994E-3</v>
      </c>
      <c r="L44">
        <f t="shared" si="16"/>
        <v>-4.3650000000000001E-2</v>
      </c>
      <c r="M44">
        <f t="shared" si="16"/>
        <v>2.3762499999999999E-2</v>
      </c>
      <c r="N44">
        <f t="shared" si="5"/>
        <v>4.9698882344072888E-2</v>
      </c>
      <c r="O44">
        <f t="shared" si="6"/>
        <v>331.43669450380605</v>
      </c>
      <c r="P44">
        <f t="shared" si="7"/>
        <v>151.43669450380605</v>
      </c>
      <c r="Q44">
        <f t="shared" si="8"/>
        <v>-43.649999999999991</v>
      </c>
      <c r="R44">
        <f t="shared" si="9"/>
        <v>23.762500000000003</v>
      </c>
      <c r="S44">
        <f t="shared" si="10"/>
        <v>49.698882344072885</v>
      </c>
      <c r="T44">
        <f>Q44-'"0" цикл'!P44</f>
        <v>2.6814068502026416</v>
      </c>
      <c r="U44">
        <f>R44-'"0" цикл'!Q44</f>
        <v>-96.609624559996945</v>
      </c>
      <c r="V44">
        <f t="shared" si="11"/>
        <v>96.646828713206517</v>
      </c>
      <c r="W44">
        <f t="shared" si="12"/>
        <v>-88.410159811291834</v>
      </c>
      <c r="X44">
        <f t="shared" si="13"/>
        <v>271.58984018870819</v>
      </c>
    </row>
    <row r="45" spans="1:24" x14ac:dyDescent="0.25">
      <c r="A45">
        <v>20.5</v>
      </c>
      <c r="B45">
        <v>-137</v>
      </c>
      <c r="C45">
        <v>125</v>
      </c>
      <c r="D45">
        <v>-50</v>
      </c>
      <c r="E45">
        <v>57</v>
      </c>
      <c r="F45">
        <f t="shared" si="0"/>
        <v>-131</v>
      </c>
      <c r="G45">
        <f t="shared" si="1"/>
        <v>-53.5</v>
      </c>
      <c r="H45">
        <f t="shared" si="14"/>
        <v>-6.5500468361333972E-3</v>
      </c>
      <c r="I45">
        <f t="shared" si="14"/>
        <v>-2.6750031902264184E-3</v>
      </c>
      <c r="J45">
        <f t="shared" si="15"/>
        <v>-3.2750000000000001E-3</v>
      </c>
      <c r="K45">
        <f t="shared" si="15"/>
        <v>-1.3374999999999999E-3</v>
      </c>
      <c r="L45">
        <f t="shared" si="16"/>
        <v>-4.0375000000000001E-2</v>
      </c>
      <c r="M45">
        <f t="shared" si="16"/>
        <v>2.5099999999999997E-2</v>
      </c>
      <c r="N45">
        <f t="shared" si="5"/>
        <v>4.75410414799676E-2</v>
      </c>
      <c r="O45">
        <f t="shared" si="6"/>
        <v>328.13194755005674</v>
      </c>
      <c r="P45">
        <f t="shared" si="7"/>
        <v>148.13194755005674</v>
      </c>
      <c r="Q45">
        <f t="shared" si="8"/>
        <v>-40.374999999999986</v>
      </c>
      <c r="R45">
        <f t="shared" si="9"/>
        <v>25.100000000000009</v>
      </c>
      <c r="S45">
        <f t="shared" si="10"/>
        <v>47.541041479967596</v>
      </c>
      <c r="T45">
        <f>Q45-'"0" цикл'!P45</f>
        <v>-2.0753983508582579</v>
      </c>
      <c r="U45">
        <f>R45-'"0" цикл'!Q45</f>
        <v>-87.690785745147778</v>
      </c>
      <c r="V45">
        <f t="shared" si="11"/>
        <v>87.715341776203317</v>
      </c>
      <c r="W45">
        <f t="shared" si="12"/>
        <v>268.64422047918936</v>
      </c>
      <c r="X45">
        <f t="shared" si="13"/>
        <v>268.64422047918936</v>
      </c>
    </row>
    <row r="46" spans="1:24" x14ac:dyDescent="0.25">
      <c r="A46">
        <v>21</v>
      </c>
      <c r="B46">
        <v>-115</v>
      </c>
      <c r="C46">
        <v>106</v>
      </c>
      <c r="D46">
        <v>-27</v>
      </c>
      <c r="E46">
        <v>35</v>
      </c>
      <c r="F46">
        <f t="shared" si="0"/>
        <v>-110.5</v>
      </c>
      <c r="G46">
        <f t="shared" si="1"/>
        <v>-31</v>
      </c>
      <c r="H46">
        <f t="shared" si="14"/>
        <v>-5.525028109399149E-3</v>
      </c>
      <c r="I46">
        <f t="shared" si="14"/>
        <v>-1.5500006206465042E-3</v>
      </c>
      <c r="J46">
        <f t="shared" si="15"/>
        <v>-2.7625000000000002E-3</v>
      </c>
      <c r="K46">
        <f t="shared" si="15"/>
        <v>-7.7499999999999997E-4</v>
      </c>
      <c r="L46">
        <f t="shared" si="16"/>
        <v>-3.76125E-2</v>
      </c>
      <c r="M46">
        <f t="shared" si="16"/>
        <v>2.5874999999999999E-2</v>
      </c>
      <c r="N46">
        <f t="shared" si="5"/>
        <v>4.5653212167929648E-2</v>
      </c>
      <c r="O46">
        <f t="shared" si="6"/>
        <v>325.47450982200809</v>
      </c>
      <c r="P46">
        <f t="shared" si="7"/>
        <v>145.47450982200809</v>
      </c>
      <c r="Q46">
        <f t="shared" si="8"/>
        <v>-37.612500000000004</v>
      </c>
      <c r="R46">
        <f t="shared" si="9"/>
        <v>25.874999999999975</v>
      </c>
      <c r="S46">
        <f t="shared" si="10"/>
        <v>45.653212167929645</v>
      </c>
      <c r="T46">
        <f>Q46-'"0" цикл'!P46</f>
        <v>-6.0794787420676286</v>
      </c>
      <c r="U46">
        <f>R46-'"0" цикл'!Q46</f>
        <v>-78.767372687513415</v>
      </c>
      <c r="V46">
        <f t="shared" si="11"/>
        <v>79.001639615066765</v>
      </c>
      <c r="W46">
        <f t="shared" si="12"/>
        <v>265.58650695616615</v>
      </c>
      <c r="X46">
        <f t="shared" si="13"/>
        <v>265.58650695616615</v>
      </c>
    </row>
    <row r="47" spans="1:24" x14ac:dyDescent="0.25">
      <c r="A47">
        <v>21.5</v>
      </c>
      <c r="B47">
        <v>-57</v>
      </c>
      <c r="C47">
        <v>58</v>
      </c>
      <c r="D47">
        <v>-29</v>
      </c>
      <c r="E47">
        <v>36</v>
      </c>
      <c r="F47">
        <f t="shared" si="0"/>
        <v>-57.5</v>
      </c>
      <c r="G47">
        <f t="shared" si="1"/>
        <v>-32.5</v>
      </c>
      <c r="H47">
        <f t="shared" si="14"/>
        <v>-2.8750039606267107E-3</v>
      </c>
      <c r="I47">
        <f t="shared" si="14"/>
        <v>-1.6250007151701205E-3</v>
      </c>
      <c r="J47">
        <f t="shared" si="15"/>
        <v>-1.4375E-3</v>
      </c>
      <c r="K47">
        <f t="shared" si="15"/>
        <v>-8.1249999999999996E-4</v>
      </c>
      <c r="L47">
        <f t="shared" si="16"/>
        <v>-3.6174999999999999E-2</v>
      </c>
      <c r="M47">
        <f t="shared" si="16"/>
        <v>2.6687499999999999E-2</v>
      </c>
      <c r="N47">
        <f t="shared" si="5"/>
        <v>4.4953901735555725E-2</v>
      </c>
      <c r="O47">
        <f t="shared" si="6"/>
        <v>323.58257060175873</v>
      </c>
      <c r="P47">
        <f t="shared" si="7"/>
        <v>143.58257060175873</v>
      </c>
      <c r="Q47">
        <f t="shared" si="8"/>
        <v>-36.174999999999997</v>
      </c>
      <c r="R47">
        <f t="shared" si="9"/>
        <v>26.687500000000007</v>
      </c>
      <c r="S47">
        <f t="shared" si="10"/>
        <v>44.953901735555725</v>
      </c>
      <c r="T47">
        <f>Q47-'"0" цикл'!P47</f>
        <v>-10.312965183528465</v>
      </c>
      <c r="U47">
        <f>R47-'"0" цикл'!Q47</f>
        <v>-69.03564655696016</v>
      </c>
      <c r="V47">
        <f t="shared" si="11"/>
        <v>69.801703033766984</v>
      </c>
      <c r="W47">
        <f t="shared" si="12"/>
        <v>261.50363802884306</v>
      </c>
      <c r="X47">
        <f t="shared" si="13"/>
        <v>261.50363802884306</v>
      </c>
    </row>
    <row r="48" spans="1:24" x14ac:dyDescent="0.25">
      <c r="A48">
        <v>22</v>
      </c>
      <c r="B48">
        <v>-118</v>
      </c>
      <c r="C48">
        <v>120</v>
      </c>
      <c r="D48">
        <v>64</v>
      </c>
      <c r="E48">
        <v>-56</v>
      </c>
      <c r="F48">
        <f t="shared" si="0"/>
        <v>-119</v>
      </c>
      <c r="G48">
        <f t="shared" si="1"/>
        <v>60</v>
      </c>
      <c r="H48">
        <f t="shared" si="14"/>
        <v>-5.9500351080384803E-3</v>
      </c>
      <c r="I48">
        <f t="shared" si="14"/>
        <v>3.0000045000182249E-3</v>
      </c>
      <c r="J48">
        <f t="shared" si="15"/>
        <v>-2.9750000000000002E-3</v>
      </c>
      <c r="K48">
        <f t="shared" si="15"/>
        <v>1.4999999999999998E-3</v>
      </c>
      <c r="L48">
        <f t="shared" si="16"/>
        <v>-3.32E-2</v>
      </c>
      <c r="M48">
        <f t="shared" si="16"/>
        <v>2.5187499999999998E-2</v>
      </c>
      <c r="N48">
        <f t="shared" si="5"/>
        <v>4.1673134706306889E-2</v>
      </c>
      <c r="O48">
        <f t="shared" si="6"/>
        <v>322.81387713413523</v>
      </c>
      <c r="P48">
        <f t="shared" si="7"/>
        <v>142.81387713413523</v>
      </c>
      <c r="Q48">
        <f t="shared" si="8"/>
        <v>-33.200000000000003</v>
      </c>
      <c r="R48">
        <f t="shared" si="9"/>
        <v>25.187499999999989</v>
      </c>
      <c r="S48">
        <f t="shared" si="10"/>
        <v>41.67313470630689</v>
      </c>
      <c r="T48">
        <f>Q48-'"0" цикл'!P48</f>
        <v>-12.920478730993885</v>
      </c>
      <c r="U48">
        <f>R48-'"0" цикл'!Q48</f>
        <v>-61.730695065066058</v>
      </c>
      <c r="V48">
        <f t="shared" si="11"/>
        <v>63.068355645713773</v>
      </c>
      <c r="W48">
        <f t="shared" si="12"/>
        <v>258.17842212187827</v>
      </c>
      <c r="X48">
        <f t="shared" si="13"/>
        <v>258.17842212187827</v>
      </c>
    </row>
    <row r="49" spans="1:24" x14ac:dyDescent="0.25">
      <c r="A49">
        <v>22.5</v>
      </c>
      <c r="B49">
        <v>-166</v>
      </c>
      <c r="C49">
        <v>158</v>
      </c>
      <c r="D49">
        <v>166</v>
      </c>
      <c r="E49">
        <v>-162</v>
      </c>
      <c r="F49">
        <f t="shared" si="0"/>
        <v>-162</v>
      </c>
      <c r="G49">
        <f t="shared" si="1"/>
        <v>164</v>
      </c>
      <c r="H49">
        <f t="shared" si="14"/>
        <v>-8.1000885761151904E-3</v>
      </c>
      <c r="I49">
        <f t="shared" si="14"/>
        <v>8.2000918974473262E-3</v>
      </c>
      <c r="J49">
        <f t="shared" si="15"/>
        <v>-4.0499999999999998E-3</v>
      </c>
      <c r="K49">
        <f t="shared" si="15"/>
        <v>4.0999999999999995E-3</v>
      </c>
      <c r="L49">
        <f t="shared" si="16"/>
        <v>-2.9149999999999999E-2</v>
      </c>
      <c r="M49">
        <f t="shared" si="16"/>
        <v>2.1087499999999999E-2</v>
      </c>
      <c r="N49">
        <f t="shared" si="5"/>
        <v>3.5977842573589651E-2</v>
      </c>
      <c r="O49">
        <f t="shared" si="6"/>
        <v>324.11751958720993</v>
      </c>
      <c r="P49">
        <f t="shared" si="7"/>
        <v>144.11751958720993</v>
      </c>
      <c r="Q49">
        <f t="shared" si="8"/>
        <v>-29.150000000000009</v>
      </c>
      <c r="R49">
        <f t="shared" si="9"/>
        <v>21.087499999999984</v>
      </c>
      <c r="S49">
        <f t="shared" si="10"/>
        <v>35.977842573589648</v>
      </c>
      <c r="T49">
        <f>Q49-'"0" цикл'!P49</f>
        <v>-15.056543474682963</v>
      </c>
      <c r="U49">
        <f>R49-'"0" цикл'!Q49</f>
        <v>-57.704441732096491</v>
      </c>
      <c r="V49">
        <f t="shared" si="11"/>
        <v>59.636415863278849</v>
      </c>
      <c r="W49">
        <f t="shared" si="12"/>
        <v>255.37614107841091</v>
      </c>
      <c r="X49">
        <f t="shared" si="13"/>
        <v>255.37614107841091</v>
      </c>
    </row>
    <row r="50" spans="1:24" x14ac:dyDescent="0.25">
      <c r="A50">
        <v>23</v>
      </c>
      <c r="B50">
        <v>-184</v>
      </c>
      <c r="C50">
        <v>189</v>
      </c>
      <c r="D50">
        <v>148</v>
      </c>
      <c r="E50">
        <v>-138</v>
      </c>
      <c r="F50">
        <f t="shared" si="0"/>
        <v>-186.5</v>
      </c>
      <c r="G50">
        <f t="shared" si="1"/>
        <v>143</v>
      </c>
      <c r="H50">
        <f t="shared" si="14"/>
        <v>-9.3251351488222983E-3</v>
      </c>
      <c r="I50">
        <f t="shared" si="14"/>
        <v>7.1500609223807037E-3</v>
      </c>
      <c r="J50">
        <f t="shared" si="15"/>
        <v>-4.6625E-3</v>
      </c>
      <c r="K50">
        <f t="shared" si="15"/>
        <v>3.5749999999999996E-3</v>
      </c>
      <c r="L50">
        <f t="shared" si="16"/>
        <v>-2.4487499999999999E-2</v>
      </c>
      <c r="M50">
        <f t="shared" si="16"/>
        <v>1.75125E-2</v>
      </c>
      <c r="N50">
        <f t="shared" si="5"/>
        <v>3.0105237293534159E-2</v>
      </c>
      <c r="O50">
        <f t="shared" si="6"/>
        <v>324.42913612455857</v>
      </c>
      <c r="P50">
        <f t="shared" si="7"/>
        <v>144.42913612455857</v>
      </c>
      <c r="Q50">
        <f t="shared" si="8"/>
        <v>-24.487500000000008</v>
      </c>
      <c r="R50">
        <f t="shared" si="9"/>
        <v>17.512499999999989</v>
      </c>
      <c r="S50">
        <f t="shared" si="10"/>
        <v>30.105237293534159</v>
      </c>
      <c r="T50">
        <f>Q50-'"0" цикл'!P50</f>
        <v>-14.559756835895946</v>
      </c>
      <c r="U50">
        <f>R50-'"0" цикл'!Q50</f>
        <v>-51.74811801297399</v>
      </c>
      <c r="V50">
        <f t="shared" si="11"/>
        <v>53.757364490877919</v>
      </c>
      <c r="W50">
        <f t="shared" si="12"/>
        <v>254.28561788022495</v>
      </c>
      <c r="X50">
        <f t="shared" si="13"/>
        <v>254.28561788022495</v>
      </c>
    </row>
    <row r="51" spans="1:24" x14ac:dyDescent="0.25">
      <c r="A51">
        <v>23.5</v>
      </c>
      <c r="B51">
        <v>-198</v>
      </c>
      <c r="C51">
        <v>191</v>
      </c>
      <c r="D51">
        <v>147</v>
      </c>
      <c r="E51">
        <v>-138</v>
      </c>
      <c r="F51">
        <f t="shared" si="0"/>
        <v>-194.5</v>
      </c>
      <c r="G51">
        <f t="shared" si="1"/>
        <v>142.5</v>
      </c>
      <c r="H51">
        <f t="shared" si="14"/>
        <v>-9.725153297849818E-3</v>
      </c>
      <c r="I51">
        <f t="shared" si="14"/>
        <v>7.1250602855568923E-3</v>
      </c>
      <c r="J51">
        <f t="shared" si="15"/>
        <v>-4.8624999999999996E-3</v>
      </c>
      <c r="K51">
        <f t="shared" si="15"/>
        <v>3.5624999999999997E-3</v>
      </c>
      <c r="L51">
        <f t="shared" si="16"/>
        <v>-1.9625E-2</v>
      </c>
      <c r="M51">
        <f t="shared" si="16"/>
        <v>1.3950000000000001E-2</v>
      </c>
      <c r="N51">
        <f t="shared" si="5"/>
        <v>2.4077855490055589E-2</v>
      </c>
      <c r="O51">
        <f t="shared" si="6"/>
        <v>324.59371845453381</v>
      </c>
      <c r="P51">
        <f t="shared" si="7"/>
        <v>144.59371845453381</v>
      </c>
      <c r="Q51">
        <f t="shared" si="8"/>
        <v>-19.624999999999996</v>
      </c>
      <c r="R51">
        <f t="shared" si="9"/>
        <v>13.950000000000008</v>
      </c>
      <c r="S51">
        <f t="shared" si="10"/>
        <v>24.07785549005559</v>
      </c>
      <c r="T51">
        <f>Q51-'"0" цикл'!P51</f>
        <v>-11.865579228179339</v>
      </c>
      <c r="U51">
        <f>R51-'"0" цикл'!Q51</f>
        <v>-44.461325197969494</v>
      </c>
      <c r="V51">
        <f t="shared" si="11"/>
        <v>46.017403325044299</v>
      </c>
      <c r="W51">
        <f t="shared" si="12"/>
        <v>255.05748368313814</v>
      </c>
      <c r="X51">
        <f t="shared" si="13"/>
        <v>255.05748368313814</v>
      </c>
    </row>
    <row r="52" spans="1:24" x14ac:dyDescent="0.25">
      <c r="A52">
        <v>24</v>
      </c>
      <c r="B52">
        <v>-244</v>
      </c>
      <c r="C52">
        <v>237</v>
      </c>
      <c r="D52">
        <v>166</v>
      </c>
      <c r="E52">
        <v>-159</v>
      </c>
      <c r="F52">
        <f t="shared" si="0"/>
        <v>-240.5</v>
      </c>
      <c r="G52">
        <f t="shared" si="1"/>
        <v>162.5</v>
      </c>
      <c r="H52">
        <f t="shared" si="14"/>
        <v>-1.202528982261184E-2</v>
      </c>
      <c r="I52">
        <f t="shared" si="14"/>
        <v>8.1250893988146517E-3</v>
      </c>
      <c r="J52">
        <f t="shared" si="15"/>
        <v>-6.0125000000000005E-3</v>
      </c>
      <c r="K52">
        <f t="shared" si="15"/>
        <v>4.0624999999999993E-3</v>
      </c>
      <c r="L52">
        <f t="shared" si="16"/>
        <v>-1.36125E-2</v>
      </c>
      <c r="M52">
        <f t="shared" si="16"/>
        <v>9.8875000000000005E-3</v>
      </c>
      <c r="N52">
        <f t="shared" si="5"/>
        <v>1.6824470645461626E-2</v>
      </c>
      <c r="O52">
        <f t="shared" si="6"/>
        <v>324.00705352803323</v>
      </c>
      <c r="P52">
        <f t="shared" si="7"/>
        <v>144.00705352803323</v>
      </c>
      <c r="Q52">
        <f t="shared" si="8"/>
        <v>-13.612499999999999</v>
      </c>
      <c r="R52">
        <f t="shared" si="9"/>
        <v>9.8874999999999993</v>
      </c>
      <c r="S52">
        <f t="shared" si="10"/>
        <v>16.824470645461627</v>
      </c>
      <c r="T52">
        <f>Q52-'"0" цикл'!P52</f>
        <v>-8.3740996881888066</v>
      </c>
      <c r="U52">
        <f>R52-'"0" цикл'!Q52</f>
        <v>-37.469295417217694</v>
      </c>
      <c r="V52">
        <f t="shared" si="11"/>
        <v>38.393666725782452</v>
      </c>
      <c r="W52">
        <f t="shared" si="12"/>
        <v>257.40186436495753</v>
      </c>
      <c r="X52">
        <f t="shared" si="13"/>
        <v>257.40186436495753</v>
      </c>
    </row>
    <row r="53" spans="1:24" x14ac:dyDescent="0.25">
      <c r="A53">
        <v>24.5</v>
      </c>
      <c r="B53">
        <v>-271</v>
      </c>
      <c r="C53">
        <v>266</v>
      </c>
      <c r="D53">
        <v>195</v>
      </c>
      <c r="E53">
        <v>-187</v>
      </c>
      <c r="F53">
        <f t="shared" si="0"/>
        <v>-268.5</v>
      </c>
      <c r="G53">
        <f t="shared" si="1"/>
        <v>191</v>
      </c>
      <c r="H53">
        <f t="shared" ref="H53:I54" si="17">ASIN(F53/20000)</f>
        <v>-1.3425403298733346E-2</v>
      </c>
      <c r="I53">
        <f t="shared" si="17"/>
        <v>9.5501451699371836E-3</v>
      </c>
      <c r="J53">
        <f t="shared" ref="J53:K54" si="18">0.5*SIN(H53)</f>
        <v>-6.7124999999999997E-3</v>
      </c>
      <c r="K53">
        <f t="shared" si="18"/>
        <v>4.7750000000000006E-3</v>
      </c>
      <c r="L53">
        <f t="shared" ref="L53:M54" si="19">J54+L54</f>
        <v>-6.899999999999999E-3</v>
      </c>
      <c r="M53">
        <f t="shared" si="19"/>
        <v>5.1124999999999999E-3</v>
      </c>
      <c r="N53">
        <f t="shared" si="5"/>
        <v>8.5876455591739464E-3</v>
      </c>
      <c r="O53">
        <f t="shared" si="6"/>
        <v>323.46369846521151</v>
      </c>
      <c r="P53">
        <f t="shared" si="7"/>
        <v>143.46369846521151</v>
      </c>
      <c r="Q53">
        <f t="shared" si="8"/>
        <v>-6.8999999999999995</v>
      </c>
      <c r="R53">
        <f t="shared" si="9"/>
        <v>5.1125000000000025</v>
      </c>
      <c r="S53">
        <f t="shared" si="10"/>
        <v>8.5876455591739465</v>
      </c>
      <c r="T53">
        <f>Q53-'"0" цикл'!P53</f>
        <v>-4.0371777880218911</v>
      </c>
      <c r="U53">
        <f>R53-'"0" цикл'!Q53</f>
        <v>-31.253612180646201</v>
      </c>
      <c r="V53">
        <f t="shared" si="11"/>
        <v>31.513284164465212</v>
      </c>
      <c r="W53">
        <f t="shared" si="12"/>
        <v>262.63958985383715</v>
      </c>
      <c r="X53">
        <f t="shared" si="13"/>
        <v>262.63958985383715</v>
      </c>
    </row>
    <row r="54" spans="1:24" x14ac:dyDescent="0.25">
      <c r="A54">
        <v>25</v>
      </c>
      <c r="B54">
        <v>-281</v>
      </c>
      <c r="C54">
        <v>271</v>
      </c>
      <c r="D54">
        <v>208</v>
      </c>
      <c r="E54">
        <v>-201</v>
      </c>
      <c r="F54">
        <f t="shared" si="0"/>
        <v>-276</v>
      </c>
      <c r="G54">
        <f t="shared" si="1"/>
        <v>204.5</v>
      </c>
      <c r="H54">
        <f t="shared" si="17"/>
        <v>-1.3800438049541007E-2</v>
      </c>
      <c r="I54">
        <f t="shared" si="17"/>
        <v>1.0225178180073208E-2</v>
      </c>
      <c r="J54">
        <f t="shared" si="18"/>
        <v>-6.899999999999999E-3</v>
      </c>
      <c r="K54">
        <f t="shared" si="18"/>
        <v>5.1124999999999999E-3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цикл'!P54</f>
        <v>1.4095952488763364</v>
      </c>
      <c r="U54">
        <f>R54-'"0" цикл'!Q54</f>
        <v>-24.665145113728926</v>
      </c>
      <c r="V54">
        <f t="shared" si="11"/>
        <v>24.705390955153103</v>
      </c>
      <c r="W54">
        <f t="shared" si="12"/>
        <v>-86.729145354197939</v>
      </c>
      <c r="X54">
        <f t="shared" si="13"/>
        <v>273.27085464580205</v>
      </c>
    </row>
  </sheetData>
  <mergeCells count="1"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0" zoomScaleNormal="70" workbookViewId="0">
      <selection activeCell="B3" sqref="B3:E54"/>
    </sheetView>
  </sheetViews>
  <sheetFormatPr defaultRowHeight="15" x14ac:dyDescent="0.25"/>
  <sheetData>
    <row r="1" spans="1:24" x14ac:dyDescent="0.25">
      <c r="B1" s="23" t="s">
        <v>0</v>
      </c>
      <c r="C1" s="23"/>
      <c r="D1" s="23"/>
      <c r="E1" s="23"/>
      <c r="H1" t="s">
        <v>97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B3">
        <v>-293</v>
      </c>
      <c r="C3">
        <v>280</v>
      </c>
      <c r="D3">
        <v>-8</v>
      </c>
      <c r="E3">
        <v>9</v>
      </c>
      <c r="F3">
        <f>(B3-C3)/2</f>
        <v>-286.5</v>
      </c>
      <c r="G3">
        <f>(D3-E3)/2</f>
        <v>-8.5</v>
      </c>
      <c r="H3">
        <f>ASIN(F3/20000)</f>
        <v>-1.4325489973676445E-2</v>
      </c>
      <c r="I3">
        <f>ASIN(G3/20000)</f>
        <v>-4.2500001279427186E-4</v>
      </c>
      <c r="J3">
        <f>0.5*SIN(H3)</f>
        <v>-7.1624999999999996E-3</v>
      </c>
      <c r="K3">
        <f>0.5*SIN(I3)</f>
        <v>-2.1249999999999999E-4</v>
      </c>
      <c r="L3">
        <f>J4+L4</f>
        <v>-6.1100000000000002E-2</v>
      </c>
      <c r="M3">
        <f>K4+M4</f>
        <v>-9.5649999999999999E-2</v>
      </c>
      <c r="N3">
        <f>SQRT(L3^2+M3^2)</f>
        <v>0.11349948237767431</v>
      </c>
      <c r="O3">
        <f>IF(L3&gt;=0,180-DEGREES(ASIN(-M3/N3)),IF(M3&lt;0,DEGREES(ASIN(-M3/N3)),360-DEGREES(ASIN(M3/N3))))</f>
        <v>57.430078720975303</v>
      </c>
      <c r="P3">
        <f>IF((O3+$P$1)&lt;=360,O3+$P$1,O3+$P$1-360)</f>
        <v>237.4300787209753</v>
      </c>
      <c r="Q3">
        <f>1000*N3*COS(RADIANS(P3))</f>
        <v>-61.100000000000037</v>
      </c>
      <c r="R3">
        <f>1000*N3*SIN(RADIANS(P3))</f>
        <v>-95.649999999999991</v>
      </c>
      <c r="S3">
        <f>N3*1000</f>
        <v>113.49948237767431</v>
      </c>
      <c r="T3">
        <f>Q3-'"0" цикл'!P3</f>
        <v>311.30476888415723</v>
      </c>
      <c r="U3">
        <f>R3-'"0" цикл'!Q3</f>
        <v>-582.73686470893449</v>
      </c>
      <c r="V3">
        <f>SQRT(T3^2+U3^2)</f>
        <v>660.67610265607277</v>
      </c>
      <c r="W3">
        <f>IF(V3=0,0,IF(T3&gt;=0,DEGREES(ASIN(U3/V3)),(180-DEGREES(ASIN(U3/V3)))))</f>
        <v>-61.888351958907819</v>
      </c>
      <c r="X3">
        <f>IF(W3&lt;0,360+W3,W3)</f>
        <v>298.11164804109217</v>
      </c>
    </row>
    <row r="4" spans="1:24" x14ac:dyDescent="0.25">
      <c r="A4">
        <v>0</v>
      </c>
      <c r="B4">
        <v>-281</v>
      </c>
      <c r="C4">
        <v>274</v>
      </c>
      <c r="D4">
        <v>3</v>
      </c>
      <c r="E4">
        <v>1</v>
      </c>
      <c r="F4">
        <f t="shared" ref="F4:F54" si="0">(B4-C4)/2</f>
        <v>-277.5</v>
      </c>
      <c r="G4">
        <f t="shared" ref="G4:G54" si="1">(D4-E4)/2</f>
        <v>1</v>
      </c>
      <c r="H4">
        <f t="shared" ref="H4:I19" si="2">ASIN(F4/20000)</f>
        <v>-1.3875445230955154E-2</v>
      </c>
      <c r="I4">
        <f t="shared" si="2"/>
        <v>5.000000002083334E-5</v>
      </c>
      <c r="J4">
        <f t="shared" ref="J4:K19" si="3">0.5*SIN(H4)</f>
        <v>-6.937500000000001E-3</v>
      </c>
      <c r="K4">
        <f t="shared" si="3"/>
        <v>2.5000000000000005E-5</v>
      </c>
      <c r="L4">
        <f t="shared" ref="L4:M19" si="4">J5+L5</f>
        <v>-5.4162500000000002E-2</v>
      </c>
      <c r="M4">
        <f t="shared" si="4"/>
        <v>-9.5674999999999996E-2</v>
      </c>
      <c r="N4">
        <f t="shared" ref="N4:N54" si="5">SQRT(L4^2+M4^2)</f>
        <v>0.1099421758528091</v>
      </c>
      <c r="O4">
        <f t="shared" ref="O4:O53" si="6">IF(L4&gt;=0,180-DEGREES(ASIN(-M4/N4)),IF(M4&lt;0,DEGREES(ASIN(-M4/N4)),360-DEGREES(ASIN(M4/N4))))</f>
        <v>60.48539947072576</v>
      </c>
      <c r="P4">
        <f t="shared" ref="P4:P53" si="7">IF((O4+$P$1)&lt;=360,O4+$P$1,O4+$P$1-360)</f>
        <v>240.48539947072575</v>
      </c>
      <c r="Q4">
        <f t="shared" ref="Q4:Q54" si="8">1000*N4*COS(RADIANS(P4))</f>
        <v>-54.162500000000037</v>
      </c>
      <c r="R4">
        <f t="shared" ref="R4:R54" si="9">1000*N4*SIN(RADIANS(P4))</f>
        <v>-95.674999999999983</v>
      </c>
      <c r="S4">
        <f t="shared" ref="S4:S54" si="10">N4*1000</f>
        <v>109.9421758528091</v>
      </c>
      <c r="T4">
        <f>Q4-'"0" цикл'!P4</f>
        <v>318.24226888415723</v>
      </c>
      <c r="U4">
        <f>R4-'"0" цикл'!Q4</f>
        <v>-582.76186470893447</v>
      </c>
      <c r="V4">
        <f t="shared" ref="V4:V54" si="11">SQRT(T4^2+U4^2)</f>
        <v>663.99512999988985</v>
      </c>
      <c r="W4">
        <f t="shared" ref="W4:W54" si="12">IF(V4=0,0,IF(T4&gt;=0,DEGREES(ASIN(U4/V4)),(180-DEGREES(ASIN(U4/V4)))))</f>
        <v>-61.361347981808102</v>
      </c>
      <c r="X4">
        <f t="shared" ref="X4:X54" si="13">IF(W4&lt;0,360+W4,W4)</f>
        <v>298.63865201819192</v>
      </c>
    </row>
    <row r="5" spans="1:24" x14ac:dyDescent="0.25">
      <c r="A5">
        <v>0.5</v>
      </c>
      <c r="B5">
        <v>-224</v>
      </c>
      <c r="C5">
        <v>219</v>
      </c>
      <c r="D5">
        <v>-2</v>
      </c>
      <c r="E5">
        <v>9</v>
      </c>
      <c r="F5">
        <f t="shared" si="0"/>
        <v>-221.5</v>
      </c>
      <c r="G5">
        <f t="shared" si="1"/>
        <v>-5.5</v>
      </c>
      <c r="H5">
        <f t="shared" si="2"/>
        <v>-1.1075226414338314E-2</v>
      </c>
      <c r="I5">
        <f t="shared" si="2"/>
        <v>-2.7500000346614595E-4</v>
      </c>
      <c r="J5">
        <f t="shared" si="3"/>
        <v>-5.5374999999999999E-3</v>
      </c>
      <c r="K5">
        <f t="shared" si="3"/>
        <v>-1.3750000000000001E-4</v>
      </c>
      <c r="L5">
        <f t="shared" si="4"/>
        <v>-4.8625000000000002E-2</v>
      </c>
      <c r="M5">
        <f t="shared" si="4"/>
        <v>-9.5537499999999997E-2</v>
      </c>
      <c r="N5">
        <f t="shared" si="5"/>
        <v>0.10719983456726974</v>
      </c>
      <c r="O5">
        <f t="shared" si="6"/>
        <v>63.025614850956266</v>
      </c>
      <c r="P5">
        <f t="shared" si="7"/>
        <v>243.02561485095626</v>
      </c>
      <c r="Q5">
        <f t="shared" si="8"/>
        <v>-48.625000000000057</v>
      </c>
      <c r="R5">
        <f t="shared" si="9"/>
        <v>-95.537499999999966</v>
      </c>
      <c r="S5">
        <f t="shared" si="10"/>
        <v>107.19983456726973</v>
      </c>
      <c r="T5">
        <f>Q5-'"0" цикл'!P5</f>
        <v>314.3361599313418</v>
      </c>
      <c r="U5">
        <f>R5-'"0" цикл'!Q5</f>
        <v>-573.41713845289109</v>
      </c>
      <c r="V5">
        <f t="shared" si="11"/>
        <v>653.92234715743132</v>
      </c>
      <c r="W5">
        <f t="shared" si="12"/>
        <v>-61.26930078998187</v>
      </c>
      <c r="X5">
        <f t="shared" si="13"/>
        <v>298.73069921001814</v>
      </c>
    </row>
    <row r="6" spans="1:24" x14ac:dyDescent="0.25">
      <c r="A6">
        <v>1</v>
      </c>
      <c r="B6">
        <v>-130</v>
      </c>
      <c r="C6">
        <v>140</v>
      </c>
      <c r="D6">
        <v>-21</v>
      </c>
      <c r="E6">
        <v>29</v>
      </c>
      <c r="F6">
        <f t="shared" si="0"/>
        <v>-135</v>
      </c>
      <c r="G6">
        <f t="shared" si="1"/>
        <v>-25</v>
      </c>
      <c r="H6">
        <f t="shared" si="2"/>
        <v>-6.7500512588634732E-3</v>
      </c>
      <c r="I6">
        <f t="shared" si="2"/>
        <v>-1.2500003255210622E-3</v>
      </c>
      <c r="J6">
        <f t="shared" si="3"/>
        <v>-3.3749999999999995E-3</v>
      </c>
      <c r="K6">
        <f t="shared" si="3"/>
        <v>-6.2500000000000001E-4</v>
      </c>
      <c r="L6">
        <f t="shared" si="4"/>
        <v>-4.5250000000000005E-2</v>
      </c>
      <c r="M6">
        <f t="shared" si="4"/>
        <v>-9.4912499999999997E-2</v>
      </c>
      <c r="N6">
        <f t="shared" si="5"/>
        <v>0.10514725463011386</v>
      </c>
      <c r="O6">
        <f t="shared" si="6"/>
        <v>64.510298992691986</v>
      </c>
      <c r="P6">
        <f t="shared" si="7"/>
        <v>244.51029899269199</v>
      </c>
      <c r="Q6">
        <f t="shared" si="8"/>
        <v>-45.250000000000007</v>
      </c>
      <c r="R6">
        <f t="shared" si="9"/>
        <v>-94.912499999999994</v>
      </c>
      <c r="S6">
        <f t="shared" si="10"/>
        <v>105.14725463011386</v>
      </c>
      <c r="T6">
        <f>Q6-'"0" цикл'!P6</f>
        <v>309.01161741638623</v>
      </c>
      <c r="U6">
        <f>R6-'"0" цикл'!Q6</f>
        <v>-563.31263364601</v>
      </c>
      <c r="V6">
        <f t="shared" si="11"/>
        <v>642.50237581155682</v>
      </c>
      <c r="W6">
        <f t="shared" si="12"/>
        <v>-61.252523444897655</v>
      </c>
      <c r="X6">
        <f t="shared" si="13"/>
        <v>298.74747655510237</v>
      </c>
    </row>
    <row r="7" spans="1:24" x14ac:dyDescent="0.25">
      <c r="A7">
        <v>1.5</v>
      </c>
      <c r="B7">
        <v>-34</v>
      </c>
      <c r="C7">
        <v>18</v>
      </c>
      <c r="D7">
        <v>-119</v>
      </c>
      <c r="E7">
        <v>130</v>
      </c>
      <c r="F7">
        <f t="shared" si="0"/>
        <v>-26</v>
      </c>
      <c r="G7">
        <f t="shared" si="1"/>
        <v>-124.5</v>
      </c>
      <c r="H7">
        <f t="shared" si="2"/>
        <v>-1.300000366166945E-3</v>
      </c>
      <c r="I7">
        <f t="shared" si="2"/>
        <v>-6.2250402044745174E-3</v>
      </c>
      <c r="J7">
        <f t="shared" si="3"/>
        <v>-6.4999999999999997E-4</v>
      </c>
      <c r="K7">
        <f t="shared" si="3"/>
        <v>-3.1124999999999994E-3</v>
      </c>
      <c r="L7">
        <f t="shared" si="4"/>
        <v>-4.4600000000000008E-2</v>
      </c>
      <c r="M7">
        <f t="shared" si="4"/>
        <v>-9.1799999999999993E-2</v>
      </c>
      <c r="N7">
        <f t="shared" si="5"/>
        <v>0.10206076621307524</v>
      </c>
      <c r="O7">
        <f t="shared" si="6"/>
        <v>64.087720870417201</v>
      </c>
      <c r="P7">
        <f t="shared" si="7"/>
        <v>244.0877208704172</v>
      </c>
      <c r="Q7">
        <f t="shared" si="8"/>
        <v>-44.600000000000023</v>
      </c>
      <c r="R7">
        <f t="shared" si="9"/>
        <v>-91.799999999999983</v>
      </c>
      <c r="S7">
        <f t="shared" si="10"/>
        <v>102.06076621307524</v>
      </c>
      <c r="T7">
        <f>Q7-'"0" цикл'!P7</f>
        <v>302.19818797933777</v>
      </c>
      <c r="U7">
        <f>R7-'"0" цикл'!Q7</f>
        <v>-550.84818628007054</v>
      </c>
      <c r="V7">
        <f t="shared" si="11"/>
        <v>628.29727768472662</v>
      </c>
      <c r="W7">
        <f t="shared" si="12"/>
        <v>-61.250597678139371</v>
      </c>
      <c r="X7">
        <f t="shared" si="13"/>
        <v>298.74940232186066</v>
      </c>
    </row>
    <row r="8" spans="1:24" x14ac:dyDescent="0.25">
      <c r="A8">
        <v>2</v>
      </c>
      <c r="B8">
        <v>-24</v>
      </c>
      <c r="C8">
        <v>30</v>
      </c>
      <c r="D8">
        <v>-212</v>
      </c>
      <c r="E8">
        <v>218</v>
      </c>
      <c r="F8">
        <f t="shared" si="0"/>
        <v>-27</v>
      </c>
      <c r="G8">
        <f t="shared" si="1"/>
        <v>-215</v>
      </c>
      <c r="H8">
        <f t="shared" si="2"/>
        <v>-1.3500004100628364E-3</v>
      </c>
      <c r="I8">
        <f t="shared" si="2"/>
        <v>-1.0750207060247126E-2</v>
      </c>
      <c r="J8">
        <f t="shared" si="3"/>
        <v>-6.7500000000000004E-4</v>
      </c>
      <c r="K8">
        <f t="shared" si="3"/>
        <v>-5.3749999999999996E-3</v>
      </c>
      <c r="L8">
        <f t="shared" si="4"/>
        <v>-4.3925000000000006E-2</v>
      </c>
      <c r="M8">
        <f t="shared" si="4"/>
        <v>-8.6424999999999988E-2</v>
      </c>
      <c r="N8">
        <f t="shared" si="5"/>
        <v>9.6946821763273905E-2</v>
      </c>
      <c r="O8">
        <f t="shared" si="6"/>
        <v>63.058312634331202</v>
      </c>
      <c r="P8">
        <f t="shared" si="7"/>
        <v>243.0583126343312</v>
      </c>
      <c r="Q8">
        <f t="shared" si="8"/>
        <v>-43.925000000000026</v>
      </c>
      <c r="R8">
        <f t="shared" si="9"/>
        <v>-86.424999999999983</v>
      </c>
      <c r="S8">
        <f t="shared" si="10"/>
        <v>96.946821763273903</v>
      </c>
      <c r="T8">
        <f>Q8-'"0" цикл'!P8</f>
        <v>295.27644990072793</v>
      </c>
      <c r="U8">
        <f>R8-'"0" цикл'!Q8</f>
        <v>-535.91329529427765</v>
      </c>
      <c r="V8">
        <f t="shared" si="11"/>
        <v>611.87518493492507</v>
      </c>
      <c r="W8">
        <f t="shared" si="12"/>
        <v>-61.146201530480454</v>
      </c>
      <c r="X8">
        <f t="shared" si="13"/>
        <v>298.85379846951957</v>
      </c>
    </row>
    <row r="9" spans="1:24" x14ac:dyDescent="0.25">
      <c r="A9">
        <v>2.5</v>
      </c>
      <c r="B9">
        <v>18</v>
      </c>
      <c r="C9">
        <v>-13</v>
      </c>
      <c r="D9">
        <v>-267</v>
      </c>
      <c r="E9">
        <v>274</v>
      </c>
      <c r="F9">
        <f t="shared" si="0"/>
        <v>15.5</v>
      </c>
      <c r="G9">
        <f t="shared" si="1"/>
        <v>-270.5</v>
      </c>
      <c r="H9">
        <f t="shared" si="2"/>
        <v>7.7500007758075007E-4</v>
      </c>
      <c r="I9">
        <f t="shared" si="2"/>
        <v>-1.3525412378792848E-2</v>
      </c>
      <c r="J9">
        <f t="shared" si="3"/>
        <v>3.8749999999999999E-4</v>
      </c>
      <c r="K9">
        <f t="shared" si="3"/>
        <v>-6.7625000000000003E-3</v>
      </c>
      <c r="L9">
        <f t="shared" si="4"/>
        <v>-4.4312500000000005E-2</v>
      </c>
      <c r="M9">
        <f t="shared" si="4"/>
        <v>-7.9662499999999983E-2</v>
      </c>
      <c r="N9">
        <f t="shared" si="5"/>
        <v>9.1157619333218656E-2</v>
      </c>
      <c r="O9">
        <f t="shared" si="6"/>
        <v>60.914871528054533</v>
      </c>
      <c r="P9">
        <f t="shared" si="7"/>
        <v>240.91487152805453</v>
      </c>
      <c r="Q9">
        <f t="shared" si="8"/>
        <v>-44.312500000000021</v>
      </c>
      <c r="R9">
        <f t="shared" si="9"/>
        <v>-79.662499999999994</v>
      </c>
      <c r="S9">
        <f t="shared" si="10"/>
        <v>91.157619333218662</v>
      </c>
      <c r="T9">
        <f>Q9-'"0" цикл'!P9</f>
        <v>286.86078033332819</v>
      </c>
      <c r="U9">
        <f>R9-'"0" цикл'!Q9</f>
        <v>-519.65811714187112</v>
      </c>
      <c r="V9">
        <f t="shared" si="11"/>
        <v>593.57700932977571</v>
      </c>
      <c r="W9">
        <f t="shared" si="12"/>
        <v>-61.100499616227843</v>
      </c>
      <c r="X9">
        <f t="shared" si="13"/>
        <v>298.89950038377214</v>
      </c>
    </row>
    <row r="10" spans="1:24" x14ac:dyDescent="0.25">
      <c r="A10">
        <v>3</v>
      </c>
      <c r="B10">
        <v>69</v>
      </c>
      <c r="C10">
        <v>-69</v>
      </c>
      <c r="D10">
        <v>-279</v>
      </c>
      <c r="E10">
        <v>290</v>
      </c>
      <c r="F10">
        <f t="shared" si="0"/>
        <v>69</v>
      </c>
      <c r="G10">
        <f t="shared" si="1"/>
        <v>-284.5</v>
      </c>
      <c r="H10">
        <f t="shared" si="2"/>
        <v>3.4500068439741577E-3</v>
      </c>
      <c r="I10">
        <f t="shared" si="2"/>
        <v>-1.4225479783296057E-2</v>
      </c>
      <c r="J10">
        <f t="shared" si="3"/>
        <v>1.7250000000000002E-3</v>
      </c>
      <c r="K10">
        <f t="shared" si="3"/>
        <v>-7.1124999999999999E-3</v>
      </c>
      <c r="L10">
        <f t="shared" si="4"/>
        <v>-4.6037500000000002E-2</v>
      </c>
      <c r="M10">
        <f t="shared" si="4"/>
        <v>-7.2549999999999989E-2</v>
      </c>
      <c r="N10">
        <f t="shared" si="5"/>
        <v>8.5924117139776296E-2</v>
      </c>
      <c r="O10">
        <f t="shared" si="6"/>
        <v>57.602325265948608</v>
      </c>
      <c r="P10">
        <f t="shared" si="7"/>
        <v>237.60232526594859</v>
      </c>
      <c r="Q10">
        <f t="shared" si="8"/>
        <v>-46.037500000000023</v>
      </c>
      <c r="R10">
        <f t="shared" si="9"/>
        <v>-72.549999999999983</v>
      </c>
      <c r="S10">
        <f t="shared" si="10"/>
        <v>85.9241171397763</v>
      </c>
      <c r="T10">
        <f>Q10-'"0" цикл'!P10</f>
        <v>275.65702868185195</v>
      </c>
      <c r="U10">
        <f>R10-'"0" цикл'!Q10</f>
        <v>-502.83343933661718</v>
      </c>
      <c r="V10">
        <f t="shared" si="11"/>
        <v>573.43549347489716</v>
      </c>
      <c r="W10">
        <f t="shared" si="12"/>
        <v>-61.268119344844479</v>
      </c>
      <c r="X10">
        <f t="shared" si="13"/>
        <v>298.73188065515552</v>
      </c>
    </row>
    <row r="11" spans="1:24" x14ac:dyDescent="0.25">
      <c r="A11">
        <v>3.5</v>
      </c>
      <c r="B11">
        <v>107</v>
      </c>
      <c r="C11">
        <v>-111</v>
      </c>
      <c r="D11">
        <v>-294</v>
      </c>
      <c r="E11">
        <v>302</v>
      </c>
      <c r="F11">
        <f t="shared" si="0"/>
        <v>109</v>
      </c>
      <c r="G11">
        <f t="shared" si="1"/>
        <v>-298</v>
      </c>
      <c r="H11">
        <f t="shared" si="2"/>
        <v>5.4500269801314553E-3</v>
      </c>
      <c r="I11">
        <f t="shared" si="2"/>
        <v>-1.4900551379920447E-2</v>
      </c>
      <c r="J11">
        <f t="shared" si="3"/>
        <v>2.7250000000000004E-3</v>
      </c>
      <c r="K11">
        <f t="shared" si="3"/>
        <v>-7.4500000000000009E-3</v>
      </c>
      <c r="L11">
        <f t="shared" si="4"/>
        <v>-4.87625E-2</v>
      </c>
      <c r="M11">
        <f t="shared" si="4"/>
        <v>-6.5099999999999991E-2</v>
      </c>
      <c r="N11">
        <f t="shared" si="5"/>
        <v>8.1337515368063704E-2</v>
      </c>
      <c r="O11">
        <f t="shared" si="6"/>
        <v>53.165323360638865</v>
      </c>
      <c r="P11">
        <f t="shared" si="7"/>
        <v>233.16532336063887</v>
      </c>
      <c r="Q11">
        <f t="shared" si="8"/>
        <v>-48.762499999999989</v>
      </c>
      <c r="R11">
        <f t="shared" si="9"/>
        <v>-65.099999999999994</v>
      </c>
      <c r="S11">
        <f t="shared" si="10"/>
        <v>81.337515368063706</v>
      </c>
      <c r="T11">
        <f>Q11-'"0" цикл'!P11</f>
        <v>262.16999611656712</v>
      </c>
      <c r="U11">
        <f>R11-'"0" цикл'!Q11</f>
        <v>-485.71891660140841</v>
      </c>
      <c r="V11">
        <f t="shared" si="11"/>
        <v>551.9564953945254</v>
      </c>
      <c r="W11">
        <f t="shared" si="12"/>
        <v>-61.641751636331371</v>
      </c>
      <c r="X11">
        <f t="shared" si="13"/>
        <v>298.35824836366862</v>
      </c>
    </row>
    <row r="12" spans="1:24" x14ac:dyDescent="0.25">
      <c r="A12">
        <v>4</v>
      </c>
      <c r="B12">
        <v>184</v>
      </c>
      <c r="C12">
        <v>-185</v>
      </c>
      <c r="D12">
        <v>-311</v>
      </c>
      <c r="E12">
        <v>319</v>
      </c>
      <c r="F12">
        <f t="shared" si="0"/>
        <v>184.5</v>
      </c>
      <c r="G12">
        <f t="shared" si="1"/>
        <v>-315</v>
      </c>
      <c r="H12">
        <f t="shared" si="2"/>
        <v>9.2251308472218307E-3</v>
      </c>
      <c r="I12">
        <f t="shared" si="2"/>
        <v>-1.5750651236761459E-2</v>
      </c>
      <c r="J12">
        <f t="shared" si="3"/>
        <v>4.6125000000000003E-3</v>
      </c>
      <c r="K12">
        <f t="shared" si="3"/>
        <v>-7.8750000000000001E-3</v>
      </c>
      <c r="L12">
        <f t="shared" si="4"/>
        <v>-5.3374999999999999E-2</v>
      </c>
      <c r="M12">
        <f t="shared" si="4"/>
        <v>-5.7224999999999984E-2</v>
      </c>
      <c r="N12">
        <f t="shared" si="5"/>
        <v>7.8253378521313685E-2</v>
      </c>
      <c r="O12">
        <f t="shared" si="6"/>
        <v>46.99366832504149</v>
      </c>
      <c r="P12">
        <f t="shared" si="7"/>
        <v>226.99366832504148</v>
      </c>
      <c r="Q12">
        <f t="shared" si="8"/>
        <v>-53.374999999999993</v>
      </c>
      <c r="R12">
        <f t="shared" si="9"/>
        <v>-57.22499999999998</v>
      </c>
      <c r="S12">
        <f t="shared" si="10"/>
        <v>78.253378521313678</v>
      </c>
      <c r="T12">
        <f>Q12-'"0" цикл'!P12</f>
        <v>246.12900893733928</v>
      </c>
      <c r="U12">
        <f>R12-'"0" цикл'!Q12</f>
        <v>-468.1357515713371</v>
      </c>
      <c r="V12">
        <f t="shared" si="11"/>
        <v>528.89561440773684</v>
      </c>
      <c r="W12">
        <f t="shared" si="12"/>
        <v>-62.266214253587762</v>
      </c>
      <c r="X12">
        <f t="shared" si="13"/>
        <v>297.73378574641225</v>
      </c>
    </row>
    <row r="13" spans="1:24" x14ac:dyDescent="0.25">
      <c r="A13">
        <v>4.5</v>
      </c>
      <c r="B13">
        <v>232</v>
      </c>
      <c r="C13">
        <v>-238</v>
      </c>
      <c r="D13">
        <v>-283</v>
      </c>
      <c r="E13">
        <v>293</v>
      </c>
      <c r="F13">
        <f t="shared" si="0"/>
        <v>235</v>
      </c>
      <c r="G13">
        <f t="shared" si="1"/>
        <v>-288</v>
      </c>
      <c r="H13">
        <f t="shared" si="2"/>
        <v>1.1750270389194944E-2</v>
      </c>
      <c r="I13">
        <f t="shared" si="2"/>
        <v>-1.4400497710443756E-2</v>
      </c>
      <c r="J13">
        <f t="shared" si="3"/>
        <v>5.875E-3</v>
      </c>
      <c r="K13">
        <f t="shared" si="3"/>
        <v>-7.1999999999999998E-3</v>
      </c>
      <c r="L13">
        <f t="shared" si="4"/>
        <v>-5.9249999999999997E-2</v>
      </c>
      <c r="M13">
        <f t="shared" si="4"/>
        <v>-5.0024999999999986E-2</v>
      </c>
      <c r="N13">
        <f t="shared" si="5"/>
        <v>7.7543943187072958E-2</v>
      </c>
      <c r="O13">
        <f t="shared" si="6"/>
        <v>40.174529525938446</v>
      </c>
      <c r="P13">
        <f t="shared" si="7"/>
        <v>220.17452952593845</v>
      </c>
      <c r="Q13">
        <f t="shared" si="8"/>
        <v>-59.25</v>
      </c>
      <c r="R13">
        <f t="shared" si="9"/>
        <v>-50.024999999999977</v>
      </c>
      <c r="S13">
        <f t="shared" si="10"/>
        <v>77.543943187072955</v>
      </c>
      <c r="T13">
        <f>Q13-'"0" цикл'!P13</f>
        <v>227.97006631947886</v>
      </c>
      <c r="U13">
        <f>R13-'"0" цикл'!Q13</f>
        <v>-451.37201522777013</v>
      </c>
      <c r="V13">
        <f t="shared" si="11"/>
        <v>505.67484342063722</v>
      </c>
      <c r="W13">
        <f t="shared" si="12"/>
        <v>-63.203473488220006</v>
      </c>
      <c r="X13">
        <f t="shared" si="13"/>
        <v>296.79652651177997</v>
      </c>
    </row>
    <row r="14" spans="1:24" x14ac:dyDescent="0.25">
      <c r="A14">
        <v>5</v>
      </c>
      <c r="B14">
        <v>203</v>
      </c>
      <c r="C14">
        <v>-198</v>
      </c>
      <c r="D14">
        <v>-242</v>
      </c>
      <c r="E14">
        <v>249</v>
      </c>
      <c r="F14">
        <f t="shared" si="0"/>
        <v>200.5</v>
      </c>
      <c r="G14">
        <f t="shared" si="1"/>
        <v>-245.5</v>
      </c>
      <c r="H14">
        <f t="shared" si="2"/>
        <v>1.0025167927388945E-2</v>
      </c>
      <c r="I14">
        <f t="shared" si="2"/>
        <v>-1.2275308278119103E-2</v>
      </c>
      <c r="J14">
        <f t="shared" si="3"/>
        <v>5.0124999999999996E-3</v>
      </c>
      <c r="K14">
        <f t="shared" si="3"/>
        <v>-6.1374999999999997E-3</v>
      </c>
      <c r="L14">
        <f t="shared" si="4"/>
        <v>-6.42625E-2</v>
      </c>
      <c r="M14">
        <f t="shared" si="4"/>
        <v>-4.3887499999999989E-2</v>
      </c>
      <c r="N14">
        <f t="shared" si="5"/>
        <v>7.7818902347051896E-2</v>
      </c>
      <c r="O14">
        <f t="shared" si="6"/>
        <v>34.330773305033375</v>
      </c>
      <c r="P14">
        <f t="shared" si="7"/>
        <v>214.33077330503338</v>
      </c>
      <c r="Q14">
        <f t="shared" si="8"/>
        <v>-64.262499999999989</v>
      </c>
      <c r="R14">
        <f t="shared" si="9"/>
        <v>-43.887500000000017</v>
      </c>
      <c r="S14">
        <f t="shared" si="10"/>
        <v>77.818902347051903</v>
      </c>
      <c r="T14">
        <f>Q14-'"0" цикл'!P14</f>
        <v>210.03508466928889</v>
      </c>
      <c r="U14">
        <f>R14-'"0" цикл'!Q14</f>
        <v>-436.02384054166816</v>
      </c>
      <c r="V14">
        <f t="shared" si="11"/>
        <v>483.97471660484649</v>
      </c>
      <c r="W14">
        <f t="shared" si="12"/>
        <v>-64.279627099007811</v>
      </c>
      <c r="X14">
        <f t="shared" si="13"/>
        <v>295.72037290099217</v>
      </c>
    </row>
    <row r="15" spans="1:24" x14ac:dyDescent="0.25">
      <c r="A15">
        <v>5.5</v>
      </c>
      <c r="B15">
        <v>150</v>
      </c>
      <c r="C15">
        <v>-152</v>
      </c>
      <c r="D15">
        <v>-178</v>
      </c>
      <c r="E15">
        <v>187</v>
      </c>
      <c r="F15">
        <f t="shared" si="0"/>
        <v>151</v>
      </c>
      <c r="G15">
        <f t="shared" si="1"/>
        <v>-182.5</v>
      </c>
      <c r="H15">
        <f t="shared" si="2"/>
        <v>7.5500717299858038E-3</v>
      </c>
      <c r="I15">
        <f t="shared" si="2"/>
        <v>-9.1251266378831394E-3</v>
      </c>
      <c r="J15">
        <f t="shared" si="3"/>
        <v>3.7750000000000001E-3</v>
      </c>
      <c r="K15">
        <f t="shared" si="3"/>
        <v>-4.5624999999999997E-3</v>
      </c>
      <c r="L15">
        <f t="shared" si="4"/>
        <v>-6.8037500000000001E-2</v>
      </c>
      <c r="M15">
        <f t="shared" si="4"/>
        <v>-3.9324999999999992E-2</v>
      </c>
      <c r="N15">
        <f t="shared" si="5"/>
        <v>7.8584712452550207E-2</v>
      </c>
      <c r="O15">
        <f t="shared" si="6"/>
        <v>30.027486184352465</v>
      </c>
      <c r="P15">
        <f t="shared" si="7"/>
        <v>210.02748618435245</v>
      </c>
      <c r="Q15">
        <f t="shared" si="8"/>
        <v>-68.037500000000023</v>
      </c>
      <c r="R15">
        <f t="shared" si="9"/>
        <v>-39.324999999999967</v>
      </c>
      <c r="S15">
        <f t="shared" si="10"/>
        <v>78.584712452550207</v>
      </c>
      <c r="T15">
        <f>Q15-'"0" цикл'!P15</f>
        <v>193.43938015073957</v>
      </c>
      <c r="U15">
        <f>R15-'"0" цикл'!Q15</f>
        <v>-422.20955158760131</v>
      </c>
      <c r="V15">
        <f t="shared" si="11"/>
        <v>464.41328495738117</v>
      </c>
      <c r="W15">
        <f t="shared" si="12"/>
        <v>-65.38465954181622</v>
      </c>
      <c r="X15">
        <f t="shared" si="13"/>
        <v>294.61534045818377</v>
      </c>
    </row>
    <row r="16" spans="1:24" x14ac:dyDescent="0.25">
      <c r="A16">
        <v>6</v>
      </c>
      <c r="B16">
        <v>159</v>
      </c>
      <c r="C16">
        <v>-160</v>
      </c>
      <c r="D16">
        <v>-128</v>
      </c>
      <c r="E16">
        <v>135</v>
      </c>
      <c r="F16">
        <f t="shared" si="0"/>
        <v>159.5</v>
      </c>
      <c r="G16">
        <f t="shared" si="1"/>
        <v>-131.5</v>
      </c>
      <c r="H16">
        <f t="shared" si="2"/>
        <v>7.9750845382502589E-3</v>
      </c>
      <c r="I16">
        <f t="shared" si="2"/>
        <v>-6.575047374481514E-3</v>
      </c>
      <c r="J16">
        <f t="shared" si="3"/>
        <v>3.9874999999999997E-3</v>
      </c>
      <c r="K16">
        <f t="shared" si="3"/>
        <v>-3.2874999999999996E-3</v>
      </c>
      <c r="L16">
        <f t="shared" si="4"/>
        <v>-7.2025000000000006E-2</v>
      </c>
      <c r="M16">
        <f t="shared" si="4"/>
        <v>-3.6037499999999993E-2</v>
      </c>
      <c r="N16">
        <f t="shared" si="5"/>
        <v>8.0537581483739629E-2</v>
      </c>
      <c r="O16">
        <f t="shared" si="6"/>
        <v>26.580958938038869</v>
      </c>
      <c r="P16">
        <f t="shared" si="7"/>
        <v>206.58095893803886</v>
      </c>
      <c r="Q16">
        <f t="shared" si="8"/>
        <v>-72.025000000000006</v>
      </c>
      <c r="R16">
        <f t="shared" si="9"/>
        <v>-36.037500000000001</v>
      </c>
      <c r="S16">
        <f t="shared" si="10"/>
        <v>80.537581483739629</v>
      </c>
      <c r="T16">
        <f>Q16-'"0" цикл'!P16</f>
        <v>177.79074444752445</v>
      </c>
      <c r="U16">
        <f>R16-'"0" цикл'!Q16</f>
        <v>-409.9185627611144</v>
      </c>
      <c r="V16">
        <f t="shared" si="11"/>
        <v>446.81402944328261</v>
      </c>
      <c r="W16">
        <f t="shared" si="12"/>
        <v>-66.552556066522584</v>
      </c>
      <c r="X16">
        <f t="shared" si="13"/>
        <v>293.44744393347742</v>
      </c>
    </row>
    <row r="17" spans="1:24" x14ac:dyDescent="0.25">
      <c r="A17">
        <v>6.5</v>
      </c>
      <c r="B17">
        <v>174</v>
      </c>
      <c r="C17">
        <v>-175</v>
      </c>
      <c r="D17">
        <v>-106</v>
      </c>
      <c r="E17">
        <v>113</v>
      </c>
      <c r="F17">
        <f t="shared" si="0"/>
        <v>174.5</v>
      </c>
      <c r="G17">
        <f t="shared" si="1"/>
        <v>-109.5</v>
      </c>
      <c r="H17">
        <f t="shared" si="2"/>
        <v>8.7251107031387012E-3</v>
      </c>
      <c r="I17">
        <f t="shared" si="2"/>
        <v>-5.4750273531267808E-3</v>
      </c>
      <c r="J17">
        <f t="shared" si="3"/>
        <v>4.3625000000000001E-3</v>
      </c>
      <c r="K17">
        <f t="shared" si="3"/>
        <v>-2.7374999999999999E-3</v>
      </c>
      <c r="L17">
        <f t="shared" si="4"/>
        <v>-7.6387500000000011E-2</v>
      </c>
      <c r="M17">
        <f t="shared" si="4"/>
        <v>-3.3299999999999996E-2</v>
      </c>
      <c r="N17">
        <f t="shared" si="5"/>
        <v>8.3330307549234456E-2</v>
      </c>
      <c r="O17">
        <f t="shared" si="6"/>
        <v>23.554081836176266</v>
      </c>
      <c r="P17">
        <f t="shared" si="7"/>
        <v>203.55408183617627</v>
      </c>
      <c r="Q17">
        <f t="shared" si="8"/>
        <v>-76.387500000000017</v>
      </c>
      <c r="R17">
        <f t="shared" si="9"/>
        <v>-33.299999999999983</v>
      </c>
      <c r="S17">
        <f t="shared" si="10"/>
        <v>83.330307549234462</v>
      </c>
      <c r="T17">
        <f>Q17-'"0" цикл'!P17</f>
        <v>163.14243578447034</v>
      </c>
      <c r="U17">
        <f>R17-'"0" цикл'!Q17</f>
        <v>-398.27022662274169</v>
      </c>
      <c r="V17">
        <f t="shared" si="11"/>
        <v>430.38892616773967</v>
      </c>
      <c r="W17">
        <f t="shared" si="12"/>
        <v>-67.724644686491146</v>
      </c>
      <c r="X17">
        <f t="shared" si="13"/>
        <v>292.27535531350884</v>
      </c>
    </row>
    <row r="18" spans="1:24" x14ac:dyDescent="0.25">
      <c r="A18">
        <v>7</v>
      </c>
      <c r="B18">
        <v>167</v>
      </c>
      <c r="C18">
        <v>-172</v>
      </c>
      <c r="D18">
        <v>-111</v>
      </c>
      <c r="E18">
        <v>94</v>
      </c>
      <c r="F18">
        <f t="shared" si="0"/>
        <v>169.5</v>
      </c>
      <c r="G18">
        <f t="shared" si="1"/>
        <v>-102.5</v>
      </c>
      <c r="H18">
        <f t="shared" si="2"/>
        <v>8.4751014569745906E-3</v>
      </c>
      <c r="I18">
        <f t="shared" si="2"/>
        <v>-5.1250224354865322E-3</v>
      </c>
      <c r="J18">
        <f t="shared" si="3"/>
        <v>4.2374999999999999E-3</v>
      </c>
      <c r="K18">
        <f t="shared" si="3"/>
        <v>-2.5625000000000001E-3</v>
      </c>
      <c r="L18">
        <f t="shared" si="4"/>
        <v>-8.0625000000000016E-2</v>
      </c>
      <c r="M18">
        <f t="shared" si="4"/>
        <v>-3.0737499999999994E-2</v>
      </c>
      <c r="N18">
        <f t="shared" si="5"/>
        <v>8.6285482737538194E-2</v>
      </c>
      <c r="O18">
        <f t="shared" si="6"/>
        <v>20.868863058556492</v>
      </c>
      <c r="P18">
        <f t="shared" si="7"/>
        <v>200.86886305855649</v>
      </c>
      <c r="Q18">
        <f t="shared" si="8"/>
        <v>-80.625000000000014</v>
      </c>
      <c r="R18">
        <f t="shared" si="9"/>
        <v>-30.737499999999972</v>
      </c>
      <c r="S18">
        <f t="shared" si="10"/>
        <v>86.285482737538189</v>
      </c>
      <c r="T18">
        <f>Q18-'"0" цикл'!P18</f>
        <v>148.59367980275249</v>
      </c>
      <c r="U18">
        <f>R18-'"0" цикл'!Q18</f>
        <v>-386.7709272809762</v>
      </c>
      <c r="V18">
        <f t="shared" si="11"/>
        <v>414.3329963533065</v>
      </c>
      <c r="W18">
        <f t="shared" si="12"/>
        <v>-68.983703627068977</v>
      </c>
      <c r="X18">
        <f t="shared" si="13"/>
        <v>291.01629637293104</v>
      </c>
    </row>
    <row r="19" spans="1:24" x14ac:dyDescent="0.25">
      <c r="A19">
        <v>7.5</v>
      </c>
      <c r="B19">
        <v>313</v>
      </c>
      <c r="C19">
        <v>-310</v>
      </c>
      <c r="D19">
        <v>-217</v>
      </c>
      <c r="E19">
        <v>243</v>
      </c>
      <c r="F19">
        <f t="shared" si="0"/>
        <v>311.5</v>
      </c>
      <c r="G19">
        <f t="shared" si="1"/>
        <v>-230</v>
      </c>
      <c r="H19">
        <f t="shared" si="2"/>
        <v>1.5575629767621059E-2</v>
      </c>
      <c r="I19">
        <f t="shared" si="2"/>
        <v>-1.1500253494253033E-2</v>
      </c>
      <c r="J19">
        <f t="shared" si="3"/>
        <v>7.7875000000000002E-3</v>
      </c>
      <c r="K19">
        <f t="shared" si="3"/>
        <v>-5.7499999999999999E-3</v>
      </c>
      <c r="L19">
        <f t="shared" si="4"/>
        <v>-8.8412500000000019E-2</v>
      </c>
      <c r="M19">
        <f t="shared" si="4"/>
        <v>-2.4987499999999996E-2</v>
      </c>
      <c r="N19">
        <f t="shared" si="5"/>
        <v>9.1875705779602052E-2</v>
      </c>
      <c r="O19">
        <f t="shared" si="6"/>
        <v>15.781568687271001</v>
      </c>
      <c r="P19">
        <f t="shared" si="7"/>
        <v>195.781568687271</v>
      </c>
      <c r="Q19">
        <f t="shared" si="8"/>
        <v>-88.412500000000023</v>
      </c>
      <c r="R19">
        <f t="shared" si="9"/>
        <v>-24.987499999999986</v>
      </c>
      <c r="S19">
        <f t="shared" si="10"/>
        <v>91.875705779602058</v>
      </c>
      <c r="T19">
        <f>Q19-'"0" цикл'!P19</f>
        <v>130.69486775367361</v>
      </c>
      <c r="U19">
        <f>R19-'"0" цикл'!Q19</f>
        <v>-372.10635079546194</v>
      </c>
      <c r="V19">
        <f t="shared" si="11"/>
        <v>394.39103027257806</v>
      </c>
      <c r="W19">
        <f t="shared" si="12"/>
        <v>-70.647201254619915</v>
      </c>
      <c r="X19">
        <f t="shared" si="13"/>
        <v>289.35279874538008</v>
      </c>
    </row>
    <row r="20" spans="1:24" x14ac:dyDescent="0.25">
      <c r="A20">
        <v>8</v>
      </c>
      <c r="B20">
        <v>221</v>
      </c>
      <c r="C20">
        <v>-221</v>
      </c>
      <c r="D20">
        <v>-217</v>
      </c>
      <c r="E20">
        <v>223</v>
      </c>
      <c r="F20">
        <f t="shared" si="0"/>
        <v>221</v>
      </c>
      <c r="G20">
        <f t="shared" si="1"/>
        <v>-220</v>
      </c>
      <c r="H20">
        <f t="shared" ref="H20:I52" si="14">ASIN(F20/20000)</f>
        <v>1.1050224884460917E-2</v>
      </c>
      <c r="I20">
        <f t="shared" si="14"/>
        <v>-1.1000221845413029E-2</v>
      </c>
      <c r="J20">
        <f t="shared" ref="J20:K52" si="15">0.5*SIN(H20)</f>
        <v>5.5250000000000004E-3</v>
      </c>
      <c r="K20">
        <f t="shared" si="15"/>
        <v>-5.5000000000000005E-3</v>
      </c>
      <c r="L20">
        <f t="shared" ref="L20:M52" si="16">J21+L21</f>
        <v>-9.3937500000000021E-2</v>
      </c>
      <c r="M20">
        <f t="shared" si="16"/>
        <v>-1.9487499999999994E-2</v>
      </c>
      <c r="N20">
        <f t="shared" si="5"/>
        <v>9.5937565960889398E-2</v>
      </c>
      <c r="O20">
        <f t="shared" si="6"/>
        <v>11.719871261620852</v>
      </c>
      <c r="P20">
        <f t="shared" si="7"/>
        <v>191.71987126162085</v>
      </c>
      <c r="Q20">
        <f t="shared" si="8"/>
        <v>-93.937500000000028</v>
      </c>
      <c r="R20">
        <f t="shared" si="9"/>
        <v>-19.487499999999997</v>
      </c>
      <c r="S20">
        <f t="shared" si="10"/>
        <v>95.937565960889401</v>
      </c>
      <c r="T20">
        <f>Q20-'"0" цикл'!P20</f>
        <v>114.17881493112671</v>
      </c>
      <c r="U20">
        <f>R20-'"0" цикл'!Q20</f>
        <v>-358.42492535982251</v>
      </c>
      <c r="V20">
        <f t="shared" si="11"/>
        <v>376.17180768668828</v>
      </c>
      <c r="W20">
        <f t="shared" si="12"/>
        <v>-72.33035109934228</v>
      </c>
      <c r="X20">
        <f t="shared" si="13"/>
        <v>287.66964890065771</v>
      </c>
    </row>
    <row r="21" spans="1:24" x14ac:dyDescent="0.25">
      <c r="A21">
        <v>8.5</v>
      </c>
      <c r="B21">
        <v>88</v>
      </c>
      <c r="C21">
        <v>-87</v>
      </c>
      <c r="D21">
        <v>-185</v>
      </c>
      <c r="E21">
        <v>193</v>
      </c>
      <c r="F21">
        <f t="shared" si="0"/>
        <v>87.5</v>
      </c>
      <c r="G21">
        <f t="shared" si="1"/>
        <v>-189</v>
      </c>
      <c r="H21">
        <f t="shared" si="14"/>
        <v>4.3750139568259445E-3</v>
      </c>
      <c r="I21">
        <f t="shared" si="14"/>
        <v>-9.4501406570900379E-3</v>
      </c>
      <c r="J21">
        <f t="shared" si="15"/>
        <v>2.1875000000000006E-3</v>
      </c>
      <c r="K21">
        <f t="shared" si="15"/>
        <v>-4.7250000000000009E-3</v>
      </c>
      <c r="L21">
        <f t="shared" si="16"/>
        <v>-9.6125000000000016E-2</v>
      </c>
      <c r="M21">
        <f t="shared" si="16"/>
        <v>-1.4762499999999993E-2</v>
      </c>
      <c r="N21">
        <f t="shared" si="5"/>
        <v>9.7251977004326265E-2</v>
      </c>
      <c r="O21">
        <f t="shared" si="6"/>
        <v>8.7310449384439242</v>
      </c>
      <c r="P21">
        <f t="shared" si="7"/>
        <v>188.73104493844392</v>
      </c>
      <c r="Q21">
        <f t="shared" si="8"/>
        <v>-96.125000000000028</v>
      </c>
      <c r="R21">
        <f t="shared" si="9"/>
        <v>-14.762499999999985</v>
      </c>
      <c r="S21">
        <f t="shared" si="10"/>
        <v>97.251977004326264</v>
      </c>
      <c r="T21">
        <f>Q21-'"0" цикл'!P21</f>
        <v>98.791372167653094</v>
      </c>
      <c r="U21">
        <f>R21-'"0" цикл'!Q21</f>
        <v>-345.63247448006257</v>
      </c>
      <c r="V21">
        <f t="shared" si="11"/>
        <v>359.47398046309115</v>
      </c>
      <c r="W21">
        <f t="shared" si="12"/>
        <v>-74.048590884991327</v>
      </c>
      <c r="X21">
        <f t="shared" si="13"/>
        <v>285.95140911500869</v>
      </c>
    </row>
    <row r="22" spans="1:24" x14ac:dyDescent="0.25">
      <c r="A22">
        <v>9</v>
      </c>
      <c r="B22">
        <v>-60</v>
      </c>
      <c r="C22">
        <v>49</v>
      </c>
      <c r="D22">
        <v>-175</v>
      </c>
      <c r="E22">
        <v>182</v>
      </c>
      <c r="F22">
        <f t="shared" si="0"/>
        <v>-54.5</v>
      </c>
      <c r="G22">
        <f t="shared" si="1"/>
        <v>-178.5</v>
      </c>
      <c r="H22">
        <f t="shared" si="14"/>
        <v>-2.7250033724826235E-3</v>
      </c>
      <c r="I22">
        <f t="shared" si="14"/>
        <v>-8.9251184919895855E-3</v>
      </c>
      <c r="J22">
        <f t="shared" si="15"/>
        <v>-1.3625E-3</v>
      </c>
      <c r="K22">
        <f t="shared" si="15"/>
        <v>-4.4624999999999995E-3</v>
      </c>
      <c r="L22">
        <f t="shared" si="16"/>
        <v>-9.4762500000000013E-2</v>
      </c>
      <c r="M22">
        <f t="shared" si="16"/>
        <v>-1.0299999999999993E-2</v>
      </c>
      <c r="N22">
        <f t="shared" si="5"/>
        <v>9.5320624243916921E-2</v>
      </c>
      <c r="O22">
        <f t="shared" si="6"/>
        <v>6.20328551986091</v>
      </c>
      <c r="P22">
        <f t="shared" si="7"/>
        <v>186.20328551986091</v>
      </c>
      <c r="Q22">
        <f t="shared" si="8"/>
        <v>-94.762500000000017</v>
      </c>
      <c r="R22">
        <f t="shared" si="9"/>
        <v>-10.299999999999978</v>
      </c>
      <c r="S22">
        <f t="shared" si="10"/>
        <v>95.320624243916924</v>
      </c>
      <c r="T22">
        <f>Q22-'"0" цикл'!P22</f>
        <v>88.634506361319865</v>
      </c>
      <c r="U22">
        <f>R22-'"0" цикл'!Q22</f>
        <v>-333.11967855218057</v>
      </c>
      <c r="V22">
        <f t="shared" si="11"/>
        <v>344.70972709893607</v>
      </c>
      <c r="W22">
        <f t="shared" si="12"/>
        <v>-75.100286994536276</v>
      </c>
      <c r="X22">
        <f t="shared" si="13"/>
        <v>284.8997130054637</v>
      </c>
    </row>
    <row r="23" spans="1:24" x14ac:dyDescent="0.25">
      <c r="A23">
        <v>9.5</v>
      </c>
      <c r="B23">
        <v>-191</v>
      </c>
      <c r="C23">
        <v>191</v>
      </c>
      <c r="D23">
        <v>-162</v>
      </c>
      <c r="E23">
        <v>167</v>
      </c>
      <c r="F23">
        <f t="shared" si="0"/>
        <v>-191</v>
      </c>
      <c r="G23">
        <f t="shared" si="1"/>
        <v>-164.5</v>
      </c>
      <c r="H23">
        <f t="shared" si="14"/>
        <v>-9.5501451699371836E-3</v>
      </c>
      <c r="I23">
        <f t="shared" si="14"/>
        <v>-8.2250927405550772E-3</v>
      </c>
      <c r="J23">
        <f t="shared" si="15"/>
        <v>-4.7750000000000006E-3</v>
      </c>
      <c r="K23">
        <f t="shared" si="15"/>
        <v>-4.112499999999999E-3</v>
      </c>
      <c r="L23">
        <f t="shared" si="16"/>
        <v>-8.9987500000000012E-2</v>
      </c>
      <c r="M23">
        <f t="shared" si="16"/>
        <v>-6.1874999999999951E-3</v>
      </c>
      <c r="N23">
        <f t="shared" si="5"/>
        <v>9.0199974016071646E-2</v>
      </c>
      <c r="O23">
        <f t="shared" si="6"/>
        <v>3.9334408689155569</v>
      </c>
      <c r="P23">
        <f t="shared" si="7"/>
        <v>183.93344086891557</v>
      </c>
      <c r="Q23">
        <f t="shared" si="8"/>
        <v>-89.987499999999997</v>
      </c>
      <c r="R23">
        <f t="shared" si="9"/>
        <v>-6.1875000000000195</v>
      </c>
      <c r="S23">
        <f t="shared" si="10"/>
        <v>90.19997401607165</v>
      </c>
      <c r="T23">
        <f>Q23-'"0" цикл'!P23</f>
        <v>83.873799401222399</v>
      </c>
      <c r="U23">
        <f>R23-'"0" цикл'!Q23</f>
        <v>-320.61433651883772</v>
      </c>
      <c r="V23">
        <f t="shared" si="11"/>
        <v>331.40363155434949</v>
      </c>
      <c r="W23">
        <f t="shared" si="12"/>
        <v>-75.339766637809504</v>
      </c>
      <c r="X23">
        <f t="shared" si="13"/>
        <v>284.66023336219052</v>
      </c>
    </row>
    <row r="24" spans="1:24" x14ac:dyDescent="0.25">
      <c r="A24">
        <v>10</v>
      </c>
      <c r="B24">
        <v>-288</v>
      </c>
      <c r="C24">
        <v>304</v>
      </c>
      <c r="D24">
        <v>-142</v>
      </c>
      <c r="E24">
        <v>129</v>
      </c>
      <c r="F24">
        <f t="shared" si="0"/>
        <v>-296</v>
      </c>
      <c r="G24">
        <f t="shared" si="1"/>
        <v>-135.5</v>
      </c>
      <c r="H24">
        <f t="shared" si="14"/>
        <v>-1.4800540351929771E-2</v>
      </c>
      <c r="I24">
        <f t="shared" si="14"/>
        <v>-6.7750518305263107E-3</v>
      </c>
      <c r="J24">
        <f t="shared" si="15"/>
        <v>-7.4000000000000003E-3</v>
      </c>
      <c r="K24">
        <f t="shared" si="15"/>
        <v>-3.3875000000000003E-3</v>
      </c>
      <c r="L24">
        <f t="shared" si="16"/>
        <v>-8.2587500000000008E-2</v>
      </c>
      <c r="M24">
        <f t="shared" si="16"/>
        <v>-2.7999999999999943E-3</v>
      </c>
      <c r="N24">
        <f t="shared" si="5"/>
        <v>8.2634951178360366E-2</v>
      </c>
      <c r="O24">
        <f t="shared" si="6"/>
        <v>1.941780018919798</v>
      </c>
      <c r="P24">
        <f t="shared" si="7"/>
        <v>181.94178001891979</v>
      </c>
      <c r="Q24">
        <f t="shared" si="8"/>
        <v>-82.587500000000006</v>
      </c>
      <c r="R24">
        <f t="shared" si="9"/>
        <v>-2.7999999999999767</v>
      </c>
      <c r="S24">
        <f t="shared" si="10"/>
        <v>82.634951178360367</v>
      </c>
      <c r="T24">
        <f>Q24-'"0" цикл'!P24</f>
        <v>83.565567236788098</v>
      </c>
      <c r="U24">
        <f>R24-'"0" цикл'!Q24</f>
        <v>-308.33136230618089</v>
      </c>
      <c r="V24">
        <f t="shared" si="11"/>
        <v>319.45489980463833</v>
      </c>
      <c r="W24">
        <f t="shared" si="12"/>
        <v>-74.835690874494134</v>
      </c>
      <c r="X24">
        <f t="shared" si="13"/>
        <v>285.16430912550584</v>
      </c>
    </row>
    <row r="25" spans="1:24" x14ac:dyDescent="0.25">
      <c r="A25">
        <v>10.5</v>
      </c>
      <c r="B25">
        <v>-104</v>
      </c>
      <c r="C25">
        <v>88</v>
      </c>
      <c r="D25">
        <v>-196</v>
      </c>
      <c r="E25">
        <v>224</v>
      </c>
      <c r="F25">
        <f t="shared" si="0"/>
        <v>-96</v>
      </c>
      <c r="G25">
        <f t="shared" si="1"/>
        <v>-210</v>
      </c>
      <c r="H25">
        <f t="shared" si="14"/>
        <v>-4.8000184321911055E-3</v>
      </c>
      <c r="I25">
        <f t="shared" si="14"/>
        <v>-1.050019294707274E-2</v>
      </c>
      <c r="J25">
        <f t="shared" si="15"/>
        <v>-2.3999999999999998E-3</v>
      </c>
      <c r="K25">
        <f t="shared" si="15"/>
        <v>-5.2500000000000003E-3</v>
      </c>
      <c r="L25">
        <f t="shared" si="16"/>
        <v>-8.0187500000000009E-2</v>
      </c>
      <c r="M25">
        <f t="shared" si="16"/>
        <v>2.450000000000006E-3</v>
      </c>
      <c r="N25">
        <f t="shared" si="5"/>
        <v>8.0224919172598746E-2</v>
      </c>
      <c r="O25">
        <f t="shared" si="6"/>
        <v>358.24996409803396</v>
      </c>
      <c r="P25">
        <f t="shared" si="7"/>
        <v>178.24996409803396</v>
      </c>
      <c r="Q25">
        <f t="shared" si="8"/>
        <v>-80.187500000000014</v>
      </c>
      <c r="R25">
        <f t="shared" si="9"/>
        <v>2.4500000000000042</v>
      </c>
      <c r="S25">
        <f t="shared" si="10"/>
        <v>80.224919172598746</v>
      </c>
      <c r="T25">
        <f>Q25-'"0" цикл'!P25</f>
        <v>80.486070292825858</v>
      </c>
      <c r="U25">
        <f>R25-'"0" цикл'!Q25</f>
        <v>-293.48034781228318</v>
      </c>
      <c r="V25">
        <f t="shared" si="11"/>
        <v>304.31681199565759</v>
      </c>
      <c r="W25">
        <f t="shared" si="12"/>
        <v>-74.663873135011201</v>
      </c>
      <c r="X25">
        <f t="shared" si="13"/>
        <v>285.33612686498878</v>
      </c>
    </row>
    <row r="26" spans="1:24" x14ac:dyDescent="0.25">
      <c r="A26">
        <v>11</v>
      </c>
      <c r="B26">
        <v>-170</v>
      </c>
      <c r="C26">
        <v>176</v>
      </c>
      <c r="D26">
        <v>-159</v>
      </c>
      <c r="E26">
        <v>166</v>
      </c>
      <c r="F26">
        <f t="shared" si="0"/>
        <v>-173</v>
      </c>
      <c r="G26">
        <f t="shared" si="1"/>
        <v>-162.5</v>
      </c>
      <c r="H26">
        <f t="shared" si="14"/>
        <v>-8.6501078727362936E-3</v>
      </c>
      <c r="I26">
        <f t="shared" si="14"/>
        <v>-8.1250893988146534E-3</v>
      </c>
      <c r="J26">
        <f t="shared" si="15"/>
        <v>-4.3249999999999999E-3</v>
      </c>
      <c r="K26">
        <f t="shared" si="15"/>
        <v>-4.0625000000000001E-3</v>
      </c>
      <c r="L26">
        <f t="shared" si="16"/>
        <v>-7.5862500000000013E-2</v>
      </c>
      <c r="M26">
        <f t="shared" si="16"/>
        <v>6.5125000000000061E-3</v>
      </c>
      <c r="N26">
        <f t="shared" si="5"/>
        <v>7.6141523247831092E-2</v>
      </c>
      <c r="O26">
        <f t="shared" si="6"/>
        <v>355.09341013144433</v>
      </c>
      <c r="P26">
        <f t="shared" si="7"/>
        <v>175.09341013144433</v>
      </c>
      <c r="Q26">
        <f t="shared" si="8"/>
        <v>-75.862500000000011</v>
      </c>
      <c r="R26">
        <f t="shared" si="9"/>
        <v>6.5124999999999886</v>
      </c>
      <c r="S26">
        <f t="shared" si="10"/>
        <v>76.141523247831088</v>
      </c>
      <c r="T26">
        <f>Q26-'"0" цикл'!P26</f>
        <v>79.812724494981097</v>
      </c>
      <c r="U26">
        <f>R26-'"0" цикл'!Q26</f>
        <v>-280.19730809155226</v>
      </c>
      <c r="V26">
        <f t="shared" si="11"/>
        <v>291.34275768081829</v>
      </c>
      <c r="W26">
        <f t="shared" si="12"/>
        <v>-74.100676795316758</v>
      </c>
      <c r="X26">
        <f t="shared" si="13"/>
        <v>285.89932320468324</v>
      </c>
    </row>
    <row r="27" spans="1:24" x14ac:dyDescent="0.25">
      <c r="A27">
        <v>11.5</v>
      </c>
      <c r="B27">
        <v>-232</v>
      </c>
      <c r="C27">
        <v>230</v>
      </c>
      <c r="D27">
        <v>-91</v>
      </c>
      <c r="E27">
        <v>99</v>
      </c>
      <c r="F27">
        <f t="shared" si="0"/>
        <v>-231</v>
      </c>
      <c r="G27">
        <f t="shared" si="1"/>
        <v>-95</v>
      </c>
      <c r="H27">
        <f t="shared" si="14"/>
        <v>-1.1550256815229705E-2</v>
      </c>
      <c r="I27">
        <f t="shared" si="14"/>
        <v>-4.750017862160524E-3</v>
      </c>
      <c r="J27">
        <f t="shared" si="15"/>
        <v>-5.7749999999999998E-3</v>
      </c>
      <c r="K27">
        <f t="shared" si="15"/>
        <v>-2.3749999999999999E-3</v>
      </c>
      <c r="L27">
        <f t="shared" si="16"/>
        <v>-7.0087500000000011E-2</v>
      </c>
      <c r="M27">
        <f t="shared" si="16"/>
        <v>8.8875000000000065E-3</v>
      </c>
      <c r="N27">
        <f t="shared" si="5"/>
        <v>7.0648746007979518E-2</v>
      </c>
      <c r="O27">
        <f t="shared" si="6"/>
        <v>352.77313465396662</v>
      </c>
      <c r="P27">
        <f t="shared" si="7"/>
        <v>172.77313465396662</v>
      </c>
      <c r="Q27">
        <f t="shared" si="8"/>
        <v>-70.087500000000006</v>
      </c>
      <c r="R27">
        <f t="shared" si="9"/>
        <v>8.8875000000000206</v>
      </c>
      <c r="S27">
        <f t="shared" si="10"/>
        <v>70.648746007979511</v>
      </c>
      <c r="T27">
        <f>Q27-'"0" цикл'!P27</f>
        <v>78.062488257561682</v>
      </c>
      <c r="U27">
        <f>R27-'"0" цикл'!Q27</f>
        <v>-268.76437948459062</v>
      </c>
      <c r="V27">
        <f t="shared" si="11"/>
        <v>279.87147720462514</v>
      </c>
      <c r="W27">
        <f t="shared" si="12"/>
        <v>-73.804085618601519</v>
      </c>
      <c r="X27">
        <f t="shared" si="13"/>
        <v>286.1959143813985</v>
      </c>
    </row>
    <row r="28" spans="1:24" x14ac:dyDescent="0.25">
      <c r="A28">
        <v>12</v>
      </c>
      <c r="B28">
        <v>-266</v>
      </c>
      <c r="C28">
        <v>266</v>
      </c>
      <c r="D28">
        <v>-56</v>
      </c>
      <c r="E28">
        <v>63</v>
      </c>
      <c r="F28">
        <f t="shared" si="0"/>
        <v>-266</v>
      </c>
      <c r="G28">
        <f t="shared" si="1"/>
        <v>-59.5</v>
      </c>
      <c r="H28">
        <f t="shared" si="14"/>
        <v>-1.3300392137381798E-2</v>
      </c>
      <c r="I28">
        <f t="shared" si="14"/>
        <v>-2.9750043884523743E-3</v>
      </c>
      <c r="J28">
        <f t="shared" si="15"/>
        <v>-6.6499999999999988E-3</v>
      </c>
      <c r="K28">
        <f t="shared" si="15"/>
        <v>-1.4875000000000001E-3</v>
      </c>
      <c r="L28">
        <f t="shared" si="16"/>
        <v>-6.3437500000000008E-2</v>
      </c>
      <c r="M28">
        <f t="shared" si="16"/>
        <v>1.0375000000000007E-2</v>
      </c>
      <c r="N28">
        <f t="shared" si="5"/>
        <v>6.428030049128583E-2</v>
      </c>
      <c r="O28">
        <f t="shared" si="6"/>
        <v>350.71168937504137</v>
      </c>
      <c r="P28">
        <f t="shared" si="7"/>
        <v>170.71168937504137</v>
      </c>
      <c r="Q28">
        <f t="shared" si="8"/>
        <v>-63.437500000000014</v>
      </c>
      <c r="R28">
        <f t="shared" si="9"/>
        <v>10.374999999999995</v>
      </c>
      <c r="S28">
        <f t="shared" si="10"/>
        <v>64.280300491285828</v>
      </c>
      <c r="T28">
        <f>Q28-'"0" цикл'!P28</f>
        <v>78.857284856433822</v>
      </c>
      <c r="U28">
        <f>R28-'"0" цикл'!Q28</f>
        <v>-257.75079555872622</v>
      </c>
      <c r="V28">
        <f t="shared" si="11"/>
        <v>269.54395557327013</v>
      </c>
      <c r="W28">
        <f t="shared" si="12"/>
        <v>-72.988828175725487</v>
      </c>
      <c r="X28">
        <f t="shared" si="13"/>
        <v>287.01117182427453</v>
      </c>
    </row>
    <row r="29" spans="1:24" x14ac:dyDescent="0.25">
      <c r="A29">
        <v>12.5</v>
      </c>
      <c r="B29">
        <v>-306</v>
      </c>
      <c r="C29">
        <v>305</v>
      </c>
      <c r="D29">
        <v>-15</v>
      </c>
      <c r="E29">
        <v>23</v>
      </c>
      <c r="F29">
        <f t="shared" si="0"/>
        <v>-305.5</v>
      </c>
      <c r="G29">
        <f t="shared" si="1"/>
        <v>-19</v>
      </c>
      <c r="H29">
        <f t="shared" si="14"/>
        <v>-1.5275594070531105E-2</v>
      </c>
      <c r="I29">
        <f t="shared" si="14"/>
        <v>-9.5000014289589141E-4</v>
      </c>
      <c r="J29">
        <f t="shared" si="15"/>
        <v>-7.6375000000000002E-3</v>
      </c>
      <c r="K29">
        <f t="shared" si="15"/>
        <v>-4.75E-4</v>
      </c>
      <c r="L29">
        <f t="shared" si="16"/>
        <v>-5.5800000000000002E-2</v>
      </c>
      <c r="M29">
        <f t="shared" si="16"/>
        <v>1.0850000000000007E-2</v>
      </c>
      <c r="N29">
        <f t="shared" si="5"/>
        <v>5.6845074544765971E-2</v>
      </c>
      <c r="O29">
        <f t="shared" si="6"/>
        <v>348.99645914825049</v>
      </c>
      <c r="P29">
        <f t="shared" si="7"/>
        <v>168.99645914825055</v>
      </c>
      <c r="Q29">
        <f t="shared" si="8"/>
        <v>-55.800000000000011</v>
      </c>
      <c r="R29">
        <f t="shared" si="9"/>
        <v>10.84999999999995</v>
      </c>
      <c r="S29">
        <f t="shared" si="10"/>
        <v>56.845074544765971</v>
      </c>
      <c r="T29">
        <f>Q29-'"0" цикл'!P29</f>
        <v>81.907299763848556</v>
      </c>
      <c r="U29">
        <f>R29-'"0" цикл'!Q29</f>
        <v>-247.46988970594126</v>
      </c>
      <c r="V29">
        <f t="shared" si="11"/>
        <v>260.67249963445641</v>
      </c>
      <c r="W29">
        <f t="shared" si="12"/>
        <v>-71.686548522199246</v>
      </c>
      <c r="X29">
        <f t="shared" si="13"/>
        <v>288.31345147780075</v>
      </c>
    </row>
    <row r="30" spans="1:24" x14ac:dyDescent="0.25">
      <c r="A30">
        <v>13</v>
      </c>
      <c r="B30">
        <v>-361</v>
      </c>
      <c r="C30">
        <v>344</v>
      </c>
      <c r="D30">
        <v>14</v>
      </c>
      <c r="E30">
        <v>-36</v>
      </c>
      <c r="F30">
        <f t="shared" si="0"/>
        <v>-352.5</v>
      </c>
      <c r="G30">
        <f t="shared" si="1"/>
        <v>25</v>
      </c>
      <c r="H30">
        <f t="shared" si="14"/>
        <v>-1.7625912634417287E-2</v>
      </c>
      <c r="I30">
        <f t="shared" si="14"/>
        <v>1.2500003255210622E-3</v>
      </c>
      <c r="J30">
        <f t="shared" si="15"/>
        <v>-8.8124999999999974E-3</v>
      </c>
      <c r="K30">
        <f t="shared" si="15"/>
        <v>6.2500000000000001E-4</v>
      </c>
      <c r="L30">
        <f t="shared" si="16"/>
        <v>-4.6987500000000001E-2</v>
      </c>
      <c r="M30">
        <f t="shared" si="16"/>
        <v>1.0225000000000007E-2</v>
      </c>
      <c r="N30">
        <f t="shared" si="5"/>
        <v>4.8087168571771831E-2</v>
      </c>
      <c r="O30">
        <f t="shared" si="6"/>
        <v>347.72320356793438</v>
      </c>
      <c r="P30">
        <f t="shared" si="7"/>
        <v>167.72320356793443</v>
      </c>
      <c r="Q30">
        <f t="shared" si="8"/>
        <v>-46.987500000000018</v>
      </c>
      <c r="R30">
        <f t="shared" si="9"/>
        <v>10.224999999999969</v>
      </c>
      <c r="S30">
        <f t="shared" si="10"/>
        <v>48.087168571771834</v>
      </c>
      <c r="T30">
        <f>Q30-'"0" цикл'!P30</f>
        <v>86.672861748466914</v>
      </c>
      <c r="U30">
        <f>R30-'"0" цикл'!Q30</f>
        <v>-238.13568006878563</v>
      </c>
      <c r="V30">
        <f t="shared" si="11"/>
        <v>253.41820590772849</v>
      </c>
      <c r="W30">
        <f t="shared" si="12"/>
        <v>-70.000305409478571</v>
      </c>
      <c r="X30">
        <f t="shared" si="13"/>
        <v>289.99969459052141</v>
      </c>
    </row>
    <row r="31" spans="1:24" x14ac:dyDescent="0.25">
      <c r="A31">
        <v>13.5</v>
      </c>
      <c r="B31">
        <v>-280</v>
      </c>
      <c r="C31">
        <v>290</v>
      </c>
      <c r="D31">
        <v>73</v>
      </c>
      <c r="E31">
        <v>-42</v>
      </c>
      <c r="F31">
        <f t="shared" si="0"/>
        <v>-285</v>
      </c>
      <c r="G31">
        <f t="shared" si="1"/>
        <v>57.5</v>
      </c>
      <c r="H31">
        <f t="shared" si="14"/>
        <v>-1.4250482317512071E-2</v>
      </c>
      <c r="I31">
        <f t="shared" si="14"/>
        <v>2.8750039606267107E-3</v>
      </c>
      <c r="J31">
        <f t="shared" si="15"/>
        <v>-7.1250000000000003E-3</v>
      </c>
      <c r="K31">
        <f t="shared" si="15"/>
        <v>1.4375E-3</v>
      </c>
      <c r="L31">
        <f t="shared" si="16"/>
        <v>-3.9862500000000002E-2</v>
      </c>
      <c r="M31">
        <f t="shared" si="16"/>
        <v>8.7875000000000071E-3</v>
      </c>
      <c r="N31">
        <f t="shared" si="5"/>
        <v>4.0819591650333796E-2</v>
      </c>
      <c r="O31">
        <f t="shared" si="6"/>
        <v>347.56824885444507</v>
      </c>
      <c r="P31">
        <f t="shared" si="7"/>
        <v>167.56824885444507</v>
      </c>
      <c r="Q31">
        <f t="shared" si="8"/>
        <v>-39.862500000000004</v>
      </c>
      <c r="R31">
        <f t="shared" si="9"/>
        <v>8.7875000000000281</v>
      </c>
      <c r="S31">
        <f t="shared" si="10"/>
        <v>40.819591650333798</v>
      </c>
      <c r="T31">
        <f>Q31-'"0" цикл'!P31</f>
        <v>90.682953996263734</v>
      </c>
      <c r="U31">
        <f>R31-'"0" цикл'!Q31</f>
        <v>-229.45211759146437</v>
      </c>
      <c r="V31">
        <f t="shared" si="11"/>
        <v>246.72185232098042</v>
      </c>
      <c r="W31">
        <f t="shared" si="12"/>
        <v>-68.435317237893827</v>
      </c>
      <c r="X31">
        <f t="shared" si="13"/>
        <v>291.56468276210614</v>
      </c>
    </row>
    <row r="32" spans="1:24" x14ac:dyDescent="0.25">
      <c r="A32">
        <v>14</v>
      </c>
      <c r="B32">
        <v>-202</v>
      </c>
      <c r="C32">
        <v>207</v>
      </c>
      <c r="D32">
        <v>51</v>
      </c>
      <c r="E32">
        <v>-43</v>
      </c>
      <c r="F32">
        <f t="shared" si="0"/>
        <v>-204.5</v>
      </c>
      <c r="G32">
        <f t="shared" si="1"/>
        <v>47</v>
      </c>
      <c r="H32">
        <f t="shared" si="14"/>
        <v>-1.022517818007321E-2</v>
      </c>
      <c r="I32">
        <f t="shared" si="14"/>
        <v>2.3500021629845424E-3</v>
      </c>
      <c r="J32">
        <f t="shared" si="15"/>
        <v>-5.1125000000000007E-3</v>
      </c>
      <c r="K32">
        <f t="shared" si="15"/>
        <v>1.1750000000000003E-3</v>
      </c>
      <c r="L32">
        <f t="shared" si="16"/>
        <v>-3.4750000000000003E-2</v>
      </c>
      <c r="M32">
        <f t="shared" si="16"/>
        <v>7.6125000000000064E-3</v>
      </c>
      <c r="N32">
        <f t="shared" si="5"/>
        <v>3.55740446990499E-2</v>
      </c>
      <c r="O32">
        <f t="shared" si="6"/>
        <v>347.64370364474939</v>
      </c>
      <c r="P32">
        <f t="shared" si="7"/>
        <v>167.64370364474939</v>
      </c>
      <c r="Q32">
        <f t="shared" si="8"/>
        <v>-34.75</v>
      </c>
      <c r="R32">
        <f t="shared" si="9"/>
        <v>7.6125000000000114</v>
      </c>
      <c r="S32">
        <f t="shared" si="10"/>
        <v>35.5740446990499</v>
      </c>
      <c r="T32">
        <f>Q32-'"0" цикл'!P32</f>
        <v>93.31079410678052</v>
      </c>
      <c r="U32">
        <f>R32-'"0" цикл'!Q32</f>
        <v>-220.81161939007515</v>
      </c>
      <c r="V32">
        <f t="shared" si="11"/>
        <v>239.71790828910844</v>
      </c>
      <c r="W32">
        <f t="shared" si="12"/>
        <v>-67.092004492280779</v>
      </c>
      <c r="X32">
        <f t="shared" si="13"/>
        <v>292.90799550771919</v>
      </c>
    </row>
    <row r="33" spans="1:24" x14ac:dyDescent="0.25">
      <c r="A33">
        <v>14.5</v>
      </c>
      <c r="B33">
        <v>-100</v>
      </c>
      <c r="C33">
        <v>103</v>
      </c>
      <c r="D33">
        <v>61</v>
      </c>
      <c r="E33">
        <v>-53</v>
      </c>
      <c r="F33">
        <f t="shared" si="0"/>
        <v>-101.5</v>
      </c>
      <c r="G33">
        <f t="shared" si="1"/>
        <v>57</v>
      </c>
      <c r="H33">
        <f t="shared" si="14"/>
        <v>-5.0750217852186374E-3</v>
      </c>
      <c r="I33">
        <f t="shared" si="14"/>
        <v>2.8500038582016021E-3</v>
      </c>
      <c r="J33">
        <f t="shared" si="15"/>
        <v>-2.5374999999999998E-3</v>
      </c>
      <c r="K33">
        <f t="shared" si="15"/>
        <v>1.4249999999999998E-3</v>
      </c>
      <c r="L33">
        <f t="shared" si="16"/>
        <v>-3.2212500000000005E-2</v>
      </c>
      <c r="M33">
        <f t="shared" si="16"/>
        <v>6.1875000000000064E-3</v>
      </c>
      <c r="N33">
        <f t="shared" si="5"/>
        <v>3.2801376686047802E-2</v>
      </c>
      <c r="O33">
        <f t="shared" si="6"/>
        <v>349.12684303442603</v>
      </c>
      <c r="P33">
        <f t="shared" si="7"/>
        <v>169.12684303442597</v>
      </c>
      <c r="Q33">
        <f t="shared" si="8"/>
        <v>-32.212499999999999</v>
      </c>
      <c r="R33">
        <f t="shared" si="9"/>
        <v>6.1875000000000426</v>
      </c>
      <c r="S33">
        <f t="shared" si="10"/>
        <v>32.801376686047803</v>
      </c>
      <c r="T33">
        <f>Q33-'"0" цикл'!P33</f>
        <v>92.100719440772451</v>
      </c>
      <c r="U33">
        <f>R33-'"0" цикл'!Q33</f>
        <v>-212.1522876590783</v>
      </c>
      <c r="V33">
        <f t="shared" si="11"/>
        <v>231.28150743301589</v>
      </c>
      <c r="W33">
        <f t="shared" si="12"/>
        <v>-66.533105527558504</v>
      </c>
      <c r="X33">
        <f t="shared" si="13"/>
        <v>293.46689447244148</v>
      </c>
    </row>
    <row r="34" spans="1:24" x14ac:dyDescent="0.25">
      <c r="A34">
        <v>15</v>
      </c>
      <c r="B34">
        <v>-26</v>
      </c>
      <c r="C34">
        <v>22</v>
      </c>
      <c r="D34">
        <v>80</v>
      </c>
      <c r="E34">
        <v>-72</v>
      </c>
      <c r="F34">
        <f t="shared" si="0"/>
        <v>-24</v>
      </c>
      <c r="G34">
        <f t="shared" si="1"/>
        <v>76</v>
      </c>
      <c r="H34">
        <f t="shared" si="14"/>
        <v>-1.2000002880001865E-3</v>
      </c>
      <c r="I34">
        <f t="shared" si="14"/>
        <v>3.8000091453927599E-3</v>
      </c>
      <c r="J34">
        <f t="shared" si="15"/>
        <v>-5.9999999999999995E-4</v>
      </c>
      <c r="K34">
        <f t="shared" si="15"/>
        <v>1.8999999999999998E-3</v>
      </c>
      <c r="L34">
        <f t="shared" si="16"/>
        <v>-3.1612500000000002E-2</v>
      </c>
      <c r="M34">
        <f t="shared" si="16"/>
        <v>4.2875000000000066E-3</v>
      </c>
      <c r="N34">
        <f t="shared" si="5"/>
        <v>3.1901924902739021E-2</v>
      </c>
      <c r="O34">
        <f t="shared" si="6"/>
        <v>352.27628891213607</v>
      </c>
      <c r="P34">
        <f t="shared" si="7"/>
        <v>172.27628891213612</v>
      </c>
      <c r="Q34">
        <f t="shared" si="8"/>
        <v>-31.612500000000004</v>
      </c>
      <c r="R34">
        <f t="shared" si="9"/>
        <v>4.2874999999999632</v>
      </c>
      <c r="S34">
        <f t="shared" si="10"/>
        <v>31.901924902739019</v>
      </c>
      <c r="T34">
        <f>Q34-'"0" цикл'!P34</f>
        <v>87.873262214750753</v>
      </c>
      <c r="U34">
        <f>R34-'"0" цикл'!Q34</f>
        <v>-204.32110963275403</v>
      </c>
      <c r="V34">
        <f t="shared" si="11"/>
        <v>222.41588534504956</v>
      </c>
      <c r="W34">
        <f t="shared" si="12"/>
        <v>-66.728701564119788</v>
      </c>
      <c r="X34">
        <f t="shared" si="13"/>
        <v>293.27129843588023</v>
      </c>
    </row>
    <row r="35" spans="1:24" x14ac:dyDescent="0.25">
      <c r="A35">
        <v>15.5</v>
      </c>
      <c r="B35">
        <v>47</v>
      </c>
      <c r="C35">
        <v>-47</v>
      </c>
      <c r="D35">
        <v>71</v>
      </c>
      <c r="E35">
        <v>-66</v>
      </c>
      <c r="F35">
        <f t="shared" si="0"/>
        <v>47</v>
      </c>
      <c r="G35">
        <f t="shared" si="1"/>
        <v>68.5</v>
      </c>
      <c r="H35">
        <f t="shared" si="14"/>
        <v>2.3500021629845424E-3</v>
      </c>
      <c r="I35">
        <f t="shared" si="14"/>
        <v>3.4250066962671195E-3</v>
      </c>
      <c r="J35">
        <f t="shared" si="15"/>
        <v>1.1750000000000003E-3</v>
      </c>
      <c r="K35">
        <f t="shared" si="15"/>
        <v>1.7125000000000003E-3</v>
      </c>
      <c r="L35">
        <f t="shared" si="16"/>
        <v>-3.2787500000000004E-2</v>
      </c>
      <c r="M35">
        <f t="shared" si="16"/>
        <v>2.5750000000000065E-3</v>
      </c>
      <c r="N35">
        <f t="shared" si="5"/>
        <v>3.2888459697133887E-2</v>
      </c>
      <c r="O35">
        <f t="shared" si="6"/>
        <v>355.50943441549981</v>
      </c>
      <c r="P35">
        <f t="shared" si="7"/>
        <v>175.50943441549975</v>
      </c>
      <c r="Q35">
        <f t="shared" si="8"/>
        <v>-32.787499999999994</v>
      </c>
      <c r="R35">
        <f t="shared" si="9"/>
        <v>2.5750000000000539</v>
      </c>
      <c r="S35">
        <f t="shared" si="10"/>
        <v>32.888459697133889</v>
      </c>
      <c r="T35">
        <f>Q35-'"0" цикл'!P35</f>
        <v>81.080601880094449</v>
      </c>
      <c r="U35">
        <f>R35-'"0" цикл'!Q35</f>
        <v>-196.53031487952543</v>
      </c>
      <c r="V35">
        <f t="shared" si="11"/>
        <v>212.59875039116244</v>
      </c>
      <c r="W35">
        <f t="shared" si="12"/>
        <v>-67.580900984534551</v>
      </c>
      <c r="X35">
        <f t="shared" si="13"/>
        <v>292.41909901546546</v>
      </c>
    </row>
    <row r="36" spans="1:24" x14ac:dyDescent="0.25">
      <c r="A36">
        <v>16</v>
      </c>
      <c r="B36">
        <v>120</v>
      </c>
      <c r="C36">
        <v>-120</v>
      </c>
      <c r="D36">
        <v>26</v>
      </c>
      <c r="E36">
        <v>-24</v>
      </c>
      <c r="F36">
        <f t="shared" si="0"/>
        <v>120</v>
      </c>
      <c r="G36">
        <f t="shared" si="1"/>
        <v>25</v>
      </c>
      <c r="H36">
        <f t="shared" si="14"/>
        <v>6.0000360005832134E-3</v>
      </c>
      <c r="I36">
        <f t="shared" si="14"/>
        <v>1.2500003255210622E-3</v>
      </c>
      <c r="J36">
        <f t="shared" si="15"/>
        <v>3.0000000000000005E-3</v>
      </c>
      <c r="K36">
        <f t="shared" si="15"/>
        <v>6.2500000000000001E-4</v>
      </c>
      <c r="L36">
        <f t="shared" si="16"/>
        <v>-3.5787500000000007E-2</v>
      </c>
      <c r="M36">
        <f t="shared" si="16"/>
        <v>1.9500000000000064E-3</v>
      </c>
      <c r="N36">
        <f t="shared" si="5"/>
        <v>3.5840586717435313E-2</v>
      </c>
      <c r="O36">
        <f t="shared" si="6"/>
        <v>356.88113460607815</v>
      </c>
      <c r="P36">
        <f t="shared" si="7"/>
        <v>176.88113460607815</v>
      </c>
      <c r="Q36">
        <f t="shared" si="8"/>
        <v>-35.787500000000009</v>
      </c>
      <c r="R36">
        <f t="shared" si="9"/>
        <v>1.9500000000000004</v>
      </c>
      <c r="S36">
        <f t="shared" si="10"/>
        <v>35.840586717435315</v>
      </c>
      <c r="T36">
        <f>Q36-'"0" цикл'!P36</f>
        <v>72.138138089778309</v>
      </c>
      <c r="U36">
        <f>R36-'"0" цикл'!Q36</f>
        <v>-187.69415494152395</v>
      </c>
      <c r="V36">
        <f t="shared" si="11"/>
        <v>201.07960305877052</v>
      </c>
      <c r="W36">
        <f t="shared" si="12"/>
        <v>-68.976297406445596</v>
      </c>
      <c r="X36">
        <f t="shared" si="13"/>
        <v>291.02370259355439</v>
      </c>
    </row>
    <row r="37" spans="1:24" x14ac:dyDescent="0.25">
      <c r="A37">
        <v>16.5</v>
      </c>
      <c r="B37">
        <v>167</v>
      </c>
      <c r="C37">
        <v>-161</v>
      </c>
      <c r="D37">
        <v>-24</v>
      </c>
      <c r="E37">
        <v>35</v>
      </c>
      <c r="F37">
        <f t="shared" si="0"/>
        <v>164</v>
      </c>
      <c r="G37">
        <f t="shared" si="1"/>
        <v>-29.5</v>
      </c>
      <c r="H37">
        <f t="shared" si="14"/>
        <v>8.2000918974473262E-3</v>
      </c>
      <c r="I37">
        <f t="shared" si="14"/>
        <v>-1.4750005348416694E-3</v>
      </c>
      <c r="J37">
        <f t="shared" si="15"/>
        <v>4.0999999999999995E-3</v>
      </c>
      <c r="K37">
        <f t="shared" si="15"/>
        <v>-7.3749999999999998E-4</v>
      </c>
      <c r="L37">
        <f t="shared" si="16"/>
        <v>-3.9887500000000006E-2</v>
      </c>
      <c r="M37">
        <f t="shared" si="16"/>
        <v>2.6875000000000063E-3</v>
      </c>
      <c r="N37">
        <f t="shared" si="5"/>
        <v>3.9977935320624054E-2</v>
      </c>
      <c r="O37">
        <f t="shared" si="6"/>
        <v>356.1454081902786</v>
      </c>
      <c r="P37">
        <f t="shared" si="7"/>
        <v>176.14540819027866</v>
      </c>
      <c r="Q37">
        <f t="shared" si="8"/>
        <v>-39.88750000000001</v>
      </c>
      <c r="R37">
        <f t="shared" si="9"/>
        <v>2.6874999999999596</v>
      </c>
      <c r="S37">
        <f t="shared" si="10"/>
        <v>39.977935320624056</v>
      </c>
      <c r="T37">
        <f>Q37-'"0" цикл'!P37</f>
        <v>61.454558552159845</v>
      </c>
      <c r="U37">
        <f>R37-'"0" цикл'!Q37</f>
        <v>-177.81119658541238</v>
      </c>
      <c r="V37">
        <f t="shared" si="11"/>
        <v>188.13156140843836</v>
      </c>
      <c r="W37">
        <f t="shared" si="12"/>
        <v>-70.933984285529746</v>
      </c>
      <c r="X37">
        <f t="shared" si="13"/>
        <v>289.06601571447027</v>
      </c>
    </row>
    <row r="38" spans="1:24" x14ac:dyDescent="0.25">
      <c r="A38">
        <v>17</v>
      </c>
      <c r="B38">
        <v>157</v>
      </c>
      <c r="C38">
        <v>-172</v>
      </c>
      <c r="D38">
        <v>-57</v>
      </c>
      <c r="E38">
        <v>63</v>
      </c>
      <c r="F38">
        <f t="shared" si="0"/>
        <v>164.5</v>
      </c>
      <c r="G38">
        <f t="shared" si="1"/>
        <v>-60</v>
      </c>
      <c r="H38">
        <f t="shared" si="14"/>
        <v>8.2250927405550789E-3</v>
      </c>
      <c r="I38">
        <f t="shared" si="14"/>
        <v>-3.0000045000182253E-3</v>
      </c>
      <c r="J38">
        <f t="shared" si="15"/>
        <v>4.1124999999999998E-3</v>
      </c>
      <c r="K38">
        <f t="shared" si="15"/>
        <v>-1.5E-3</v>
      </c>
      <c r="L38">
        <f t="shared" si="16"/>
        <v>-4.4000000000000004E-2</v>
      </c>
      <c r="M38">
        <f t="shared" si="16"/>
        <v>4.1875000000000063E-3</v>
      </c>
      <c r="N38">
        <f t="shared" si="5"/>
        <v>4.4198813968815955E-2</v>
      </c>
      <c r="O38">
        <f t="shared" si="6"/>
        <v>354.56350868352911</v>
      </c>
      <c r="P38">
        <f t="shared" si="7"/>
        <v>174.56350868352911</v>
      </c>
      <c r="Q38">
        <f t="shared" si="8"/>
        <v>-44.000000000000007</v>
      </c>
      <c r="R38">
        <f t="shared" si="9"/>
        <v>4.1875000000000071</v>
      </c>
      <c r="S38">
        <f t="shared" si="10"/>
        <v>44.198813968815955</v>
      </c>
      <c r="T38">
        <f>Q38-'"0" цикл'!P38</f>
        <v>49.750168051109561</v>
      </c>
      <c r="U38">
        <f>R38-'"0" цикл'!Q38</f>
        <v>-167.44783557695945</v>
      </c>
      <c r="V38">
        <f t="shared" si="11"/>
        <v>174.68215953703483</v>
      </c>
      <c r="W38">
        <f t="shared" si="12"/>
        <v>-73.452870239729592</v>
      </c>
      <c r="X38">
        <f t="shared" si="13"/>
        <v>286.54712976027042</v>
      </c>
    </row>
    <row r="39" spans="1:24" x14ac:dyDescent="0.25">
      <c r="A39">
        <v>17.5</v>
      </c>
      <c r="B39">
        <v>158</v>
      </c>
      <c r="C39">
        <v>-155</v>
      </c>
      <c r="D39">
        <v>-117</v>
      </c>
      <c r="E39">
        <v>124</v>
      </c>
      <c r="F39">
        <f t="shared" si="0"/>
        <v>156.5</v>
      </c>
      <c r="G39">
        <f t="shared" si="1"/>
        <v>-120.5</v>
      </c>
      <c r="H39">
        <f t="shared" si="14"/>
        <v>7.8250798571404892E-3</v>
      </c>
      <c r="I39">
        <f t="shared" si="14"/>
        <v>-6.0250364524730695E-3</v>
      </c>
      <c r="J39">
        <f t="shared" si="15"/>
        <v>3.9124999999999993E-3</v>
      </c>
      <c r="K39">
        <f t="shared" si="15"/>
        <v>-3.0125000000000004E-3</v>
      </c>
      <c r="L39">
        <f t="shared" si="16"/>
        <v>-4.7912500000000004E-2</v>
      </c>
      <c r="M39">
        <f t="shared" si="16"/>
        <v>7.2000000000000067E-3</v>
      </c>
      <c r="N39">
        <f t="shared" si="5"/>
        <v>4.8450466006530836E-2</v>
      </c>
      <c r="O39">
        <f t="shared" si="6"/>
        <v>351.45388495721789</v>
      </c>
      <c r="P39">
        <f t="shared" si="7"/>
        <v>171.45388495721795</v>
      </c>
      <c r="Q39">
        <f t="shared" si="8"/>
        <v>-47.912500000000016</v>
      </c>
      <c r="R39">
        <f t="shared" si="9"/>
        <v>7.199999999999938</v>
      </c>
      <c r="S39">
        <f t="shared" si="10"/>
        <v>48.450466006530839</v>
      </c>
      <c r="T39">
        <f>Q39-'"0" цикл'!P39</f>
        <v>37.690734671489757</v>
      </c>
      <c r="U39">
        <f>R39-'"0" цикл'!Q39</f>
        <v>-155.82722288311075</v>
      </c>
      <c r="V39">
        <f t="shared" si="11"/>
        <v>160.32066264689439</v>
      </c>
      <c r="W39">
        <f t="shared" si="12"/>
        <v>-76.402722640375188</v>
      </c>
      <c r="X39">
        <f t="shared" si="13"/>
        <v>283.5972773596248</v>
      </c>
    </row>
    <row r="40" spans="1:24" x14ac:dyDescent="0.25">
      <c r="A40">
        <v>18</v>
      </c>
      <c r="B40">
        <v>96</v>
      </c>
      <c r="C40">
        <v>-96</v>
      </c>
      <c r="D40">
        <v>-133</v>
      </c>
      <c r="E40">
        <v>140</v>
      </c>
      <c r="F40">
        <f t="shared" si="0"/>
        <v>96</v>
      </c>
      <c r="G40">
        <f t="shared" si="1"/>
        <v>-136.5</v>
      </c>
      <c r="H40">
        <f t="shared" si="14"/>
        <v>4.8000184321911055E-3</v>
      </c>
      <c r="I40">
        <f t="shared" si="14"/>
        <v>-6.8250529865716116E-3</v>
      </c>
      <c r="J40">
        <f t="shared" si="15"/>
        <v>2.3999999999999998E-3</v>
      </c>
      <c r="K40">
        <f t="shared" si="15"/>
        <v>-3.4125000000000002E-3</v>
      </c>
      <c r="L40">
        <f t="shared" si="16"/>
        <v>-5.0312500000000003E-2</v>
      </c>
      <c r="M40">
        <f t="shared" si="16"/>
        <v>1.0612500000000007E-2</v>
      </c>
      <c r="N40">
        <f t="shared" si="5"/>
        <v>5.1419576160252438E-2</v>
      </c>
      <c r="O40">
        <f t="shared" si="6"/>
        <v>348.0891039881954</v>
      </c>
      <c r="P40">
        <f t="shared" si="7"/>
        <v>168.08910398819535</v>
      </c>
      <c r="Q40">
        <f t="shared" si="8"/>
        <v>-50.312499999999993</v>
      </c>
      <c r="R40">
        <f t="shared" si="9"/>
        <v>10.61250000000007</v>
      </c>
      <c r="S40">
        <f t="shared" si="10"/>
        <v>51.41957616025244</v>
      </c>
      <c r="T40">
        <f>Q40-'"0" цикл'!P40</f>
        <v>26.695411507637367</v>
      </c>
      <c r="U40">
        <f>R40-'"0" цикл'!Q40</f>
        <v>-143.90904348300137</v>
      </c>
      <c r="V40">
        <f t="shared" si="11"/>
        <v>146.36412740748492</v>
      </c>
      <c r="W40">
        <f t="shared" si="12"/>
        <v>-79.490975185766416</v>
      </c>
      <c r="X40">
        <f t="shared" si="13"/>
        <v>280.50902481423361</v>
      </c>
    </row>
    <row r="41" spans="1:24" x14ac:dyDescent="0.25">
      <c r="A41">
        <v>18.5</v>
      </c>
      <c r="B41">
        <v>0</v>
      </c>
      <c r="C41">
        <v>-4</v>
      </c>
      <c r="D41">
        <v>-119</v>
      </c>
      <c r="E41">
        <v>127</v>
      </c>
      <c r="F41">
        <f t="shared" si="0"/>
        <v>2</v>
      </c>
      <c r="G41">
        <f t="shared" si="1"/>
        <v>-123</v>
      </c>
      <c r="H41">
        <f t="shared" si="14"/>
        <v>1.0000000016666668E-4</v>
      </c>
      <c r="I41">
        <f t="shared" si="14"/>
        <v>-6.1500387687223523E-3</v>
      </c>
      <c r="J41">
        <f t="shared" si="15"/>
        <v>5.0000000000000009E-5</v>
      </c>
      <c r="K41">
        <f t="shared" si="15"/>
        <v>-3.075E-3</v>
      </c>
      <c r="L41">
        <f t="shared" si="16"/>
        <v>-5.0362500000000004E-2</v>
      </c>
      <c r="M41">
        <f t="shared" si="16"/>
        <v>1.3687500000000007E-2</v>
      </c>
      <c r="N41">
        <f t="shared" si="5"/>
        <v>5.2189357751365371E-2</v>
      </c>
      <c r="O41">
        <f t="shared" si="6"/>
        <v>344.79543213542536</v>
      </c>
      <c r="P41">
        <f t="shared" si="7"/>
        <v>164.79543213542536</v>
      </c>
      <c r="Q41">
        <f t="shared" si="8"/>
        <v>-50.362500000000004</v>
      </c>
      <c r="R41">
        <f t="shared" si="9"/>
        <v>13.6875</v>
      </c>
      <c r="S41">
        <f t="shared" si="10"/>
        <v>52.189357751365371</v>
      </c>
      <c r="T41">
        <f>Q41-'"0" цикл'!P41</f>
        <v>17.667144691228991</v>
      </c>
      <c r="U41">
        <f>R41-'"0" цикл'!Q41</f>
        <v>-132.72938454320399</v>
      </c>
      <c r="V41">
        <f t="shared" si="11"/>
        <v>133.900028090955</v>
      </c>
      <c r="W41">
        <f t="shared" si="12"/>
        <v>-82.418126220635244</v>
      </c>
      <c r="X41">
        <f t="shared" si="13"/>
        <v>277.58187377936474</v>
      </c>
    </row>
    <row r="42" spans="1:24" x14ac:dyDescent="0.25">
      <c r="A42">
        <v>19</v>
      </c>
      <c r="B42">
        <v>-96</v>
      </c>
      <c r="C42">
        <v>99</v>
      </c>
      <c r="D42">
        <v>-63</v>
      </c>
      <c r="E42">
        <v>72</v>
      </c>
      <c r="F42">
        <f t="shared" si="0"/>
        <v>-97.5</v>
      </c>
      <c r="G42">
        <f t="shared" si="1"/>
        <v>-67.5</v>
      </c>
      <c r="H42">
        <f t="shared" si="14"/>
        <v>-4.8750193097768218E-3</v>
      </c>
      <c r="I42">
        <f t="shared" si="14"/>
        <v>-3.3750064072594049E-3</v>
      </c>
      <c r="J42">
        <f t="shared" si="15"/>
        <v>-2.4374999999999996E-3</v>
      </c>
      <c r="K42">
        <f t="shared" si="15"/>
        <v>-1.6875E-3</v>
      </c>
      <c r="L42">
        <f t="shared" si="16"/>
        <v>-4.7925000000000002E-2</v>
      </c>
      <c r="M42">
        <f t="shared" si="16"/>
        <v>1.5375000000000007E-2</v>
      </c>
      <c r="N42">
        <f t="shared" si="5"/>
        <v>5.0330867765219389E-2</v>
      </c>
      <c r="O42">
        <f t="shared" si="6"/>
        <v>342.21304367449216</v>
      </c>
      <c r="P42">
        <f t="shared" si="7"/>
        <v>162.21304367449216</v>
      </c>
      <c r="Q42">
        <f t="shared" si="8"/>
        <v>-47.92499999999999</v>
      </c>
      <c r="R42">
        <f t="shared" si="9"/>
        <v>15.375000000000036</v>
      </c>
      <c r="S42">
        <f t="shared" si="10"/>
        <v>50.330867765219388</v>
      </c>
      <c r="T42">
        <f>Q42-'"0" цикл'!P42</f>
        <v>11.540829777037111</v>
      </c>
      <c r="U42">
        <f>R42-'"0" цикл'!Q42</f>
        <v>-122.77096702335524</v>
      </c>
      <c r="V42">
        <f t="shared" si="11"/>
        <v>123.31220984068173</v>
      </c>
      <c r="W42">
        <f t="shared" si="12"/>
        <v>-84.629810122968436</v>
      </c>
      <c r="X42">
        <f t="shared" si="13"/>
        <v>275.37018987703158</v>
      </c>
    </row>
    <row r="43" spans="1:24" x14ac:dyDescent="0.25">
      <c r="A43">
        <v>19.5</v>
      </c>
      <c r="B43">
        <v>-77</v>
      </c>
      <c r="C43">
        <v>66</v>
      </c>
      <c r="D43">
        <v>-192</v>
      </c>
      <c r="E43">
        <v>196</v>
      </c>
      <c r="F43">
        <f t="shared" si="0"/>
        <v>-71.5</v>
      </c>
      <c r="G43">
        <f t="shared" si="1"/>
        <v>-194</v>
      </c>
      <c r="H43">
        <f t="shared" si="14"/>
        <v>-3.575007615166193E-3</v>
      </c>
      <c r="I43">
        <f t="shared" si="14"/>
        <v>-9.7001521186075319E-3</v>
      </c>
      <c r="J43">
        <f t="shared" si="15"/>
        <v>-1.7875E-3</v>
      </c>
      <c r="K43">
        <f t="shared" si="15"/>
        <v>-4.8499999999999993E-3</v>
      </c>
      <c r="L43">
        <f t="shared" si="16"/>
        <v>-4.6137500000000005E-2</v>
      </c>
      <c r="M43">
        <f t="shared" si="16"/>
        <v>2.0225000000000007E-2</v>
      </c>
      <c r="N43">
        <f t="shared" si="5"/>
        <v>5.0375783182497531E-2</v>
      </c>
      <c r="O43">
        <f t="shared" si="6"/>
        <v>336.32910477561273</v>
      </c>
      <c r="P43">
        <f t="shared" si="7"/>
        <v>156.32910477561268</v>
      </c>
      <c r="Q43">
        <f t="shared" si="8"/>
        <v>-46.137499999999974</v>
      </c>
      <c r="R43">
        <f t="shared" si="9"/>
        <v>20.22500000000008</v>
      </c>
      <c r="S43">
        <f t="shared" si="10"/>
        <v>50.375783182497528</v>
      </c>
      <c r="T43">
        <f>Q43-'"0" цикл'!P43</f>
        <v>6.0297190294177767</v>
      </c>
      <c r="U43">
        <f>R43-'"0" цикл'!Q43</f>
        <v>-109.45592387257835</v>
      </c>
      <c r="V43">
        <f t="shared" si="11"/>
        <v>109.6218809470691</v>
      </c>
      <c r="W43">
        <f t="shared" si="12"/>
        <v>-86.846871311966638</v>
      </c>
      <c r="X43">
        <f t="shared" si="13"/>
        <v>273.15312868803335</v>
      </c>
    </row>
    <row r="44" spans="1:24" x14ac:dyDescent="0.25">
      <c r="A44">
        <v>20</v>
      </c>
      <c r="B44">
        <v>-100</v>
      </c>
      <c r="C44">
        <v>106</v>
      </c>
      <c r="D44">
        <v>-130</v>
      </c>
      <c r="E44">
        <v>140</v>
      </c>
      <c r="F44">
        <f t="shared" si="0"/>
        <v>-103</v>
      </c>
      <c r="G44">
        <f t="shared" si="1"/>
        <v>-135</v>
      </c>
      <c r="H44">
        <f t="shared" si="14"/>
        <v>-5.1500227654175425E-3</v>
      </c>
      <c r="I44">
        <f t="shared" si="14"/>
        <v>-6.7500512588634732E-3</v>
      </c>
      <c r="J44">
        <f t="shared" si="15"/>
        <v>-2.575E-3</v>
      </c>
      <c r="K44">
        <f t="shared" si="15"/>
        <v>-3.3749999999999995E-3</v>
      </c>
      <c r="L44">
        <f t="shared" si="16"/>
        <v>-4.3562500000000004E-2</v>
      </c>
      <c r="M44">
        <f t="shared" si="16"/>
        <v>2.3600000000000006E-2</v>
      </c>
      <c r="N44">
        <f t="shared" si="5"/>
        <v>4.9544438701533397E-2</v>
      </c>
      <c r="O44">
        <f t="shared" si="6"/>
        <v>331.55336407644239</v>
      </c>
      <c r="P44">
        <f t="shared" si="7"/>
        <v>151.55336407644239</v>
      </c>
      <c r="Q44">
        <f t="shared" si="8"/>
        <v>-43.5625</v>
      </c>
      <c r="R44">
        <f t="shared" si="9"/>
        <v>23.599999999999998</v>
      </c>
      <c r="S44">
        <f t="shared" si="10"/>
        <v>49.544438701533394</v>
      </c>
      <c r="T44">
        <f>Q44-'"0" цикл'!P44</f>
        <v>2.7689068502026331</v>
      </c>
      <c r="U44">
        <f>R44-'"0" цикл'!Q44</f>
        <v>-96.772124559996954</v>
      </c>
      <c r="V44">
        <f t="shared" si="11"/>
        <v>96.811729335864385</v>
      </c>
      <c r="W44">
        <f t="shared" si="12"/>
        <v>-88.361063120801361</v>
      </c>
      <c r="X44">
        <f t="shared" si="13"/>
        <v>271.63893687919864</v>
      </c>
    </row>
    <row r="45" spans="1:24" x14ac:dyDescent="0.25">
      <c r="A45">
        <v>20.5</v>
      </c>
      <c r="B45">
        <v>-136</v>
      </c>
      <c r="C45">
        <v>129</v>
      </c>
      <c r="D45">
        <v>-55</v>
      </c>
      <c r="E45">
        <v>62</v>
      </c>
      <c r="F45">
        <f t="shared" si="0"/>
        <v>-132.5</v>
      </c>
      <c r="G45">
        <f t="shared" si="1"/>
        <v>-58.5</v>
      </c>
      <c r="H45">
        <f t="shared" si="14"/>
        <v>-6.6250484635223027E-3</v>
      </c>
      <c r="I45">
        <f t="shared" si="14"/>
        <v>-2.9250041708832456E-3</v>
      </c>
      <c r="J45">
        <f t="shared" si="15"/>
        <v>-3.3124999999999999E-3</v>
      </c>
      <c r="K45">
        <f t="shared" si="15"/>
        <v>-1.4625E-3</v>
      </c>
      <c r="L45">
        <f t="shared" si="16"/>
        <v>-4.0250000000000001E-2</v>
      </c>
      <c r="M45">
        <f t="shared" si="16"/>
        <v>2.5062500000000005E-2</v>
      </c>
      <c r="N45">
        <f t="shared" si="5"/>
        <v>4.7415096817891245E-2</v>
      </c>
      <c r="O45">
        <f t="shared" si="6"/>
        <v>328.09068339941484</v>
      </c>
      <c r="P45">
        <f t="shared" si="7"/>
        <v>148.09068339941484</v>
      </c>
      <c r="Q45">
        <f t="shared" si="8"/>
        <v>-40.250000000000007</v>
      </c>
      <c r="R45">
        <f t="shared" si="9"/>
        <v>25.0625</v>
      </c>
      <c r="S45">
        <f t="shared" si="10"/>
        <v>47.415096817891246</v>
      </c>
      <c r="T45">
        <f>Q45-'"0" цикл'!P45</f>
        <v>-1.9503983508582792</v>
      </c>
      <c r="U45">
        <f>R45-'"0" цикл'!Q45</f>
        <v>-87.728285745147787</v>
      </c>
      <c r="V45">
        <f t="shared" si="11"/>
        <v>87.749963951612713</v>
      </c>
      <c r="W45">
        <f t="shared" si="12"/>
        <v>268.72639495049384</v>
      </c>
      <c r="X45">
        <f t="shared" si="13"/>
        <v>268.72639495049384</v>
      </c>
    </row>
    <row r="46" spans="1:24" x14ac:dyDescent="0.25">
      <c r="A46">
        <v>21</v>
      </c>
      <c r="B46">
        <v>-111</v>
      </c>
      <c r="C46">
        <v>111</v>
      </c>
      <c r="D46">
        <v>-26</v>
      </c>
      <c r="E46">
        <v>35</v>
      </c>
      <c r="F46">
        <f t="shared" si="0"/>
        <v>-111</v>
      </c>
      <c r="G46">
        <f t="shared" si="1"/>
        <v>-30.5</v>
      </c>
      <c r="H46">
        <f t="shared" si="14"/>
        <v>-5.5500284927074437E-3</v>
      </c>
      <c r="I46">
        <f t="shared" si="14"/>
        <v>-1.5250005910969729E-3</v>
      </c>
      <c r="J46">
        <f t="shared" si="15"/>
        <v>-2.7750000000000006E-3</v>
      </c>
      <c r="K46">
        <f t="shared" si="15"/>
        <v>-7.6250000000000005E-4</v>
      </c>
      <c r="L46">
        <f t="shared" si="16"/>
        <v>-3.7475000000000001E-2</v>
      </c>
      <c r="M46">
        <f t="shared" si="16"/>
        <v>2.5825000000000004E-2</v>
      </c>
      <c r="N46">
        <f t="shared" si="5"/>
        <v>4.551160566273179E-2</v>
      </c>
      <c r="O46">
        <f t="shared" si="6"/>
        <v>325.4282599219348</v>
      </c>
      <c r="P46">
        <f t="shared" si="7"/>
        <v>145.4282599219348</v>
      </c>
      <c r="Q46">
        <f t="shared" si="8"/>
        <v>-37.474999999999994</v>
      </c>
      <c r="R46">
        <f t="shared" si="9"/>
        <v>25.82500000000001</v>
      </c>
      <c r="S46">
        <f t="shared" si="10"/>
        <v>45.511605662731789</v>
      </c>
      <c r="T46">
        <f>Q46-'"0" цикл'!P46</f>
        <v>-5.9419787420676187</v>
      </c>
      <c r="U46">
        <f>R46-'"0" цикл'!Q46</f>
        <v>-78.81737268751337</v>
      </c>
      <c r="V46">
        <f t="shared" si="11"/>
        <v>79.041035853115957</v>
      </c>
      <c r="W46">
        <f t="shared" si="12"/>
        <v>265.68867248179072</v>
      </c>
      <c r="X46">
        <f t="shared" si="13"/>
        <v>265.68867248179072</v>
      </c>
    </row>
    <row r="47" spans="1:24" x14ac:dyDescent="0.25">
      <c r="A47">
        <v>21.5</v>
      </c>
      <c r="B47">
        <v>-55</v>
      </c>
      <c r="C47">
        <v>57</v>
      </c>
      <c r="D47">
        <v>-26</v>
      </c>
      <c r="E47">
        <v>33</v>
      </c>
      <c r="F47">
        <f t="shared" si="0"/>
        <v>-56</v>
      </c>
      <c r="G47">
        <f t="shared" si="1"/>
        <v>-29.5</v>
      </c>
      <c r="H47">
        <f t="shared" si="14"/>
        <v>-2.8000036586795746E-3</v>
      </c>
      <c r="I47">
        <f t="shared" si="14"/>
        <v>-1.4750005348416694E-3</v>
      </c>
      <c r="J47">
        <f t="shared" si="15"/>
        <v>-1.4E-3</v>
      </c>
      <c r="K47">
        <f t="shared" si="15"/>
        <v>-7.3749999999999998E-4</v>
      </c>
      <c r="L47">
        <f t="shared" si="16"/>
        <v>-3.6075000000000003E-2</v>
      </c>
      <c r="M47">
        <f t="shared" si="16"/>
        <v>2.6562500000000003E-2</v>
      </c>
      <c r="N47">
        <f t="shared" si="5"/>
        <v>4.4799241413778425E-2</v>
      </c>
      <c r="O47">
        <f t="shared" si="6"/>
        <v>323.63529229582559</v>
      </c>
      <c r="P47">
        <f t="shared" si="7"/>
        <v>143.63529229582559</v>
      </c>
      <c r="Q47">
        <f t="shared" si="8"/>
        <v>-36.075000000000003</v>
      </c>
      <c r="R47">
        <f t="shared" si="9"/>
        <v>26.5625</v>
      </c>
      <c r="S47">
        <f t="shared" si="10"/>
        <v>44.799241413778425</v>
      </c>
      <c r="T47">
        <f>Q47-'"0" цикл'!P47</f>
        <v>-10.212965183528471</v>
      </c>
      <c r="U47">
        <f>R47-'"0" цикл'!Q47</f>
        <v>-69.16064655696016</v>
      </c>
      <c r="V47">
        <f t="shared" si="11"/>
        <v>69.910655053551963</v>
      </c>
      <c r="W47">
        <f t="shared" si="12"/>
        <v>261.59983019823898</v>
      </c>
      <c r="X47">
        <f t="shared" si="13"/>
        <v>261.59983019823898</v>
      </c>
    </row>
    <row r="48" spans="1:24" x14ac:dyDescent="0.25">
      <c r="A48">
        <v>22</v>
      </c>
      <c r="B48">
        <v>-114</v>
      </c>
      <c r="C48">
        <v>119</v>
      </c>
      <c r="D48">
        <v>60</v>
      </c>
      <c r="E48">
        <v>-50</v>
      </c>
      <c r="F48">
        <f t="shared" si="0"/>
        <v>-116.5</v>
      </c>
      <c r="G48">
        <f t="shared" si="1"/>
        <v>55</v>
      </c>
      <c r="H48">
        <f t="shared" si="14"/>
        <v>-5.8250329414847495E-3</v>
      </c>
      <c r="I48">
        <f t="shared" si="14"/>
        <v>2.7500034661576286E-3</v>
      </c>
      <c r="J48">
        <f t="shared" si="15"/>
        <v>-2.9124999999999997E-3</v>
      </c>
      <c r="K48">
        <f t="shared" si="15"/>
        <v>1.3749999999999997E-3</v>
      </c>
      <c r="L48">
        <f t="shared" si="16"/>
        <v>-3.3162500000000004E-2</v>
      </c>
      <c r="M48">
        <f t="shared" si="16"/>
        <v>2.5187500000000002E-2</v>
      </c>
      <c r="N48">
        <f t="shared" si="5"/>
        <v>4.1643265511964844E-2</v>
      </c>
      <c r="O48">
        <f t="shared" si="6"/>
        <v>322.78269268783777</v>
      </c>
      <c r="P48">
        <f t="shared" si="7"/>
        <v>142.78269268783777</v>
      </c>
      <c r="Q48">
        <f t="shared" si="8"/>
        <v>-33.16250000000003</v>
      </c>
      <c r="R48">
        <f t="shared" si="9"/>
        <v>25.187499999999975</v>
      </c>
      <c r="S48">
        <f t="shared" si="10"/>
        <v>41.643265511964842</v>
      </c>
      <c r="T48">
        <f>Q48-'"0" цикл'!P48</f>
        <v>-12.882978730993912</v>
      </c>
      <c r="U48">
        <f>R48-'"0" цикл'!Q48</f>
        <v>-61.730695065066072</v>
      </c>
      <c r="V48">
        <f t="shared" si="11"/>
        <v>63.060683902090801</v>
      </c>
      <c r="W48">
        <f t="shared" si="12"/>
        <v>258.21177128248473</v>
      </c>
      <c r="X48">
        <f t="shared" si="13"/>
        <v>258.21177128248473</v>
      </c>
    </row>
    <row r="49" spans="1:24" x14ac:dyDescent="0.25">
      <c r="A49">
        <v>22.5</v>
      </c>
      <c r="B49">
        <v>-166</v>
      </c>
      <c r="C49">
        <v>161</v>
      </c>
      <c r="D49">
        <v>167</v>
      </c>
      <c r="E49">
        <v>-160</v>
      </c>
      <c r="F49">
        <f t="shared" si="0"/>
        <v>-163.5</v>
      </c>
      <c r="G49">
        <f t="shared" si="1"/>
        <v>163.5</v>
      </c>
      <c r="H49">
        <f t="shared" si="14"/>
        <v>-8.1750910594650898E-3</v>
      </c>
      <c r="I49">
        <f t="shared" si="14"/>
        <v>8.1750910594650898E-3</v>
      </c>
      <c r="J49">
        <f t="shared" si="15"/>
        <v>-4.0874999999999991E-3</v>
      </c>
      <c r="K49">
        <f t="shared" si="15"/>
        <v>4.0874999999999991E-3</v>
      </c>
      <c r="L49">
        <f t="shared" si="16"/>
        <v>-2.9075000000000004E-2</v>
      </c>
      <c r="M49">
        <f t="shared" si="16"/>
        <v>2.1100000000000001E-2</v>
      </c>
      <c r="N49">
        <f t="shared" si="5"/>
        <v>3.5924443280307077E-2</v>
      </c>
      <c r="O49">
        <f t="shared" si="6"/>
        <v>324.0312561974136</v>
      </c>
      <c r="P49">
        <f t="shared" si="7"/>
        <v>144.0312561974136</v>
      </c>
      <c r="Q49">
        <f t="shared" si="8"/>
        <v>-29.074999999999999</v>
      </c>
      <c r="R49">
        <f t="shared" si="9"/>
        <v>21.100000000000005</v>
      </c>
      <c r="S49">
        <f t="shared" si="10"/>
        <v>35.924443280307074</v>
      </c>
      <c r="T49">
        <f>Q49-'"0" цикл'!P49</f>
        <v>-14.981543474682953</v>
      </c>
      <c r="U49">
        <f>R49-'"0" цикл'!Q49</f>
        <v>-57.691941732096467</v>
      </c>
      <c r="V49">
        <f t="shared" si="11"/>
        <v>59.605425807584233</v>
      </c>
      <c r="W49">
        <f t="shared" si="12"/>
        <v>255.44286576498916</v>
      </c>
      <c r="X49">
        <f t="shared" si="13"/>
        <v>255.44286576498916</v>
      </c>
    </row>
    <row r="50" spans="1:24" x14ac:dyDescent="0.25">
      <c r="A50">
        <v>23</v>
      </c>
      <c r="B50">
        <v>-188</v>
      </c>
      <c r="C50">
        <v>188</v>
      </c>
      <c r="D50">
        <v>147</v>
      </c>
      <c r="E50">
        <v>-138</v>
      </c>
      <c r="F50">
        <f t="shared" si="0"/>
        <v>-188</v>
      </c>
      <c r="G50">
        <f t="shared" si="1"/>
        <v>142.5</v>
      </c>
      <c r="H50">
        <f t="shared" si="14"/>
        <v>-9.4001384361712386E-3</v>
      </c>
      <c r="I50">
        <f t="shared" si="14"/>
        <v>7.1250602855568923E-3</v>
      </c>
      <c r="J50">
        <f t="shared" si="15"/>
        <v>-4.7000000000000011E-3</v>
      </c>
      <c r="K50">
        <f t="shared" si="15"/>
        <v>3.5624999999999997E-3</v>
      </c>
      <c r="L50">
        <f t="shared" si="16"/>
        <v>-2.4375000000000001E-2</v>
      </c>
      <c r="M50">
        <f t="shared" si="16"/>
        <v>1.7537500000000001E-2</v>
      </c>
      <c r="N50">
        <f t="shared" si="5"/>
        <v>3.0028395415839324E-2</v>
      </c>
      <c r="O50">
        <f t="shared" si="6"/>
        <v>324.26546838084425</v>
      </c>
      <c r="P50">
        <f t="shared" si="7"/>
        <v>144.26546838084425</v>
      </c>
      <c r="Q50">
        <f t="shared" si="8"/>
        <v>-24.374999999999989</v>
      </c>
      <c r="R50">
        <f t="shared" si="9"/>
        <v>17.537500000000019</v>
      </c>
      <c r="S50">
        <f t="shared" si="10"/>
        <v>30.028395415839324</v>
      </c>
      <c r="T50">
        <f>Q50-'"0" цикл'!P50</f>
        <v>-14.447256835895928</v>
      </c>
      <c r="U50">
        <f>R50-'"0" цикл'!Q50</f>
        <v>-51.723118012973956</v>
      </c>
      <c r="V50">
        <f t="shared" si="11"/>
        <v>53.702925125791545</v>
      </c>
      <c r="W50">
        <f t="shared" si="12"/>
        <v>254.3939342762757</v>
      </c>
      <c r="X50">
        <f t="shared" si="13"/>
        <v>254.3939342762757</v>
      </c>
    </row>
    <row r="51" spans="1:24" x14ac:dyDescent="0.25">
      <c r="A51">
        <v>23.5</v>
      </c>
      <c r="B51">
        <v>-194</v>
      </c>
      <c r="C51">
        <v>191</v>
      </c>
      <c r="D51">
        <v>147</v>
      </c>
      <c r="E51">
        <v>-137</v>
      </c>
      <c r="F51">
        <f t="shared" si="0"/>
        <v>-192.5</v>
      </c>
      <c r="G51">
        <f t="shared" si="1"/>
        <v>142</v>
      </c>
      <c r="H51">
        <f t="shared" si="14"/>
        <v>-9.6251486171982838E-3</v>
      </c>
      <c r="I51">
        <f t="shared" si="14"/>
        <v>7.1000596531865462E-3</v>
      </c>
      <c r="J51">
        <f t="shared" si="15"/>
        <v>-4.8125000000000008E-3</v>
      </c>
      <c r="K51">
        <f t="shared" si="15"/>
        <v>3.5500000000000002E-3</v>
      </c>
      <c r="L51">
        <f t="shared" si="16"/>
        <v>-1.95625E-2</v>
      </c>
      <c r="M51">
        <f t="shared" si="16"/>
        <v>1.39875E-2</v>
      </c>
      <c r="N51">
        <f t="shared" si="5"/>
        <v>2.4048733074738055E-2</v>
      </c>
      <c r="O51">
        <f t="shared" si="6"/>
        <v>324.43462636510088</v>
      </c>
      <c r="P51">
        <f t="shared" si="7"/>
        <v>144.43462636510088</v>
      </c>
      <c r="Q51">
        <f t="shared" si="8"/>
        <v>-19.562499999999996</v>
      </c>
      <c r="R51">
        <f t="shared" si="9"/>
        <v>13.98750000000001</v>
      </c>
      <c r="S51">
        <f t="shared" si="10"/>
        <v>24.048733074738056</v>
      </c>
      <c r="T51">
        <f>Q51-'"0" цикл'!P51</f>
        <v>-11.803079228179339</v>
      </c>
      <c r="U51">
        <f>R51-'"0" цикл'!Q51</f>
        <v>-44.423825197969492</v>
      </c>
      <c r="V51">
        <f t="shared" si="11"/>
        <v>45.965083753719277</v>
      </c>
      <c r="W51">
        <f t="shared" si="12"/>
        <v>255.1207030130538</v>
      </c>
      <c r="X51">
        <f t="shared" si="13"/>
        <v>255.1207030130538</v>
      </c>
    </row>
    <row r="52" spans="1:24" x14ac:dyDescent="0.25">
      <c r="A52">
        <v>24</v>
      </c>
      <c r="B52">
        <v>-238</v>
      </c>
      <c r="C52">
        <v>240</v>
      </c>
      <c r="D52">
        <v>167</v>
      </c>
      <c r="E52">
        <v>-158</v>
      </c>
      <c r="F52">
        <f t="shared" si="0"/>
        <v>-239</v>
      </c>
      <c r="G52">
        <f t="shared" si="1"/>
        <v>162.5</v>
      </c>
      <c r="H52">
        <f t="shared" si="14"/>
        <v>-1.1950284433257548E-2</v>
      </c>
      <c r="I52">
        <f t="shared" si="14"/>
        <v>8.1250893988146517E-3</v>
      </c>
      <c r="J52">
        <f t="shared" si="15"/>
        <v>-5.9750000000000003E-3</v>
      </c>
      <c r="K52">
        <f t="shared" si="15"/>
        <v>4.0624999999999993E-3</v>
      </c>
      <c r="L52">
        <f t="shared" si="16"/>
        <v>-1.3587499999999999E-2</v>
      </c>
      <c r="M52">
        <f t="shared" si="16"/>
        <v>9.9249999999999998E-3</v>
      </c>
      <c r="N52">
        <f t="shared" si="5"/>
        <v>1.6826341885567402E-2</v>
      </c>
      <c r="O52">
        <f t="shared" si="6"/>
        <v>323.85371042639559</v>
      </c>
      <c r="P52">
        <f t="shared" si="7"/>
        <v>143.85371042639559</v>
      </c>
      <c r="Q52">
        <f t="shared" si="8"/>
        <v>-13.587499999999995</v>
      </c>
      <c r="R52">
        <f t="shared" si="9"/>
        <v>9.9250000000000043</v>
      </c>
      <c r="S52">
        <f t="shared" si="10"/>
        <v>16.826341885567402</v>
      </c>
      <c r="T52">
        <f>Q52-'"0" цикл'!P52</f>
        <v>-8.3490996881888044</v>
      </c>
      <c r="U52">
        <f>R52-'"0" цикл'!Q52</f>
        <v>-37.431795417217685</v>
      </c>
      <c r="V52">
        <f t="shared" si="11"/>
        <v>38.351620223398037</v>
      </c>
      <c r="W52">
        <f t="shared" si="12"/>
        <v>257.4260947741235</v>
      </c>
      <c r="X52">
        <f t="shared" si="13"/>
        <v>257.4260947741235</v>
      </c>
    </row>
    <row r="53" spans="1:24" x14ac:dyDescent="0.25">
      <c r="A53">
        <v>24.5</v>
      </c>
      <c r="B53">
        <v>-268</v>
      </c>
      <c r="C53">
        <v>267</v>
      </c>
      <c r="D53">
        <v>197</v>
      </c>
      <c r="E53">
        <v>-188</v>
      </c>
      <c r="F53">
        <f t="shared" si="0"/>
        <v>-267.5</v>
      </c>
      <c r="G53">
        <f t="shared" si="1"/>
        <v>192.5</v>
      </c>
      <c r="H53">
        <f t="shared" ref="H53:I54" si="17">ASIN(F53/20000)</f>
        <v>-1.337539880912351E-2</v>
      </c>
      <c r="I53">
        <f t="shared" si="17"/>
        <v>9.6251486171982838E-3</v>
      </c>
      <c r="J53">
        <f t="shared" ref="J53:K54" si="18">0.5*SIN(H53)</f>
        <v>-6.6874999999999999E-3</v>
      </c>
      <c r="K53">
        <f t="shared" si="18"/>
        <v>4.8125000000000008E-3</v>
      </c>
      <c r="L53">
        <f t="shared" ref="L53:M54" si="19">J54+L54</f>
        <v>-6.899999999999999E-3</v>
      </c>
      <c r="M53">
        <f t="shared" si="19"/>
        <v>5.1124999999999999E-3</v>
      </c>
      <c r="N53">
        <f t="shared" si="5"/>
        <v>8.5876455591739464E-3</v>
      </c>
      <c r="O53">
        <f t="shared" si="6"/>
        <v>323.46369846521151</v>
      </c>
      <c r="P53">
        <f t="shared" si="7"/>
        <v>143.46369846521151</v>
      </c>
      <c r="Q53">
        <f t="shared" si="8"/>
        <v>-6.8999999999999995</v>
      </c>
      <c r="R53">
        <f t="shared" si="9"/>
        <v>5.1125000000000025</v>
      </c>
      <c r="S53">
        <f t="shared" si="10"/>
        <v>8.5876455591739465</v>
      </c>
      <c r="T53">
        <f>Q53-'"0" цикл'!P53</f>
        <v>-4.0371777880218911</v>
      </c>
      <c r="U53">
        <f>R53-'"0" цикл'!Q53</f>
        <v>-31.253612180646201</v>
      </c>
      <c r="V53">
        <f t="shared" si="11"/>
        <v>31.513284164465212</v>
      </c>
      <c r="W53">
        <f t="shared" si="12"/>
        <v>262.63958985383715</v>
      </c>
      <c r="X53">
        <f t="shared" si="13"/>
        <v>262.63958985383715</v>
      </c>
    </row>
    <row r="54" spans="1:24" x14ac:dyDescent="0.25">
      <c r="A54">
        <v>25</v>
      </c>
      <c r="B54">
        <v>-279</v>
      </c>
      <c r="C54">
        <v>273</v>
      </c>
      <c r="D54">
        <v>209</v>
      </c>
      <c r="E54">
        <v>-200</v>
      </c>
      <c r="F54">
        <f t="shared" si="0"/>
        <v>-276</v>
      </c>
      <c r="G54">
        <f t="shared" si="1"/>
        <v>204.5</v>
      </c>
      <c r="H54">
        <f t="shared" si="17"/>
        <v>-1.3800438049541007E-2</v>
      </c>
      <c r="I54">
        <f t="shared" si="17"/>
        <v>1.0225178180073208E-2</v>
      </c>
      <c r="J54">
        <f t="shared" si="18"/>
        <v>-6.899999999999999E-3</v>
      </c>
      <c r="K54">
        <f t="shared" si="18"/>
        <v>5.1124999999999999E-3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цикл'!P54</f>
        <v>1.4095952488763364</v>
      </c>
      <c r="U54">
        <f>R54-'"0" цикл'!Q54</f>
        <v>-24.665145113728926</v>
      </c>
      <c r="V54">
        <f t="shared" si="11"/>
        <v>24.705390955153103</v>
      </c>
      <c r="W54">
        <f t="shared" si="12"/>
        <v>-86.729145354197939</v>
      </c>
      <c r="X54">
        <f t="shared" si="13"/>
        <v>273.27085464580205</v>
      </c>
    </row>
  </sheetData>
  <mergeCells count="1">
    <mergeCell ref="B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4" zoomScaleNormal="80" workbookViewId="0">
      <selection activeCell="B3" sqref="B3:E54"/>
    </sheetView>
  </sheetViews>
  <sheetFormatPr defaultRowHeight="15" x14ac:dyDescent="0.25"/>
  <sheetData>
    <row r="1" spans="1:24" x14ac:dyDescent="0.25">
      <c r="B1" s="23" t="s">
        <v>0</v>
      </c>
      <c r="C1" s="23"/>
      <c r="D1" s="23"/>
      <c r="E1" s="23"/>
      <c r="H1" t="s">
        <v>93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F3">
        <f>(B3-C3)/2</f>
        <v>0</v>
      </c>
      <c r="G3">
        <f>(D3-E3)/2</f>
        <v>0</v>
      </c>
      <c r="H3">
        <f>ASIN(F3/20000)</f>
        <v>0</v>
      </c>
      <c r="I3">
        <f>ASIN(G3/20000)</f>
        <v>0</v>
      </c>
      <c r="J3">
        <f>0.5*SIN(H3)</f>
        <v>0</v>
      </c>
      <c r="K3">
        <f>0.5*SIN(I3)</f>
        <v>0</v>
      </c>
      <c r="L3">
        <f>J4+L4</f>
        <v>0</v>
      </c>
      <c r="M3">
        <f>K4+M4</f>
        <v>0</v>
      </c>
      <c r="N3">
        <f>SQRT(L3^2+M3^2)</f>
        <v>0</v>
      </c>
      <c r="O3" t="e">
        <f>IF(L3&gt;=0,180-DEGREES(ASIN(-M3/N3)),IF(M3&lt;0,DEGREES(ASIN(-M3/N3)),360-DEGREES(ASIN(M3/N3))))</f>
        <v>#DIV/0!</v>
      </c>
      <c r="P3" t="e">
        <f>IF((O3+$P$1)&lt;=360,O3+$P$1,O3+$P$1-360)</f>
        <v>#DIV/0!</v>
      </c>
      <c r="Q3" t="e">
        <f>1000*N3*COS(RADIANS(P3))</f>
        <v>#DIV/0!</v>
      </c>
      <c r="R3" t="e">
        <f>1000*N3*SIN(RADIANS(P3))</f>
        <v>#DIV/0!</v>
      </c>
      <c r="S3">
        <f>N3*1000</f>
        <v>0</v>
      </c>
      <c r="T3" t="e">
        <f>Q3-'"0" цикл'!P3</f>
        <v>#DIV/0!</v>
      </c>
      <c r="U3" t="e">
        <f>R3-'"0" цикл'!Q3</f>
        <v>#DIV/0!</v>
      </c>
      <c r="V3" t="e">
        <f>SQRT(T3^2+U3^2)</f>
        <v>#DIV/0!</v>
      </c>
      <c r="W3" t="e">
        <f>IF(V3=0,0,IF(T3&gt;=0,DEGREES(ASIN(U3/V3)),(180-DEGREES(ASIN(U3/V3)))))</f>
        <v>#DIV/0!</v>
      </c>
      <c r="X3" t="e">
        <f>IF(W3&lt;0,360+W3,W3)</f>
        <v>#DIV/0!</v>
      </c>
    </row>
    <row r="4" spans="1:24" x14ac:dyDescent="0.25">
      <c r="A4">
        <v>0</v>
      </c>
      <c r="F4">
        <f t="shared" ref="F4:F54" si="0">(B4-C4)/2</f>
        <v>0</v>
      </c>
      <c r="G4">
        <f t="shared" ref="G4:G54" si="1">(D4-E4)/2</f>
        <v>0</v>
      </c>
      <c r="H4">
        <f t="shared" ref="H4:I19" si="2">ASIN(F4/20000)</f>
        <v>0</v>
      </c>
      <c r="I4">
        <f t="shared" si="2"/>
        <v>0</v>
      </c>
      <c r="J4">
        <f t="shared" ref="J4:K19" si="3">0.5*SIN(H4)</f>
        <v>0</v>
      </c>
      <c r="K4">
        <f t="shared" si="3"/>
        <v>0</v>
      </c>
      <c r="L4">
        <f t="shared" ref="L4:M19" si="4">J5+L5</f>
        <v>0</v>
      </c>
      <c r="M4">
        <f t="shared" si="4"/>
        <v>0</v>
      </c>
      <c r="N4">
        <f t="shared" ref="N4:N54" si="5">SQRT(L4^2+M4^2)</f>
        <v>0</v>
      </c>
      <c r="O4" t="e">
        <f t="shared" ref="O4:O53" si="6">IF(L4&gt;=0,180-DEGREES(ASIN(-M4/N4)),IF(M4&lt;0,DEGREES(ASIN(-M4/N4)),360-DEGREES(ASIN(M4/N4))))</f>
        <v>#DIV/0!</v>
      </c>
      <c r="P4" t="e">
        <f t="shared" ref="P4:P53" si="7">IF((O4+$P$1)&lt;=360,O4+$P$1,O4+$P$1-360)</f>
        <v>#DIV/0!</v>
      </c>
      <c r="Q4" t="e">
        <f t="shared" ref="Q4:Q54" si="8">1000*N4*COS(RADIANS(P4))</f>
        <v>#DIV/0!</v>
      </c>
      <c r="R4" t="e">
        <f t="shared" ref="R4:R54" si="9">1000*N4*SIN(RADIANS(P4))</f>
        <v>#DIV/0!</v>
      </c>
      <c r="S4">
        <f t="shared" ref="S4:S54" si="10">N4*1000</f>
        <v>0</v>
      </c>
      <c r="T4" t="e">
        <f>Q4-'"0" цикл'!P4</f>
        <v>#DIV/0!</v>
      </c>
      <c r="U4" t="e">
        <f>R4-'"0" цикл'!Q4</f>
        <v>#DIV/0!</v>
      </c>
      <c r="V4" t="e">
        <f t="shared" ref="V4:V54" si="11">SQRT(T4^2+U4^2)</f>
        <v>#DIV/0!</v>
      </c>
      <c r="W4" t="e">
        <f t="shared" ref="W4:W54" si="12">IF(V4=0,0,IF(T4&gt;=0,DEGREES(ASIN(U4/V4)),(180-DEGREES(ASIN(U4/V4)))))</f>
        <v>#DIV/0!</v>
      </c>
      <c r="X4" t="e">
        <f t="shared" ref="X4:X54" si="13">IF(W4&lt;0,360+W4,W4)</f>
        <v>#DIV/0!</v>
      </c>
    </row>
    <row r="5" spans="1:24" x14ac:dyDescent="0.25">
      <c r="A5">
        <v>0.5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 t="e">
        <f t="shared" si="9"/>
        <v>#DIV/0!</v>
      </c>
      <c r="S5">
        <f t="shared" si="10"/>
        <v>0</v>
      </c>
      <c r="T5" t="e">
        <f>Q5-'"0" цикл'!P5</f>
        <v>#DIV/0!</v>
      </c>
      <c r="U5" t="e">
        <f>R5-'"0" цикл'!Q5</f>
        <v>#DIV/0!</v>
      </c>
      <c r="V5" t="e">
        <f t="shared" si="11"/>
        <v>#DIV/0!</v>
      </c>
      <c r="W5" t="e">
        <f t="shared" si="12"/>
        <v>#DIV/0!</v>
      </c>
      <c r="X5" t="e">
        <f t="shared" si="13"/>
        <v>#DIV/0!</v>
      </c>
    </row>
    <row r="6" spans="1:24" x14ac:dyDescent="0.25">
      <c r="A6">
        <v>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 t="e">
        <f t="shared" si="9"/>
        <v>#DIV/0!</v>
      </c>
      <c r="S6">
        <f t="shared" si="10"/>
        <v>0</v>
      </c>
      <c r="T6" t="e">
        <f>Q6-'"0" цикл'!P6</f>
        <v>#DIV/0!</v>
      </c>
      <c r="U6" t="e">
        <f>R6-'"0" цикл'!Q6</f>
        <v>#DIV/0!</v>
      </c>
      <c r="V6" t="e">
        <f t="shared" si="11"/>
        <v>#DIV/0!</v>
      </c>
      <c r="W6" t="e">
        <f t="shared" si="12"/>
        <v>#DIV/0!</v>
      </c>
      <c r="X6" t="e">
        <f t="shared" si="13"/>
        <v>#DIV/0!</v>
      </c>
    </row>
    <row r="7" spans="1:24" x14ac:dyDescent="0.25">
      <c r="A7">
        <v>1.5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 t="e">
        <f t="shared" si="9"/>
        <v>#DIV/0!</v>
      </c>
      <c r="S7">
        <f t="shared" si="10"/>
        <v>0</v>
      </c>
      <c r="T7" t="e">
        <f>Q7-'"0" цикл'!P7</f>
        <v>#DIV/0!</v>
      </c>
      <c r="U7" t="e">
        <f>R7-'"0" цикл'!Q7</f>
        <v>#DIV/0!</v>
      </c>
      <c r="V7" t="e">
        <f t="shared" si="11"/>
        <v>#DIV/0!</v>
      </c>
      <c r="W7" t="e">
        <f t="shared" si="12"/>
        <v>#DIV/0!</v>
      </c>
      <c r="X7" t="e">
        <f t="shared" si="13"/>
        <v>#DIV/0!</v>
      </c>
    </row>
    <row r="8" spans="1:24" x14ac:dyDescent="0.25">
      <c r="A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2"/>
        <v>0</v>
      </c>
      <c r="J8">
        <f t="shared" si="3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 t="e">
        <f t="shared" si="9"/>
        <v>#DIV/0!</v>
      </c>
      <c r="S8">
        <f t="shared" si="10"/>
        <v>0</v>
      </c>
      <c r="T8" t="e">
        <f>Q8-'"0" цикл'!P8</f>
        <v>#DIV/0!</v>
      </c>
      <c r="U8" t="e">
        <f>R8-'"0" цикл'!Q8</f>
        <v>#DIV/0!</v>
      </c>
      <c r="V8" t="e">
        <f t="shared" si="11"/>
        <v>#DIV/0!</v>
      </c>
      <c r="W8" t="e">
        <f t="shared" si="12"/>
        <v>#DIV/0!</v>
      </c>
      <c r="X8" t="e">
        <f t="shared" si="13"/>
        <v>#DIV/0!</v>
      </c>
    </row>
    <row r="9" spans="1:24" x14ac:dyDescent="0.25">
      <c r="A9">
        <v>2.5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 t="e">
        <f t="shared" si="9"/>
        <v>#DIV/0!</v>
      </c>
      <c r="S9">
        <f t="shared" si="10"/>
        <v>0</v>
      </c>
      <c r="T9" t="e">
        <f>Q9-'"0" цикл'!P9</f>
        <v>#DIV/0!</v>
      </c>
      <c r="U9" t="e">
        <f>R9-'"0" цикл'!Q9</f>
        <v>#DIV/0!</v>
      </c>
      <c r="V9" t="e">
        <f t="shared" si="11"/>
        <v>#DIV/0!</v>
      </c>
      <c r="W9" t="e">
        <f t="shared" si="12"/>
        <v>#DIV/0!</v>
      </c>
      <c r="X9" t="e">
        <f t="shared" si="13"/>
        <v>#DIV/0!</v>
      </c>
    </row>
    <row r="10" spans="1:24" x14ac:dyDescent="0.25">
      <c r="A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 t="e">
        <f t="shared" si="9"/>
        <v>#DIV/0!</v>
      </c>
      <c r="S10">
        <f t="shared" si="10"/>
        <v>0</v>
      </c>
      <c r="T10" t="e">
        <f>Q10-'"0" цикл'!P10</f>
        <v>#DIV/0!</v>
      </c>
      <c r="U10" t="e">
        <f>R10-'"0" цикл'!Q10</f>
        <v>#DIV/0!</v>
      </c>
      <c r="V10" t="e">
        <f t="shared" si="11"/>
        <v>#DIV/0!</v>
      </c>
      <c r="W10" t="e">
        <f t="shared" si="12"/>
        <v>#DIV/0!</v>
      </c>
      <c r="X10" t="e">
        <f t="shared" si="13"/>
        <v>#DIV/0!</v>
      </c>
    </row>
    <row r="11" spans="1:24" x14ac:dyDescent="0.25">
      <c r="A11">
        <v>3.5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3"/>
        <v>0</v>
      </c>
      <c r="L11">
        <f t="shared" si="4"/>
        <v>0</v>
      </c>
      <c r="M11">
        <f t="shared" si="4"/>
        <v>0</v>
      </c>
      <c r="N11">
        <f t="shared" si="5"/>
        <v>0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 t="e">
        <f t="shared" si="9"/>
        <v>#DIV/0!</v>
      </c>
      <c r="S11">
        <f t="shared" si="10"/>
        <v>0</v>
      </c>
      <c r="T11" t="e">
        <f>Q11-'"0" цикл'!P11</f>
        <v>#DIV/0!</v>
      </c>
      <c r="U11" t="e">
        <f>R11-'"0" цикл'!Q11</f>
        <v>#DIV/0!</v>
      </c>
      <c r="V11" t="e">
        <f t="shared" si="11"/>
        <v>#DIV/0!</v>
      </c>
      <c r="W11" t="e">
        <f t="shared" si="12"/>
        <v>#DIV/0!</v>
      </c>
      <c r="X11" t="e">
        <f t="shared" si="13"/>
        <v>#DIV/0!</v>
      </c>
    </row>
    <row r="12" spans="1:24" x14ac:dyDescent="0.25">
      <c r="A12">
        <v>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2"/>
        <v>0</v>
      </c>
      <c r="J12">
        <f t="shared" si="3"/>
        <v>0</v>
      </c>
      <c r="K12">
        <f t="shared" si="3"/>
        <v>0</v>
      </c>
      <c r="L12">
        <f t="shared" si="4"/>
        <v>0</v>
      </c>
      <c r="M12">
        <f t="shared" si="4"/>
        <v>0</v>
      </c>
      <c r="N12">
        <f t="shared" si="5"/>
        <v>0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 t="e">
        <f t="shared" si="9"/>
        <v>#DIV/0!</v>
      </c>
      <c r="S12">
        <f t="shared" si="10"/>
        <v>0</v>
      </c>
      <c r="T12" t="e">
        <f>Q12-'"0" цикл'!P12</f>
        <v>#DIV/0!</v>
      </c>
      <c r="U12" t="e">
        <f>R12-'"0" цикл'!Q12</f>
        <v>#DIV/0!</v>
      </c>
      <c r="V12" t="e">
        <f t="shared" si="11"/>
        <v>#DIV/0!</v>
      </c>
      <c r="W12" t="e">
        <f t="shared" si="12"/>
        <v>#DIV/0!</v>
      </c>
      <c r="X12" t="e">
        <f t="shared" si="13"/>
        <v>#DIV/0!</v>
      </c>
    </row>
    <row r="13" spans="1:24" x14ac:dyDescent="0.25">
      <c r="A13">
        <v>4.5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2"/>
        <v>0</v>
      </c>
      <c r="J13">
        <f t="shared" si="3"/>
        <v>0</v>
      </c>
      <c r="K13">
        <f t="shared" si="3"/>
        <v>0</v>
      </c>
      <c r="L13">
        <f t="shared" si="4"/>
        <v>0</v>
      </c>
      <c r="M13">
        <f t="shared" si="4"/>
        <v>0</v>
      </c>
      <c r="N13">
        <f t="shared" si="5"/>
        <v>0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 t="e">
        <f t="shared" si="9"/>
        <v>#DIV/0!</v>
      </c>
      <c r="S13">
        <f t="shared" si="10"/>
        <v>0</v>
      </c>
      <c r="T13" t="e">
        <f>Q13-'"0" цикл'!P13</f>
        <v>#DIV/0!</v>
      </c>
      <c r="U13" t="e">
        <f>R13-'"0" цикл'!Q13</f>
        <v>#DIV/0!</v>
      </c>
      <c r="V13" t="e">
        <f t="shared" si="11"/>
        <v>#DIV/0!</v>
      </c>
      <c r="W13" t="e">
        <f t="shared" si="12"/>
        <v>#DIV/0!</v>
      </c>
      <c r="X13" t="e">
        <f t="shared" si="13"/>
        <v>#DIV/0!</v>
      </c>
    </row>
    <row r="14" spans="1:24" x14ac:dyDescent="0.25">
      <c r="A14">
        <v>5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5"/>
        <v>0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 t="e">
        <f t="shared" si="9"/>
        <v>#DIV/0!</v>
      </c>
      <c r="S14">
        <f t="shared" si="10"/>
        <v>0</v>
      </c>
      <c r="T14" t="e">
        <f>Q14-'"0" цикл'!P14</f>
        <v>#DIV/0!</v>
      </c>
      <c r="U14" t="e">
        <f>R14-'"0" цикл'!Q14</f>
        <v>#DIV/0!</v>
      </c>
      <c r="V14" t="e">
        <f t="shared" si="11"/>
        <v>#DIV/0!</v>
      </c>
      <c r="W14" t="e">
        <f t="shared" si="12"/>
        <v>#DIV/0!</v>
      </c>
      <c r="X14" t="e">
        <f t="shared" si="13"/>
        <v>#DIV/0!</v>
      </c>
    </row>
    <row r="15" spans="1:24" x14ac:dyDescent="0.25">
      <c r="A15">
        <v>5.5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2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5"/>
        <v>0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 t="e">
        <f t="shared" si="9"/>
        <v>#DIV/0!</v>
      </c>
      <c r="S15">
        <f t="shared" si="10"/>
        <v>0</v>
      </c>
      <c r="T15" t="e">
        <f>Q15-'"0" цикл'!P15</f>
        <v>#DIV/0!</v>
      </c>
      <c r="U15" t="e">
        <f>R15-'"0" цикл'!Q15</f>
        <v>#DIV/0!</v>
      </c>
      <c r="V15" t="e">
        <f t="shared" si="11"/>
        <v>#DIV/0!</v>
      </c>
      <c r="W15" t="e">
        <f t="shared" si="12"/>
        <v>#DIV/0!</v>
      </c>
      <c r="X15" t="e">
        <f t="shared" si="13"/>
        <v>#DIV/0!</v>
      </c>
    </row>
    <row r="16" spans="1:24" x14ac:dyDescent="0.25">
      <c r="A16">
        <v>6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5"/>
        <v>0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 t="e">
        <f t="shared" si="9"/>
        <v>#DIV/0!</v>
      </c>
      <c r="S16">
        <f t="shared" si="10"/>
        <v>0</v>
      </c>
      <c r="T16" t="e">
        <f>Q16-'"0" цикл'!P16</f>
        <v>#DIV/0!</v>
      </c>
      <c r="U16" t="e">
        <f>R16-'"0" цикл'!Q16</f>
        <v>#DIV/0!</v>
      </c>
      <c r="V16" t="e">
        <f t="shared" si="11"/>
        <v>#DIV/0!</v>
      </c>
      <c r="W16" t="e">
        <f t="shared" si="12"/>
        <v>#DIV/0!</v>
      </c>
      <c r="X16" t="e">
        <f t="shared" si="13"/>
        <v>#DIV/0!</v>
      </c>
    </row>
    <row r="17" spans="1:24" x14ac:dyDescent="0.25">
      <c r="A17">
        <v>6.5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2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5"/>
        <v>0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 t="e">
        <f t="shared" si="9"/>
        <v>#DIV/0!</v>
      </c>
      <c r="S17">
        <f t="shared" si="10"/>
        <v>0</v>
      </c>
      <c r="T17" t="e">
        <f>Q17-'"0" цикл'!P17</f>
        <v>#DIV/0!</v>
      </c>
      <c r="U17" t="e">
        <f>R17-'"0" цикл'!Q17</f>
        <v>#DIV/0!</v>
      </c>
      <c r="V17" t="e">
        <f t="shared" si="11"/>
        <v>#DIV/0!</v>
      </c>
      <c r="W17" t="e">
        <f t="shared" si="12"/>
        <v>#DIV/0!</v>
      </c>
      <c r="X17" t="e">
        <f t="shared" si="13"/>
        <v>#DIV/0!</v>
      </c>
    </row>
    <row r="18" spans="1:24" x14ac:dyDescent="0.25">
      <c r="A18">
        <v>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5"/>
        <v>0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 t="e">
        <f t="shared" si="9"/>
        <v>#DIV/0!</v>
      </c>
      <c r="S18">
        <f t="shared" si="10"/>
        <v>0</v>
      </c>
      <c r="T18" t="e">
        <f>Q18-'"0" цикл'!P18</f>
        <v>#DIV/0!</v>
      </c>
      <c r="U18" t="e">
        <f>R18-'"0" цикл'!Q18</f>
        <v>#DIV/0!</v>
      </c>
      <c r="V18" t="e">
        <f t="shared" si="11"/>
        <v>#DIV/0!</v>
      </c>
      <c r="W18" t="e">
        <f t="shared" si="12"/>
        <v>#DIV/0!</v>
      </c>
      <c r="X18" t="e">
        <f t="shared" si="13"/>
        <v>#DIV/0!</v>
      </c>
    </row>
    <row r="19" spans="1:24" x14ac:dyDescent="0.25">
      <c r="A19">
        <v>7.5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5"/>
        <v>0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 t="e">
        <f t="shared" si="9"/>
        <v>#DIV/0!</v>
      </c>
      <c r="S19">
        <f t="shared" si="10"/>
        <v>0</v>
      </c>
      <c r="T19" t="e">
        <f>Q19-'"0" цикл'!P19</f>
        <v>#DIV/0!</v>
      </c>
      <c r="U19" t="e">
        <f>R19-'"0" цикл'!Q19</f>
        <v>#DIV/0!</v>
      </c>
      <c r="V19" t="e">
        <f t="shared" si="11"/>
        <v>#DIV/0!</v>
      </c>
      <c r="W19" t="e">
        <f t="shared" si="12"/>
        <v>#DIV/0!</v>
      </c>
      <c r="X19" t="e">
        <f t="shared" si="13"/>
        <v>#DIV/0!</v>
      </c>
    </row>
    <row r="20" spans="1:24" x14ac:dyDescent="0.25">
      <c r="A20">
        <v>8</v>
      </c>
      <c r="F20">
        <f t="shared" si="0"/>
        <v>0</v>
      </c>
      <c r="G20">
        <f t="shared" si="1"/>
        <v>0</v>
      </c>
      <c r="H20">
        <f t="shared" ref="H20:I52" si="14">ASIN(F20/20000)</f>
        <v>0</v>
      </c>
      <c r="I20">
        <f t="shared" si="14"/>
        <v>0</v>
      </c>
      <c r="J20">
        <f t="shared" ref="J20:K52" si="15">0.5*SIN(H20)</f>
        <v>0</v>
      </c>
      <c r="K20">
        <f t="shared" si="15"/>
        <v>0</v>
      </c>
      <c r="L20">
        <f t="shared" ref="L20:M52" si="16">J21+L21</f>
        <v>0</v>
      </c>
      <c r="M20">
        <f t="shared" si="16"/>
        <v>0</v>
      </c>
      <c r="N20">
        <f t="shared" si="5"/>
        <v>0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>
        <f t="shared" si="10"/>
        <v>0</v>
      </c>
      <c r="T20" t="e">
        <f>Q20-'"0" цикл'!P20</f>
        <v>#DIV/0!</v>
      </c>
      <c r="U20" t="e">
        <f>R20-'"0" цикл'!Q20</f>
        <v>#DIV/0!</v>
      </c>
      <c r="V20" t="e">
        <f t="shared" si="11"/>
        <v>#DIV/0!</v>
      </c>
      <c r="W20" t="e">
        <f t="shared" si="12"/>
        <v>#DIV/0!</v>
      </c>
      <c r="X20" t="e">
        <f t="shared" si="13"/>
        <v>#DIV/0!</v>
      </c>
    </row>
    <row r="21" spans="1:24" x14ac:dyDescent="0.25">
      <c r="A21">
        <v>8.5</v>
      </c>
      <c r="F21">
        <f t="shared" si="0"/>
        <v>0</v>
      </c>
      <c r="G21">
        <f t="shared" si="1"/>
        <v>0</v>
      </c>
      <c r="H21">
        <f t="shared" si="14"/>
        <v>0</v>
      </c>
      <c r="I21">
        <f t="shared" si="14"/>
        <v>0</v>
      </c>
      <c r="J21">
        <f t="shared" si="15"/>
        <v>0</v>
      </c>
      <c r="K21">
        <f t="shared" si="15"/>
        <v>0</v>
      </c>
      <c r="L21">
        <f t="shared" si="16"/>
        <v>0</v>
      </c>
      <c r="M21">
        <f t="shared" si="16"/>
        <v>0</v>
      </c>
      <c r="N21">
        <f t="shared" si="5"/>
        <v>0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 t="e">
        <f t="shared" si="9"/>
        <v>#DIV/0!</v>
      </c>
      <c r="S21">
        <f t="shared" si="10"/>
        <v>0</v>
      </c>
      <c r="T21" t="e">
        <f>Q21-'"0" цикл'!P21</f>
        <v>#DIV/0!</v>
      </c>
      <c r="U21" t="e">
        <f>R21-'"0" цикл'!Q21</f>
        <v>#DIV/0!</v>
      </c>
      <c r="V21" t="e">
        <f t="shared" si="11"/>
        <v>#DIV/0!</v>
      </c>
      <c r="W21" t="e">
        <f t="shared" si="12"/>
        <v>#DIV/0!</v>
      </c>
      <c r="X21" t="e">
        <f t="shared" si="13"/>
        <v>#DIV/0!</v>
      </c>
    </row>
    <row r="22" spans="1:24" x14ac:dyDescent="0.25">
      <c r="A22">
        <v>9</v>
      </c>
      <c r="F22">
        <f t="shared" si="0"/>
        <v>0</v>
      </c>
      <c r="G22">
        <f t="shared" si="1"/>
        <v>0</v>
      </c>
      <c r="H22">
        <f t="shared" si="14"/>
        <v>0</v>
      </c>
      <c r="I22">
        <f t="shared" si="14"/>
        <v>0</v>
      </c>
      <c r="J22">
        <f t="shared" si="15"/>
        <v>0</v>
      </c>
      <c r="K22">
        <f t="shared" si="15"/>
        <v>0</v>
      </c>
      <c r="L22">
        <f t="shared" si="16"/>
        <v>0</v>
      </c>
      <c r="M22">
        <f t="shared" si="16"/>
        <v>0</v>
      </c>
      <c r="N22">
        <f t="shared" si="5"/>
        <v>0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 t="e">
        <f t="shared" si="9"/>
        <v>#DIV/0!</v>
      </c>
      <c r="S22">
        <f t="shared" si="10"/>
        <v>0</v>
      </c>
      <c r="T22" t="e">
        <f>Q22-'"0" цикл'!P22</f>
        <v>#DIV/0!</v>
      </c>
      <c r="U22" t="e">
        <f>R22-'"0" цикл'!Q22</f>
        <v>#DIV/0!</v>
      </c>
      <c r="V22" t="e">
        <f t="shared" si="11"/>
        <v>#DIV/0!</v>
      </c>
      <c r="W22" t="e">
        <f t="shared" si="12"/>
        <v>#DIV/0!</v>
      </c>
      <c r="X22" t="e">
        <f t="shared" si="13"/>
        <v>#DIV/0!</v>
      </c>
    </row>
    <row r="23" spans="1:24" x14ac:dyDescent="0.25">
      <c r="A23">
        <v>9.5</v>
      </c>
      <c r="F23">
        <f t="shared" si="0"/>
        <v>0</v>
      </c>
      <c r="G23">
        <f t="shared" si="1"/>
        <v>0</v>
      </c>
      <c r="H23">
        <f t="shared" si="14"/>
        <v>0</v>
      </c>
      <c r="I23">
        <f t="shared" si="14"/>
        <v>0</v>
      </c>
      <c r="J23">
        <f t="shared" si="15"/>
        <v>0</v>
      </c>
      <c r="K23">
        <f t="shared" si="15"/>
        <v>0</v>
      </c>
      <c r="L23">
        <f t="shared" si="16"/>
        <v>0</v>
      </c>
      <c r="M23">
        <f t="shared" si="16"/>
        <v>0</v>
      </c>
      <c r="N23">
        <f t="shared" si="5"/>
        <v>0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 t="e">
        <f t="shared" si="9"/>
        <v>#DIV/0!</v>
      </c>
      <c r="S23">
        <f t="shared" si="10"/>
        <v>0</v>
      </c>
      <c r="T23" t="e">
        <f>Q23-'"0" цикл'!P23</f>
        <v>#DIV/0!</v>
      </c>
      <c r="U23" t="e">
        <f>R23-'"0" цикл'!Q23</f>
        <v>#DIV/0!</v>
      </c>
      <c r="V23" t="e">
        <f t="shared" si="11"/>
        <v>#DIV/0!</v>
      </c>
      <c r="W23" t="e">
        <f t="shared" si="12"/>
        <v>#DIV/0!</v>
      </c>
      <c r="X23" t="e">
        <f t="shared" si="13"/>
        <v>#DIV/0!</v>
      </c>
    </row>
    <row r="24" spans="1:24" x14ac:dyDescent="0.25">
      <c r="A24">
        <v>10</v>
      </c>
      <c r="F24">
        <f t="shared" si="0"/>
        <v>0</v>
      </c>
      <c r="G24">
        <f t="shared" si="1"/>
        <v>0</v>
      </c>
      <c r="H24">
        <f t="shared" si="14"/>
        <v>0</v>
      </c>
      <c r="I24">
        <f t="shared" si="14"/>
        <v>0</v>
      </c>
      <c r="J24">
        <f t="shared" si="15"/>
        <v>0</v>
      </c>
      <c r="K24">
        <f t="shared" si="15"/>
        <v>0</v>
      </c>
      <c r="L24">
        <f t="shared" si="16"/>
        <v>0</v>
      </c>
      <c r="M24">
        <f t="shared" si="16"/>
        <v>0</v>
      </c>
      <c r="N24">
        <f t="shared" si="5"/>
        <v>0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 t="e">
        <f t="shared" si="9"/>
        <v>#DIV/0!</v>
      </c>
      <c r="S24">
        <f t="shared" si="10"/>
        <v>0</v>
      </c>
      <c r="T24" t="e">
        <f>Q24-'"0" цикл'!P24</f>
        <v>#DIV/0!</v>
      </c>
      <c r="U24" t="e">
        <f>R24-'"0" цикл'!Q24</f>
        <v>#DIV/0!</v>
      </c>
      <c r="V24" t="e">
        <f t="shared" si="11"/>
        <v>#DIV/0!</v>
      </c>
      <c r="W24" t="e">
        <f t="shared" si="12"/>
        <v>#DIV/0!</v>
      </c>
      <c r="X24" t="e">
        <f t="shared" si="13"/>
        <v>#DIV/0!</v>
      </c>
    </row>
    <row r="25" spans="1:24" x14ac:dyDescent="0.25">
      <c r="A25">
        <v>10.5</v>
      </c>
      <c r="F25">
        <f t="shared" si="0"/>
        <v>0</v>
      </c>
      <c r="G25">
        <f t="shared" si="1"/>
        <v>0</v>
      </c>
      <c r="H25">
        <f t="shared" si="14"/>
        <v>0</v>
      </c>
      <c r="I25">
        <f t="shared" si="14"/>
        <v>0</v>
      </c>
      <c r="J25">
        <f t="shared" si="15"/>
        <v>0</v>
      </c>
      <c r="K25">
        <f t="shared" si="15"/>
        <v>0</v>
      </c>
      <c r="L25">
        <f t="shared" si="16"/>
        <v>0</v>
      </c>
      <c r="M25">
        <f t="shared" si="16"/>
        <v>0</v>
      </c>
      <c r="N25">
        <f t="shared" si="5"/>
        <v>0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 t="e">
        <f t="shared" si="9"/>
        <v>#DIV/0!</v>
      </c>
      <c r="S25">
        <f t="shared" si="10"/>
        <v>0</v>
      </c>
      <c r="T25" t="e">
        <f>Q25-'"0" цикл'!P25</f>
        <v>#DIV/0!</v>
      </c>
      <c r="U25" t="e">
        <f>R25-'"0" цикл'!Q25</f>
        <v>#DIV/0!</v>
      </c>
      <c r="V25" t="e">
        <f t="shared" si="11"/>
        <v>#DIV/0!</v>
      </c>
      <c r="W25" t="e">
        <f t="shared" si="12"/>
        <v>#DIV/0!</v>
      </c>
      <c r="X25" t="e">
        <f t="shared" si="13"/>
        <v>#DIV/0!</v>
      </c>
    </row>
    <row r="26" spans="1:24" x14ac:dyDescent="0.25">
      <c r="A26">
        <v>11</v>
      </c>
      <c r="F26">
        <f t="shared" si="0"/>
        <v>0</v>
      </c>
      <c r="G26">
        <f t="shared" si="1"/>
        <v>0</v>
      </c>
      <c r="H26">
        <f t="shared" si="14"/>
        <v>0</v>
      </c>
      <c r="I26">
        <f t="shared" si="14"/>
        <v>0</v>
      </c>
      <c r="J26">
        <f t="shared" si="15"/>
        <v>0</v>
      </c>
      <c r="K26">
        <f t="shared" si="15"/>
        <v>0</v>
      </c>
      <c r="L26">
        <f t="shared" si="16"/>
        <v>0</v>
      </c>
      <c r="M26">
        <f t="shared" si="16"/>
        <v>0</v>
      </c>
      <c r="N26">
        <f t="shared" si="5"/>
        <v>0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 t="e">
        <f t="shared" si="9"/>
        <v>#DIV/0!</v>
      </c>
      <c r="S26">
        <f t="shared" si="10"/>
        <v>0</v>
      </c>
      <c r="T26" t="e">
        <f>Q26-'"0" цикл'!P26</f>
        <v>#DIV/0!</v>
      </c>
      <c r="U26" t="e">
        <f>R26-'"0" цикл'!Q26</f>
        <v>#DIV/0!</v>
      </c>
      <c r="V26" t="e">
        <f t="shared" si="11"/>
        <v>#DIV/0!</v>
      </c>
      <c r="W26" t="e">
        <f t="shared" si="12"/>
        <v>#DIV/0!</v>
      </c>
      <c r="X26" t="e">
        <f t="shared" si="13"/>
        <v>#DIV/0!</v>
      </c>
    </row>
    <row r="27" spans="1:24" x14ac:dyDescent="0.25">
      <c r="A27">
        <v>11.5</v>
      </c>
      <c r="F27">
        <f t="shared" si="0"/>
        <v>0</v>
      </c>
      <c r="G27">
        <f t="shared" si="1"/>
        <v>0</v>
      </c>
      <c r="H27">
        <f t="shared" si="14"/>
        <v>0</v>
      </c>
      <c r="I27">
        <f t="shared" si="14"/>
        <v>0</v>
      </c>
      <c r="J27">
        <f t="shared" si="15"/>
        <v>0</v>
      </c>
      <c r="K27">
        <f t="shared" si="15"/>
        <v>0</v>
      </c>
      <c r="L27">
        <f t="shared" si="16"/>
        <v>0</v>
      </c>
      <c r="M27">
        <f t="shared" si="16"/>
        <v>0</v>
      </c>
      <c r="N27">
        <f t="shared" si="5"/>
        <v>0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 t="e">
        <f t="shared" si="9"/>
        <v>#DIV/0!</v>
      </c>
      <c r="S27">
        <f t="shared" si="10"/>
        <v>0</v>
      </c>
      <c r="T27" t="e">
        <f>Q27-'"0" цикл'!P27</f>
        <v>#DIV/0!</v>
      </c>
      <c r="U27" t="e">
        <f>R27-'"0" цикл'!Q27</f>
        <v>#DIV/0!</v>
      </c>
      <c r="V27" t="e">
        <f t="shared" si="11"/>
        <v>#DIV/0!</v>
      </c>
      <c r="W27" t="e">
        <f t="shared" si="12"/>
        <v>#DIV/0!</v>
      </c>
      <c r="X27" t="e">
        <f t="shared" si="13"/>
        <v>#DIV/0!</v>
      </c>
    </row>
    <row r="28" spans="1:24" x14ac:dyDescent="0.25">
      <c r="A28">
        <v>12</v>
      </c>
      <c r="F28">
        <f t="shared" si="0"/>
        <v>0</v>
      </c>
      <c r="G28">
        <f t="shared" si="1"/>
        <v>0</v>
      </c>
      <c r="H28">
        <f t="shared" si="14"/>
        <v>0</v>
      </c>
      <c r="I28">
        <f t="shared" si="14"/>
        <v>0</v>
      </c>
      <c r="J28">
        <f t="shared" si="15"/>
        <v>0</v>
      </c>
      <c r="K28">
        <f t="shared" si="15"/>
        <v>0</v>
      </c>
      <c r="L28">
        <f t="shared" si="16"/>
        <v>0</v>
      </c>
      <c r="M28">
        <f t="shared" si="16"/>
        <v>0</v>
      </c>
      <c r="N28">
        <f t="shared" si="5"/>
        <v>0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 t="e">
        <f t="shared" si="9"/>
        <v>#DIV/0!</v>
      </c>
      <c r="S28">
        <f t="shared" si="10"/>
        <v>0</v>
      </c>
      <c r="T28" t="e">
        <f>Q28-'"0" цикл'!P28</f>
        <v>#DIV/0!</v>
      </c>
      <c r="U28" t="e">
        <f>R28-'"0" цикл'!Q28</f>
        <v>#DIV/0!</v>
      </c>
      <c r="V28" t="e">
        <f t="shared" si="11"/>
        <v>#DIV/0!</v>
      </c>
      <c r="W28" t="e">
        <f t="shared" si="12"/>
        <v>#DIV/0!</v>
      </c>
      <c r="X28" t="e">
        <f t="shared" si="13"/>
        <v>#DIV/0!</v>
      </c>
    </row>
    <row r="29" spans="1:24" x14ac:dyDescent="0.25">
      <c r="A29">
        <v>12.5</v>
      </c>
      <c r="F29">
        <f t="shared" si="0"/>
        <v>0</v>
      </c>
      <c r="G29">
        <f t="shared" si="1"/>
        <v>0</v>
      </c>
      <c r="H29">
        <f t="shared" si="14"/>
        <v>0</v>
      </c>
      <c r="I29">
        <f t="shared" si="14"/>
        <v>0</v>
      </c>
      <c r="J29">
        <f t="shared" si="15"/>
        <v>0</v>
      </c>
      <c r="K29">
        <f t="shared" si="15"/>
        <v>0</v>
      </c>
      <c r="L29">
        <f t="shared" si="16"/>
        <v>0</v>
      </c>
      <c r="M29">
        <f t="shared" si="16"/>
        <v>0</v>
      </c>
      <c r="N29">
        <f t="shared" si="5"/>
        <v>0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 t="e">
        <f t="shared" si="9"/>
        <v>#DIV/0!</v>
      </c>
      <c r="S29">
        <f t="shared" si="10"/>
        <v>0</v>
      </c>
      <c r="T29" t="e">
        <f>Q29-'"0" цикл'!P29</f>
        <v>#DIV/0!</v>
      </c>
      <c r="U29" t="e">
        <f>R29-'"0" цикл'!Q29</f>
        <v>#DIV/0!</v>
      </c>
      <c r="V29" t="e">
        <f t="shared" si="11"/>
        <v>#DIV/0!</v>
      </c>
      <c r="W29" t="e">
        <f t="shared" si="12"/>
        <v>#DIV/0!</v>
      </c>
      <c r="X29" t="e">
        <f t="shared" si="13"/>
        <v>#DIV/0!</v>
      </c>
    </row>
    <row r="30" spans="1:24" x14ac:dyDescent="0.25">
      <c r="A30">
        <v>13</v>
      </c>
      <c r="F30">
        <f t="shared" si="0"/>
        <v>0</v>
      </c>
      <c r="G30">
        <f t="shared" si="1"/>
        <v>0</v>
      </c>
      <c r="H30">
        <f t="shared" si="14"/>
        <v>0</v>
      </c>
      <c r="I30">
        <f t="shared" si="14"/>
        <v>0</v>
      </c>
      <c r="J30">
        <f t="shared" si="15"/>
        <v>0</v>
      </c>
      <c r="K30">
        <f t="shared" si="15"/>
        <v>0</v>
      </c>
      <c r="L30">
        <f t="shared" si="16"/>
        <v>0</v>
      </c>
      <c r="M30">
        <f t="shared" si="16"/>
        <v>0</v>
      </c>
      <c r="N30">
        <f t="shared" si="5"/>
        <v>0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 t="e">
        <f t="shared" si="9"/>
        <v>#DIV/0!</v>
      </c>
      <c r="S30">
        <f t="shared" si="10"/>
        <v>0</v>
      </c>
      <c r="T30" t="e">
        <f>Q30-'"0" цикл'!P30</f>
        <v>#DIV/0!</v>
      </c>
      <c r="U30" t="e">
        <f>R30-'"0" цикл'!Q30</f>
        <v>#DIV/0!</v>
      </c>
      <c r="V30" t="e">
        <f t="shared" si="11"/>
        <v>#DIV/0!</v>
      </c>
      <c r="W30" t="e">
        <f t="shared" si="12"/>
        <v>#DIV/0!</v>
      </c>
      <c r="X30" t="e">
        <f t="shared" si="13"/>
        <v>#DIV/0!</v>
      </c>
    </row>
    <row r="31" spans="1:24" x14ac:dyDescent="0.25">
      <c r="A31">
        <v>13.5</v>
      </c>
      <c r="F31">
        <f t="shared" si="0"/>
        <v>0</v>
      </c>
      <c r="G31">
        <f t="shared" si="1"/>
        <v>0</v>
      </c>
      <c r="H31">
        <f t="shared" si="14"/>
        <v>0</v>
      </c>
      <c r="I31">
        <f t="shared" si="14"/>
        <v>0</v>
      </c>
      <c r="J31">
        <f t="shared" si="15"/>
        <v>0</v>
      </c>
      <c r="K31">
        <f t="shared" si="15"/>
        <v>0</v>
      </c>
      <c r="L31">
        <f t="shared" si="16"/>
        <v>0</v>
      </c>
      <c r="M31">
        <f t="shared" si="16"/>
        <v>0</v>
      </c>
      <c r="N31">
        <f t="shared" si="5"/>
        <v>0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 t="e">
        <f t="shared" si="9"/>
        <v>#DIV/0!</v>
      </c>
      <c r="S31">
        <f t="shared" si="10"/>
        <v>0</v>
      </c>
      <c r="T31" t="e">
        <f>Q31-'"0" цикл'!P31</f>
        <v>#DIV/0!</v>
      </c>
      <c r="U31" t="e">
        <f>R31-'"0" цикл'!Q31</f>
        <v>#DIV/0!</v>
      </c>
      <c r="V31" t="e">
        <f t="shared" si="11"/>
        <v>#DIV/0!</v>
      </c>
      <c r="W31" t="e">
        <f t="shared" si="12"/>
        <v>#DIV/0!</v>
      </c>
      <c r="X31" t="e">
        <f t="shared" si="13"/>
        <v>#DIV/0!</v>
      </c>
    </row>
    <row r="32" spans="1:24" x14ac:dyDescent="0.25">
      <c r="A32">
        <v>14</v>
      </c>
      <c r="F32">
        <f t="shared" si="0"/>
        <v>0</v>
      </c>
      <c r="G32">
        <f t="shared" si="1"/>
        <v>0</v>
      </c>
      <c r="H32">
        <f t="shared" si="14"/>
        <v>0</v>
      </c>
      <c r="I32">
        <f t="shared" si="14"/>
        <v>0</v>
      </c>
      <c r="J32">
        <f t="shared" si="15"/>
        <v>0</v>
      </c>
      <c r="K32">
        <f t="shared" si="15"/>
        <v>0</v>
      </c>
      <c r="L32">
        <f t="shared" si="16"/>
        <v>0</v>
      </c>
      <c r="M32">
        <f t="shared" si="16"/>
        <v>0</v>
      </c>
      <c r="N32">
        <f t="shared" si="5"/>
        <v>0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 t="e">
        <f t="shared" si="9"/>
        <v>#DIV/0!</v>
      </c>
      <c r="S32">
        <f t="shared" si="10"/>
        <v>0</v>
      </c>
      <c r="T32" t="e">
        <f>Q32-'"0" цикл'!P32</f>
        <v>#DIV/0!</v>
      </c>
      <c r="U32" t="e">
        <f>R32-'"0" цикл'!Q32</f>
        <v>#DIV/0!</v>
      </c>
      <c r="V32" t="e">
        <f t="shared" si="11"/>
        <v>#DIV/0!</v>
      </c>
      <c r="W32" t="e">
        <f t="shared" si="12"/>
        <v>#DIV/0!</v>
      </c>
      <c r="X32" t="e">
        <f t="shared" si="13"/>
        <v>#DIV/0!</v>
      </c>
    </row>
    <row r="33" spans="1:24" x14ac:dyDescent="0.25">
      <c r="A33">
        <v>14.5</v>
      </c>
      <c r="F33">
        <f t="shared" si="0"/>
        <v>0</v>
      </c>
      <c r="G33">
        <f t="shared" si="1"/>
        <v>0</v>
      </c>
      <c r="H33">
        <f t="shared" si="14"/>
        <v>0</v>
      </c>
      <c r="I33">
        <f t="shared" si="14"/>
        <v>0</v>
      </c>
      <c r="J33">
        <f t="shared" si="15"/>
        <v>0</v>
      </c>
      <c r="K33">
        <f t="shared" si="15"/>
        <v>0</v>
      </c>
      <c r="L33">
        <f t="shared" si="16"/>
        <v>0</v>
      </c>
      <c r="M33">
        <f t="shared" si="16"/>
        <v>0</v>
      </c>
      <c r="N33">
        <f t="shared" si="5"/>
        <v>0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 t="e">
        <f t="shared" si="9"/>
        <v>#DIV/0!</v>
      </c>
      <c r="S33">
        <f t="shared" si="10"/>
        <v>0</v>
      </c>
      <c r="T33" t="e">
        <f>Q33-'"0" цикл'!P33</f>
        <v>#DIV/0!</v>
      </c>
      <c r="U33" t="e">
        <f>R33-'"0" цикл'!Q33</f>
        <v>#DIV/0!</v>
      </c>
      <c r="V33" t="e">
        <f t="shared" si="11"/>
        <v>#DIV/0!</v>
      </c>
      <c r="W33" t="e">
        <f t="shared" si="12"/>
        <v>#DIV/0!</v>
      </c>
      <c r="X33" t="e">
        <f t="shared" si="13"/>
        <v>#DIV/0!</v>
      </c>
    </row>
    <row r="34" spans="1:24" x14ac:dyDescent="0.25">
      <c r="A34">
        <v>15</v>
      </c>
      <c r="F34">
        <f t="shared" si="0"/>
        <v>0</v>
      </c>
      <c r="G34">
        <f t="shared" si="1"/>
        <v>0</v>
      </c>
      <c r="H34">
        <f t="shared" si="14"/>
        <v>0</v>
      </c>
      <c r="I34">
        <f t="shared" si="14"/>
        <v>0</v>
      </c>
      <c r="J34">
        <f t="shared" si="15"/>
        <v>0</v>
      </c>
      <c r="K34">
        <f t="shared" si="15"/>
        <v>0</v>
      </c>
      <c r="L34">
        <f t="shared" si="16"/>
        <v>0</v>
      </c>
      <c r="M34">
        <f t="shared" si="16"/>
        <v>0</v>
      </c>
      <c r="N34">
        <f t="shared" si="5"/>
        <v>0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 t="e">
        <f t="shared" si="9"/>
        <v>#DIV/0!</v>
      </c>
      <c r="S34">
        <f t="shared" si="10"/>
        <v>0</v>
      </c>
      <c r="T34" t="e">
        <f>Q34-'"0" цикл'!P34</f>
        <v>#DIV/0!</v>
      </c>
      <c r="U34" t="e">
        <f>R34-'"0" цикл'!Q34</f>
        <v>#DIV/0!</v>
      </c>
      <c r="V34" t="e">
        <f t="shared" si="11"/>
        <v>#DIV/0!</v>
      </c>
      <c r="W34" t="e">
        <f t="shared" si="12"/>
        <v>#DIV/0!</v>
      </c>
      <c r="X34" t="e">
        <f t="shared" si="13"/>
        <v>#DIV/0!</v>
      </c>
    </row>
    <row r="35" spans="1:24" x14ac:dyDescent="0.25">
      <c r="A35">
        <v>15.5</v>
      </c>
      <c r="F35">
        <f t="shared" si="0"/>
        <v>0</v>
      </c>
      <c r="G35">
        <f t="shared" si="1"/>
        <v>0</v>
      </c>
      <c r="H35">
        <f t="shared" si="14"/>
        <v>0</v>
      </c>
      <c r="I35">
        <f t="shared" si="14"/>
        <v>0</v>
      </c>
      <c r="J35">
        <f t="shared" si="15"/>
        <v>0</v>
      </c>
      <c r="K35">
        <f t="shared" si="15"/>
        <v>0</v>
      </c>
      <c r="L35">
        <f t="shared" si="16"/>
        <v>0</v>
      </c>
      <c r="M35">
        <f t="shared" si="16"/>
        <v>0</v>
      </c>
      <c r="N35">
        <f t="shared" si="5"/>
        <v>0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 t="e">
        <f t="shared" si="9"/>
        <v>#DIV/0!</v>
      </c>
      <c r="S35">
        <f t="shared" si="10"/>
        <v>0</v>
      </c>
      <c r="T35" t="e">
        <f>Q35-'"0" цикл'!P35</f>
        <v>#DIV/0!</v>
      </c>
      <c r="U35" t="e">
        <f>R35-'"0" цикл'!Q35</f>
        <v>#DIV/0!</v>
      </c>
      <c r="V35" t="e">
        <f t="shared" si="11"/>
        <v>#DIV/0!</v>
      </c>
      <c r="W35" t="e">
        <f t="shared" si="12"/>
        <v>#DIV/0!</v>
      </c>
      <c r="X35" t="e">
        <f t="shared" si="13"/>
        <v>#DIV/0!</v>
      </c>
    </row>
    <row r="36" spans="1:24" x14ac:dyDescent="0.25">
      <c r="A36">
        <v>16</v>
      </c>
      <c r="F36">
        <f t="shared" si="0"/>
        <v>0</v>
      </c>
      <c r="G36">
        <f t="shared" si="1"/>
        <v>0</v>
      </c>
      <c r="H36">
        <f t="shared" si="14"/>
        <v>0</v>
      </c>
      <c r="I36">
        <f t="shared" si="14"/>
        <v>0</v>
      </c>
      <c r="J36">
        <f t="shared" si="15"/>
        <v>0</v>
      </c>
      <c r="K36">
        <f t="shared" si="15"/>
        <v>0</v>
      </c>
      <c r="L36">
        <f t="shared" si="16"/>
        <v>0</v>
      </c>
      <c r="M36">
        <f t="shared" si="16"/>
        <v>0</v>
      </c>
      <c r="N36">
        <f t="shared" si="5"/>
        <v>0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 t="e">
        <f t="shared" si="9"/>
        <v>#DIV/0!</v>
      </c>
      <c r="S36">
        <f t="shared" si="10"/>
        <v>0</v>
      </c>
      <c r="T36" t="e">
        <f>Q36-'"0" цикл'!P36</f>
        <v>#DIV/0!</v>
      </c>
      <c r="U36" t="e">
        <f>R36-'"0" цикл'!Q36</f>
        <v>#DIV/0!</v>
      </c>
      <c r="V36" t="e">
        <f t="shared" si="11"/>
        <v>#DIV/0!</v>
      </c>
      <c r="W36" t="e">
        <f t="shared" si="12"/>
        <v>#DIV/0!</v>
      </c>
      <c r="X36" t="e">
        <f t="shared" si="13"/>
        <v>#DIV/0!</v>
      </c>
    </row>
    <row r="37" spans="1:24" x14ac:dyDescent="0.25">
      <c r="A37">
        <v>16.5</v>
      </c>
      <c r="F37">
        <f t="shared" si="0"/>
        <v>0</v>
      </c>
      <c r="G37">
        <f t="shared" si="1"/>
        <v>0</v>
      </c>
      <c r="H37">
        <f t="shared" si="14"/>
        <v>0</v>
      </c>
      <c r="I37">
        <f t="shared" si="14"/>
        <v>0</v>
      </c>
      <c r="J37">
        <f t="shared" si="15"/>
        <v>0</v>
      </c>
      <c r="K37">
        <f t="shared" si="15"/>
        <v>0</v>
      </c>
      <c r="L37">
        <f t="shared" si="16"/>
        <v>0</v>
      </c>
      <c r="M37">
        <f t="shared" si="16"/>
        <v>0</v>
      </c>
      <c r="N37">
        <f t="shared" si="5"/>
        <v>0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 t="e">
        <f t="shared" si="9"/>
        <v>#DIV/0!</v>
      </c>
      <c r="S37">
        <f t="shared" si="10"/>
        <v>0</v>
      </c>
      <c r="T37" t="e">
        <f>Q37-'"0" цикл'!P37</f>
        <v>#DIV/0!</v>
      </c>
      <c r="U37" t="e">
        <f>R37-'"0" цикл'!Q37</f>
        <v>#DIV/0!</v>
      </c>
      <c r="V37" t="e">
        <f t="shared" si="11"/>
        <v>#DIV/0!</v>
      </c>
      <c r="W37" t="e">
        <f t="shared" si="12"/>
        <v>#DIV/0!</v>
      </c>
      <c r="X37" t="e">
        <f t="shared" si="13"/>
        <v>#DIV/0!</v>
      </c>
    </row>
    <row r="38" spans="1:24" x14ac:dyDescent="0.25">
      <c r="A38">
        <v>17</v>
      </c>
      <c r="F38">
        <f t="shared" si="0"/>
        <v>0</v>
      </c>
      <c r="G38">
        <f t="shared" si="1"/>
        <v>0</v>
      </c>
      <c r="H38">
        <f t="shared" si="14"/>
        <v>0</v>
      </c>
      <c r="I38">
        <f t="shared" si="14"/>
        <v>0</v>
      </c>
      <c r="J38">
        <f t="shared" si="15"/>
        <v>0</v>
      </c>
      <c r="K38">
        <f t="shared" si="15"/>
        <v>0</v>
      </c>
      <c r="L38">
        <f t="shared" si="16"/>
        <v>0</v>
      </c>
      <c r="M38">
        <f t="shared" si="16"/>
        <v>0</v>
      </c>
      <c r="N38">
        <f t="shared" si="5"/>
        <v>0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 t="e">
        <f t="shared" si="9"/>
        <v>#DIV/0!</v>
      </c>
      <c r="S38">
        <f t="shared" si="10"/>
        <v>0</v>
      </c>
      <c r="T38" t="e">
        <f>Q38-'"0" цикл'!P38</f>
        <v>#DIV/0!</v>
      </c>
      <c r="U38" t="e">
        <f>R38-'"0" цикл'!Q38</f>
        <v>#DIV/0!</v>
      </c>
      <c r="V38" t="e">
        <f t="shared" si="11"/>
        <v>#DIV/0!</v>
      </c>
      <c r="W38" t="e">
        <f t="shared" si="12"/>
        <v>#DIV/0!</v>
      </c>
      <c r="X38" t="e">
        <f t="shared" si="13"/>
        <v>#DIV/0!</v>
      </c>
    </row>
    <row r="39" spans="1:24" x14ac:dyDescent="0.25">
      <c r="A39">
        <v>17.5</v>
      </c>
      <c r="F39">
        <f t="shared" si="0"/>
        <v>0</v>
      </c>
      <c r="G39">
        <f t="shared" si="1"/>
        <v>0</v>
      </c>
      <c r="H39">
        <f t="shared" si="14"/>
        <v>0</v>
      </c>
      <c r="I39">
        <f t="shared" si="14"/>
        <v>0</v>
      </c>
      <c r="J39">
        <f t="shared" si="15"/>
        <v>0</v>
      </c>
      <c r="K39">
        <f t="shared" si="15"/>
        <v>0</v>
      </c>
      <c r="L39">
        <f t="shared" si="16"/>
        <v>0</v>
      </c>
      <c r="M39">
        <f t="shared" si="16"/>
        <v>0</v>
      </c>
      <c r="N39">
        <f t="shared" si="5"/>
        <v>0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 t="e">
        <f t="shared" si="9"/>
        <v>#DIV/0!</v>
      </c>
      <c r="S39">
        <f t="shared" si="10"/>
        <v>0</v>
      </c>
      <c r="T39" t="e">
        <f>Q39-'"0" цикл'!P39</f>
        <v>#DIV/0!</v>
      </c>
      <c r="U39" t="e">
        <f>R39-'"0" цикл'!Q39</f>
        <v>#DIV/0!</v>
      </c>
      <c r="V39" t="e">
        <f t="shared" si="11"/>
        <v>#DIV/0!</v>
      </c>
      <c r="W39" t="e">
        <f t="shared" si="12"/>
        <v>#DIV/0!</v>
      </c>
      <c r="X39" t="e">
        <f t="shared" si="13"/>
        <v>#DIV/0!</v>
      </c>
    </row>
    <row r="40" spans="1:24" x14ac:dyDescent="0.25">
      <c r="A40">
        <v>18</v>
      </c>
      <c r="F40">
        <f t="shared" si="0"/>
        <v>0</v>
      </c>
      <c r="G40">
        <f t="shared" si="1"/>
        <v>0</v>
      </c>
      <c r="H40">
        <f t="shared" si="14"/>
        <v>0</v>
      </c>
      <c r="I40">
        <f t="shared" si="14"/>
        <v>0</v>
      </c>
      <c r="J40">
        <f t="shared" si="15"/>
        <v>0</v>
      </c>
      <c r="K40">
        <f t="shared" si="15"/>
        <v>0</v>
      </c>
      <c r="L40">
        <f t="shared" si="16"/>
        <v>0</v>
      </c>
      <c r="M40">
        <f t="shared" si="16"/>
        <v>0</v>
      </c>
      <c r="N40">
        <f t="shared" si="5"/>
        <v>0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 t="e">
        <f t="shared" si="9"/>
        <v>#DIV/0!</v>
      </c>
      <c r="S40">
        <f t="shared" si="10"/>
        <v>0</v>
      </c>
      <c r="T40" t="e">
        <f>Q40-'"0" цикл'!P40</f>
        <v>#DIV/0!</v>
      </c>
      <c r="U40" t="e">
        <f>R40-'"0" цикл'!Q40</f>
        <v>#DIV/0!</v>
      </c>
      <c r="V40" t="e">
        <f t="shared" si="11"/>
        <v>#DIV/0!</v>
      </c>
      <c r="W40" t="e">
        <f t="shared" si="12"/>
        <v>#DIV/0!</v>
      </c>
      <c r="X40" t="e">
        <f t="shared" si="13"/>
        <v>#DIV/0!</v>
      </c>
    </row>
    <row r="41" spans="1:24" x14ac:dyDescent="0.25">
      <c r="A41">
        <v>18.5</v>
      </c>
      <c r="F41">
        <f t="shared" si="0"/>
        <v>0</v>
      </c>
      <c r="G41">
        <f t="shared" si="1"/>
        <v>0</v>
      </c>
      <c r="H41">
        <f t="shared" si="14"/>
        <v>0</v>
      </c>
      <c r="I41">
        <f t="shared" si="14"/>
        <v>0</v>
      </c>
      <c r="J41">
        <f t="shared" si="15"/>
        <v>0</v>
      </c>
      <c r="K41">
        <f t="shared" si="15"/>
        <v>0</v>
      </c>
      <c r="L41">
        <f t="shared" si="16"/>
        <v>0</v>
      </c>
      <c r="M41">
        <f t="shared" si="16"/>
        <v>0</v>
      </c>
      <c r="N41">
        <f t="shared" si="5"/>
        <v>0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 t="e">
        <f t="shared" si="9"/>
        <v>#DIV/0!</v>
      </c>
      <c r="S41">
        <f t="shared" si="10"/>
        <v>0</v>
      </c>
      <c r="T41" t="e">
        <f>Q41-'"0" цикл'!P41</f>
        <v>#DIV/0!</v>
      </c>
      <c r="U41" t="e">
        <f>R41-'"0" цикл'!Q41</f>
        <v>#DIV/0!</v>
      </c>
      <c r="V41" t="e">
        <f t="shared" si="11"/>
        <v>#DIV/0!</v>
      </c>
      <c r="W41" t="e">
        <f t="shared" si="12"/>
        <v>#DIV/0!</v>
      </c>
      <c r="X41" t="e">
        <f t="shared" si="13"/>
        <v>#DIV/0!</v>
      </c>
    </row>
    <row r="42" spans="1:24" x14ac:dyDescent="0.25">
      <c r="A42">
        <v>19</v>
      </c>
      <c r="F42">
        <f t="shared" si="0"/>
        <v>0</v>
      </c>
      <c r="G42">
        <f t="shared" si="1"/>
        <v>0</v>
      </c>
      <c r="H42">
        <f t="shared" si="14"/>
        <v>0</v>
      </c>
      <c r="I42">
        <f t="shared" si="14"/>
        <v>0</v>
      </c>
      <c r="J42">
        <f t="shared" si="15"/>
        <v>0</v>
      </c>
      <c r="K42">
        <f t="shared" si="15"/>
        <v>0</v>
      </c>
      <c r="L42">
        <f t="shared" si="16"/>
        <v>0</v>
      </c>
      <c r="M42">
        <f t="shared" si="16"/>
        <v>0</v>
      </c>
      <c r="N42">
        <f t="shared" si="5"/>
        <v>0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 t="e">
        <f t="shared" si="9"/>
        <v>#DIV/0!</v>
      </c>
      <c r="S42">
        <f t="shared" si="10"/>
        <v>0</v>
      </c>
      <c r="T42" t="e">
        <f>Q42-'"0" цикл'!P42</f>
        <v>#DIV/0!</v>
      </c>
      <c r="U42" t="e">
        <f>R42-'"0" цикл'!Q42</f>
        <v>#DIV/0!</v>
      </c>
      <c r="V42" t="e">
        <f t="shared" si="11"/>
        <v>#DIV/0!</v>
      </c>
      <c r="W42" t="e">
        <f t="shared" si="12"/>
        <v>#DIV/0!</v>
      </c>
      <c r="X42" t="e">
        <f t="shared" si="13"/>
        <v>#DIV/0!</v>
      </c>
    </row>
    <row r="43" spans="1:24" x14ac:dyDescent="0.25">
      <c r="A43">
        <v>19.5</v>
      </c>
      <c r="F43">
        <f t="shared" si="0"/>
        <v>0</v>
      </c>
      <c r="G43">
        <f t="shared" si="1"/>
        <v>0</v>
      </c>
      <c r="H43">
        <f t="shared" si="14"/>
        <v>0</v>
      </c>
      <c r="I43">
        <f t="shared" si="14"/>
        <v>0</v>
      </c>
      <c r="J43">
        <f t="shared" si="15"/>
        <v>0</v>
      </c>
      <c r="K43">
        <f t="shared" si="15"/>
        <v>0</v>
      </c>
      <c r="L43">
        <f t="shared" si="16"/>
        <v>0</v>
      </c>
      <c r="M43">
        <f t="shared" si="16"/>
        <v>0</v>
      </c>
      <c r="N43">
        <f t="shared" si="5"/>
        <v>0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 t="e">
        <f t="shared" si="9"/>
        <v>#DIV/0!</v>
      </c>
      <c r="S43">
        <f t="shared" si="10"/>
        <v>0</v>
      </c>
      <c r="T43" t="e">
        <f>Q43-'"0" цикл'!P43</f>
        <v>#DIV/0!</v>
      </c>
      <c r="U43" t="e">
        <f>R43-'"0" цикл'!Q43</f>
        <v>#DIV/0!</v>
      </c>
      <c r="V43" t="e">
        <f t="shared" si="11"/>
        <v>#DIV/0!</v>
      </c>
      <c r="W43" t="e">
        <f t="shared" si="12"/>
        <v>#DIV/0!</v>
      </c>
      <c r="X43" t="e">
        <f t="shared" si="13"/>
        <v>#DIV/0!</v>
      </c>
    </row>
    <row r="44" spans="1:24" x14ac:dyDescent="0.25">
      <c r="A44">
        <v>20</v>
      </c>
      <c r="F44">
        <f t="shared" si="0"/>
        <v>0</v>
      </c>
      <c r="G44">
        <f t="shared" si="1"/>
        <v>0</v>
      </c>
      <c r="H44">
        <f t="shared" si="14"/>
        <v>0</v>
      </c>
      <c r="I44">
        <f t="shared" si="14"/>
        <v>0</v>
      </c>
      <c r="J44">
        <f t="shared" si="15"/>
        <v>0</v>
      </c>
      <c r="K44">
        <f t="shared" si="15"/>
        <v>0</v>
      </c>
      <c r="L44">
        <f t="shared" si="16"/>
        <v>0</v>
      </c>
      <c r="M44">
        <f t="shared" si="16"/>
        <v>0</v>
      </c>
      <c r="N44">
        <f t="shared" si="5"/>
        <v>0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 t="e">
        <f t="shared" si="9"/>
        <v>#DIV/0!</v>
      </c>
      <c r="S44">
        <f t="shared" si="10"/>
        <v>0</v>
      </c>
      <c r="T44" t="e">
        <f>Q44-'"0" цикл'!P44</f>
        <v>#DIV/0!</v>
      </c>
      <c r="U44" t="e">
        <f>R44-'"0" цикл'!Q44</f>
        <v>#DIV/0!</v>
      </c>
      <c r="V44" t="e">
        <f t="shared" si="11"/>
        <v>#DIV/0!</v>
      </c>
      <c r="W44" t="e">
        <f t="shared" si="12"/>
        <v>#DIV/0!</v>
      </c>
      <c r="X44" t="e">
        <f t="shared" si="13"/>
        <v>#DIV/0!</v>
      </c>
    </row>
    <row r="45" spans="1:24" x14ac:dyDescent="0.25">
      <c r="A45">
        <v>20.5</v>
      </c>
      <c r="F45">
        <f t="shared" si="0"/>
        <v>0</v>
      </c>
      <c r="G45">
        <f t="shared" si="1"/>
        <v>0</v>
      </c>
      <c r="H45">
        <f t="shared" si="14"/>
        <v>0</v>
      </c>
      <c r="I45">
        <f t="shared" si="14"/>
        <v>0</v>
      </c>
      <c r="J45">
        <f t="shared" si="15"/>
        <v>0</v>
      </c>
      <c r="K45">
        <f t="shared" si="15"/>
        <v>0</v>
      </c>
      <c r="L45">
        <f t="shared" si="16"/>
        <v>0</v>
      </c>
      <c r="M45">
        <f t="shared" si="16"/>
        <v>0</v>
      </c>
      <c r="N45">
        <f t="shared" si="5"/>
        <v>0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 t="e">
        <f t="shared" si="9"/>
        <v>#DIV/0!</v>
      </c>
      <c r="S45">
        <f t="shared" si="10"/>
        <v>0</v>
      </c>
      <c r="T45" t="e">
        <f>Q45-'"0" цикл'!P45</f>
        <v>#DIV/0!</v>
      </c>
      <c r="U45" t="e">
        <f>R45-'"0" цикл'!Q45</f>
        <v>#DIV/0!</v>
      </c>
      <c r="V45" t="e">
        <f t="shared" si="11"/>
        <v>#DIV/0!</v>
      </c>
      <c r="W45" t="e">
        <f t="shared" si="12"/>
        <v>#DIV/0!</v>
      </c>
      <c r="X45" t="e">
        <f t="shared" si="13"/>
        <v>#DIV/0!</v>
      </c>
    </row>
    <row r="46" spans="1:24" x14ac:dyDescent="0.25">
      <c r="A46">
        <v>21</v>
      </c>
      <c r="F46">
        <f t="shared" si="0"/>
        <v>0</v>
      </c>
      <c r="G46">
        <f t="shared" si="1"/>
        <v>0</v>
      </c>
      <c r="H46">
        <f t="shared" si="14"/>
        <v>0</v>
      </c>
      <c r="I46">
        <f t="shared" si="14"/>
        <v>0</v>
      </c>
      <c r="J46">
        <f t="shared" si="15"/>
        <v>0</v>
      </c>
      <c r="K46">
        <f t="shared" si="15"/>
        <v>0</v>
      </c>
      <c r="L46">
        <f t="shared" si="16"/>
        <v>0</v>
      </c>
      <c r="M46">
        <f t="shared" si="16"/>
        <v>0</v>
      </c>
      <c r="N46">
        <f t="shared" si="5"/>
        <v>0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 t="e">
        <f t="shared" si="9"/>
        <v>#DIV/0!</v>
      </c>
      <c r="S46">
        <f t="shared" si="10"/>
        <v>0</v>
      </c>
      <c r="T46" t="e">
        <f>Q46-'"0" цикл'!P46</f>
        <v>#DIV/0!</v>
      </c>
      <c r="U46" t="e">
        <f>R46-'"0" цикл'!Q46</f>
        <v>#DIV/0!</v>
      </c>
      <c r="V46" t="e">
        <f t="shared" si="11"/>
        <v>#DIV/0!</v>
      </c>
      <c r="W46" t="e">
        <f t="shared" si="12"/>
        <v>#DIV/0!</v>
      </c>
      <c r="X46" t="e">
        <f t="shared" si="13"/>
        <v>#DIV/0!</v>
      </c>
    </row>
    <row r="47" spans="1:24" x14ac:dyDescent="0.25">
      <c r="A47">
        <v>21.5</v>
      </c>
      <c r="F47">
        <f t="shared" si="0"/>
        <v>0</v>
      </c>
      <c r="G47">
        <f t="shared" si="1"/>
        <v>0</v>
      </c>
      <c r="H47">
        <f t="shared" si="14"/>
        <v>0</v>
      </c>
      <c r="I47">
        <f t="shared" si="14"/>
        <v>0</v>
      </c>
      <c r="J47">
        <f t="shared" si="15"/>
        <v>0</v>
      </c>
      <c r="K47">
        <f t="shared" si="15"/>
        <v>0</v>
      </c>
      <c r="L47">
        <f t="shared" si="16"/>
        <v>0</v>
      </c>
      <c r="M47">
        <f t="shared" si="16"/>
        <v>0</v>
      </c>
      <c r="N47">
        <f t="shared" si="5"/>
        <v>0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 t="e">
        <f t="shared" si="9"/>
        <v>#DIV/0!</v>
      </c>
      <c r="S47">
        <f t="shared" si="10"/>
        <v>0</v>
      </c>
      <c r="T47" t="e">
        <f>Q47-'"0" цикл'!P47</f>
        <v>#DIV/0!</v>
      </c>
      <c r="U47" t="e">
        <f>R47-'"0" цикл'!Q47</f>
        <v>#DIV/0!</v>
      </c>
      <c r="V47" t="e">
        <f t="shared" si="11"/>
        <v>#DIV/0!</v>
      </c>
      <c r="W47" t="e">
        <f t="shared" si="12"/>
        <v>#DIV/0!</v>
      </c>
      <c r="X47" t="e">
        <f t="shared" si="13"/>
        <v>#DIV/0!</v>
      </c>
    </row>
    <row r="48" spans="1:24" x14ac:dyDescent="0.25">
      <c r="A48">
        <v>22</v>
      </c>
      <c r="F48">
        <f t="shared" si="0"/>
        <v>0</v>
      </c>
      <c r="G48">
        <f t="shared" si="1"/>
        <v>0</v>
      </c>
      <c r="H48">
        <f t="shared" si="14"/>
        <v>0</v>
      </c>
      <c r="I48">
        <f t="shared" si="14"/>
        <v>0</v>
      </c>
      <c r="J48">
        <f t="shared" si="15"/>
        <v>0</v>
      </c>
      <c r="K48">
        <f t="shared" si="15"/>
        <v>0</v>
      </c>
      <c r="L48">
        <f t="shared" si="16"/>
        <v>0</v>
      </c>
      <c r="M48">
        <f t="shared" si="16"/>
        <v>0</v>
      </c>
      <c r="N48">
        <f t="shared" si="5"/>
        <v>0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 t="e">
        <f t="shared" si="9"/>
        <v>#DIV/0!</v>
      </c>
      <c r="S48">
        <f t="shared" si="10"/>
        <v>0</v>
      </c>
      <c r="T48" t="e">
        <f>Q48-'"0" цикл'!P48</f>
        <v>#DIV/0!</v>
      </c>
      <c r="U48" t="e">
        <f>R48-'"0" цикл'!Q48</f>
        <v>#DIV/0!</v>
      </c>
      <c r="V48" t="e">
        <f t="shared" si="11"/>
        <v>#DIV/0!</v>
      </c>
      <c r="W48" t="e">
        <f t="shared" si="12"/>
        <v>#DIV/0!</v>
      </c>
      <c r="X48" t="e">
        <f t="shared" si="13"/>
        <v>#DIV/0!</v>
      </c>
    </row>
    <row r="49" spans="1:24" x14ac:dyDescent="0.25">
      <c r="A49">
        <v>22.5</v>
      </c>
      <c r="F49">
        <f t="shared" si="0"/>
        <v>0</v>
      </c>
      <c r="G49">
        <f t="shared" si="1"/>
        <v>0</v>
      </c>
      <c r="H49">
        <f t="shared" si="14"/>
        <v>0</v>
      </c>
      <c r="I49">
        <f t="shared" si="14"/>
        <v>0</v>
      </c>
      <c r="J49">
        <f t="shared" si="15"/>
        <v>0</v>
      </c>
      <c r="K49">
        <f t="shared" si="15"/>
        <v>0</v>
      </c>
      <c r="L49">
        <f t="shared" si="16"/>
        <v>0</v>
      </c>
      <c r="M49">
        <f t="shared" si="16"/>
        <v>0</v>
      </c>
      <c r="N49">
        <f t="shared" si="5"/>
        <v>0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 t="e">
        <f t="shared" si="9"/>
        <v>#DIV/0!</v>
      </c>
      <c r="S49">
        <f t="shared" si="10"/>
        <v>0</v>
      </c>
      <c r="T49" t="e">
        <f>Q49-'"0" цикл'!P49</f>
        <v>#DIV/0!</v>
      </c>
      <c r="U49" t="e">
        <f>R49-'"0" цикл'!Q49</f>
        <v>#DIV/0!</v>
      </c>
      <c r="V49" t="e">
        <f t="shared" si="11"/>
        <v>#DIV/0!</v>
      </c>
      <c r="W49" t="e">
        <f t="shared" si="12"/>
        <v>#DIV/0!</v>
      </c>
      <c r="X49" t="e">
        <f t="shared" si="13"/>
        <v>#DIV/0!</v>
      </c>
    </row>
    <row r="50" spans="1:24" x14ac:dyDescent="0.25">
      <c r="A50">
        <v>23</v>
      </c>
      <c r="F50">
        <f t="shared" si="0"/>
        <v>0</v>
      </c>
      <c r="G50">
        <f t="shared" si="1"/>
        <v>0</v>
      </c>
      <c r="H50">
        <f t="shared" si="14"/>
        <v>0</v>
      </c>
      <c r="I50">
        <f t="shared" si="14"/>
        <v>0</v>
      </c>
      <c r="J50">
        <f t="shared" si="15"/>
        <v>0</v>
      </c>
      <c r="K50">
        <f t="shared" si="15"/>
        <v>0</v>
      </c>
      <c r="L50">
        <f t="shared" si="16"/>
        <v>0</v>
      </c>
      <c r="M50">
        <f t="shared" si="16"/>
        <v>0</v>
      </c>
      <c r="N50">
        <f t="shared" si="5"/>
        <v>0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 t="e">
        <f t="shared" si="9"/>
        <v>#DIV/0!</v>
      </c>
      <c r="S50">
        <f t="shared" si="10"/>
        <v>0</v>
      </c>
      <c r="T50" t="e">
        <f>Q50-'"0" цикл'!P50</f>
        <v>#DIV/0!</v>
      </c>
      <c r="U50" t="e">
        <f>R50-'"0" цикл'!Q50</f>
        <v>#DIV/0!</v>
      </c>
      <c r="V50" t="e">
        <f t="shared" si="11"/>
        <v>#DIV/0!</v>
      </c>
      <c r="W50" t="e">
        <f t="shared" si="12"/>
        <v>#DIV/0!</v>
      </c>
      <c r="X50" t="e">
        <f t="shared" si="13"/>
        <v>#DIV/0!</v>
      </c>
    </row>
    <row r="51" spans="1:24" x14ac:dyDescent="0.25">
      <c r="A51">
        <v>23.5</v>
      </c>
      <c r="F51">
        <f t="shared" si="0"/>
        <v>0</v>
      </c>
      <c r="G51">
        <f t="shared" si="1"/>
        <v>0</v>
      </c>
      <c r="H51">
        <f t="shared" si="14"/>
        <v>0</v>
      </c>
      <c r="I51">
        <f t="shared" si="14"/>
        <v>0</v>
      </c>
      <c r="J51">
        <f t="shared" si="15"/>
        <v>0</v>
      </c>
      <c r="K51">
        <f t="shared" si="15"/>
        <v>0</v>
      </c>
      <c r="L51">
        <f t="shared" si="16"/>
        <v>0</v>
      </c>
      <c r="M51">
        <f t="shared" si="16"/>
        <v>0</v>
      </c>
      <c r="N51">
        <f t="shared" si="5"/>
        <v>0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 t="e">
        <f t="shared" si="9"/>
        <v>#DIV/0!</v>
      </c>
      <c r="S51">
        <f t="shared" si="10"/>
        <v>0</v>
      </c>
      <c r="T51" t="e">
        <f>Q51-'"0" цикл'!P51</f>
        <v>#DIV/0!</v>
      </c>
      <c r="U51" t="e">
        <f>R51-'"0" цикл'!Q51</f>
        <v>#DIV/0!</v>
      </c>
      <c r="V51" t="e">
        <f t="shared" si="11"/>
        <v>#DIV/0!</v>
      </c>
      <c r="W51" t="e">
        <f t="shared" si="12"/>
        <v>#DIV/0!</v>
      </c>
      <c r="X51" t="e">
        <f t="shared" si="13"/>
        <v>#DIV/0!</v>
      </c>
    </row>
    <row r="52" spans="1:24" x14ac:dyDescent="0.25">
      <c r="A52">
        <v>24</v>
      </c>
      <c r="F52">
        <f t="shared" si="0"/>
        <v>0</v>
      </c>
      <c r="G52">
        <f t="shared" si="1"/>
        <v>0</v>
      </c>
      <c r="H52">
        <f t="shared" si="14"/>
        <v>0</v>
      </c>
      <c r="I52">
        <f t="shared" si="14"/>
        <v>0</v>
      </c>
      <c r="J52">
        <f t="shared" si="15"/>
        <v>0</v>
      </c>
      <c r="K52">
        <f t="shared" si="15"/>
        <v>0</v>
      </c>
      <c r="L52">
        <f t="shared" si="16"/>
        <v>0</v>
      </c>
      <c r="M52">
        <f t="shared" si="16"/>
        <v>0</v>
      </c>
      <c r="N52">
        <f t="shared" si="5"/>
        <v>0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 t="e">
        <f t="shared" si="9"/>
        <v>#DIV/0!</v>
      </c>
      <c r="S52">
        <f t="shared" si="10"/>
        <v>0</v>
      </c>
      <c r="T52" t="e">
        <f>Q52-'"0" цикл'!P52</f>
        <v>#DIV/0!</v>
      </c>
      <c r="U52" t="e">
        <f>R52-'"0" цикл'!Q52</f>
        <v>#DIV/0!</v>
      </c>
      <c r="V52" t="e">
        <f t="shared" si="11"/>
        <v>#DIV/0!</v>
      </c>
      <c r="W52" t="e">
        <f t="shared" si="12"/>
        <v>#DIV/0!</v>
      </c>
      <c r="X52" t="e">
        <f t="shared" si="13"/>
        <v>#DIV/0!</v>
      </c>
    </row>
    <row r="53" spans="1:24" x14ac:dyDescent="0.25">
      <c r="A53">
        <v>24.5</v>
      </c>
      <c r="F53">
        <f t="shared" si="0"/>
        <v>0</v>
      </c>
      <c r="G53">
        <f t="shared" si="1"/>
        <v>0</v>
      </c>
      <c r="H53">
        <f t="shared" ref="H53:I54" si="17">ASIN(F53/20000)</f>
        <v>0</v>
      </c>
      <c r="I53">
        <f t="shared" si="17"/>
        <v>0</v>
      </c>
      <c r="J53">
        <f t="shared" ref="J53:K54" si="18">0.5*SIN(H53)</f>
        <v>0</v>
      </c>
      <c r="K53">
        <f t="shared" si="18"/>
        <v>0</v>
      </c>
      <c r="L53">
        <f t="shared" ref="L53:M54" si="19">J54+L54</f>
        <v>0</v>
      </c>
      <c r="M53">
        <f t="shared" si="19"/>
        <v>0</v>
      </c>
      <c r="N53">
        <f t="shared" si="5"/>
        <v>0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 t="e">
        <f t="shared" si="9"/>
        <v>#DIV/0!</v>
      </c>
      <c r="S53">
        <f t="shared" si="10"/>
        <v>0</v>
      </c>
      <c r="T53" t="e">
        <f>Q53-'"0" цикл'!P53</f>
        <v>#DIV/0!</v>
      </c>
      <c r="U53" t="e">
        <f>R53-'"0" цикл'!Q53</f>
        <v>#DIV/0!</v>
      </c>
      <c r="V53" t="e">
        <f t="shared" si="11"/>
        <v>#DIV/0!</v>
      </c>
      <c r="W53" t="e">
        <f t="shared" si="12"/>
        <v>#DIV/0!</v>
      </c>
      <c r="X53" t="e">
        <f t="shared" si="13"/>
        <v>#DIV/0!</v>
      </c>
    </row>
    <row r="54" spans="1:24" x14ac:dyDescent="0.25">
      <c r="A54">
        <v>25</v>
      </c>
      <c r="B54" s="5"/>
      <c r="D54" s="5"/>
      <c r="F54">
        <f t="shared" si="0"/>
        <v>0</v>
      </c>
      <c r="G54">
        <f t="shared" si="1"/>
        <v>0</v>
      </c>
      <c r="H54">
        <f t="shared" si="17"/>
        <v>0</v>
      </c>
      <c r="I54">
        <f t="shared" si="17"/>
        <v>0</v>
      </c>
      <c r="J54">
        <f t="shared" si="18"/>
        <v>0</v>
      </c>
      <c r="K54">
        <f t="shared" si="18"/>
        <v>0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цикл'!P54</f>
        <v>1.4095952488763364</v>
      </c>
      <c r="U54">
        <f>R54-'"0" цикл'!Q54</f>
        <v>-24.665145113728926</v>
      </c>
      <c r="V54">
        <f t="shared" si="11"/>
        <v>24.705390955153103</v>
      </c>
      <c r="W54">
        <f t="shared" si="12"/>
        <v>-86.729145354197939</v>
      </c>
      <c r="X54">
        <f t="shared" si="13"/>
        <v>273.27085464580205</v>
      </c>
    </row>
  </sheetData>
  <mergeCells count="1">
    <mergeCell ref="B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4" zoomScaleNormal="80" workbookViewId="0">
      <selection activeCell="B3" sqref="B3:E54"/>
    </sheetView>
  </sheetViews>
  <sheetFormatPr defaultRowHeight="15" x14ac:dyDescent="0.25"/>
  <sheetData>
    <row r="1" spans="1:24" x14ac:dyDescent="0.25">
      <c r="B1" s="23" t="s">
        <v>0</v>
      </c>
      <c r="C1" s="23"/>
      <c r="D1" s="23"/>
      <c r="E1" s="23"/>
      <c r="H1" t="s">
        <v>94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F3">
        <f>(B3-C3)/2</f>
        <v>0</v>
      </c>
      <c r="G3">
        <f>(D3-E3)/2</f>
        <v>0</v>
      </c>
      <c r="H3">
        <f>ASIN(F3/20000)</f>
        <v>0</v>
      </c>
      <c r="I3">
        <f>ASIN(G3/20000)</f>
        <v>0</v>
      </c>
      <c r="J3">
        <f>0.5*SIN(H3)</f>
        <v>0</v>
      </c>
      <c r="K3">
        <f>0.5*SIN(I3)</f>
        <v>0</v>
      </c>
      <c r="L3">
        <f>J4+L4</f>
        <v>0</v>
      </c>
      <c r="M3">
        <f>K4+M4</f>
        <v>0</v>
      </c>
      <c r="N3">
        <f>SQRT(L3^2+M3^2)</f>
        <v>0</v>
      </c>
      <c r="O3" t="e">
        <f>IF(L3&gt;=0,180-DEGREES(ASIN(-M3/N3)),IF(M3&lt;0,DEGREES(ASIN(-M3/N3)),360-DEGREES(ASIN(M3/N3))))</f>
        <v>#DIV/0!</v>
      </c>
      <c r="P3" t="e">
        <f>IF((O3+$P$1)&lt;=360,O3+$P$1,O3+$P$1-360)</f>
        <v>#DIV/0!</v>
      </c>
      <c r="Q3" t="e">
        <f>1000*N3*COS(RADIANS(P3))</f>
        <v>#DIV/0!</v>
      </c>
      <c r="R3" t="e">
        <f>1000*N3*SIN(RADIANS(P3))</f>
        <v>#DIV/0!</v>
      </c>
      <c r="S3">
        <f>N3*1000</f>
        <v>0</v>
      </c>
      <c r="T3" t="e">
        <f>Q3-'"0" цикл'!P3</f>
        <v>#DIV/0!</v>
      </c>
      <c r="U3" t="e">
        <f>R3-'"0" цикл'!Q3</f>
        <v>#DIV/0!</v>
      </c>
      <c r="V3" t="e">
        <f>SQRT(T3^2+U3^2)</f>
        <v>#DIV/0!</v>
      </c>
      <c r="W3" t="e">
        <f>IF(V3=0,0,IF(T3&gt;=0,DEGREES(ASIN(U3/V3)),(180-DEGREES(ASIN(U3/V3)))))</f>
        <v>#DIV/0!</v>
      </c>
      <c r="X3" t="e">
        <f>IF(W3&lt;0,360+W3,W3)</f>
        <v>#DIV/0!</v>
      </c>
    </row>
    <row r="4" spans="1:24" x14ac:dyDescent="0.25">
      <c r="A4">
        <v>0</v>
      </c>
      <c r="F4">
        <f t="shared" ref="F4:F54" si="0">(B4-C4)/2</f>
        <v>0</v>
      </c>
      <c r="G4">
        <f t="shared" ref="G4:G54" si="1">(D4-E4)/2</f>
        <v>0</v>
      </c>
      <c r="H4">
        <f t="shared" ref="H4:I19" si="2">ASIN(F4/20000)</f>
        <v>0</v>
      </c>
      <c r="I4">
        <f t="shared" si="2"/>
        <v>0</v>
      </c>
      <c r="J4">
        <f t="shared" ref="J4:K19" si="3">0.5*SIN(H4)</f>
        <v>0</v>
      </c>
      <c r="K4">
        <f t="shared" si="3"/>
        <v>0</v>
      </c>
      <c r="L4">
        <f t="shared" ref="L4:M19" si="4">J5+L5</f>
        <v>0</v>
      </c>
      <c r="M4">
        <f t="shared" si="4"/>
        <v>0</v>
      </c>
      <c r="N4">
        <f t="shared" ref="N4:N54" si="5">SQRT(L4^2+M4^2)</f>
        <v>0</v>
      </c>
      <c r="O4" t="e">
        <f t="shared" ref="O4:O53" si="6">IF(L4&gt;=0,180-DEGREES(ASIN(-M4/N4)),IF(M4&lt;0,DEGREES(ASIN(-M4/N4)),360-DEGREES(ASIN(M4/N4))))</f>
        <v>#DIV/0!</v>
      </c>
      <c r="P4" t="e">
        <f t="shared" ref="P4:P53" si="7">IF((O4+$P$1)&lt;=360,O4+$P$1,O4+$P$1-360)</f>
        <v>#DIV/0!</v>
      </c>
      <c r="Q4" t="e">
        <f t="shared" ref="Q4:Q54" si="8">1000*N4*COS(RADIANS(P4))</f>
        <v>#DIV/0!</v>
      </c>
      <c r="R4" t="e">
        <f t="shared" ref="R4:R54" si="9">1000*N4*SIN(RADIANS(P4))</f>
        <v>#DIV/0!</v>
      </c>
      <c r="S4">
        <f t="shared" ref="S4:S54" si="10">N4*1000</f>
        <v>0</v>
      </c>
      <c r="T4" t="e">
        <f>Q4-'"0" цикл'!P4</f>
        <v>#DIV/0!</v>
      </c>
      <c r="U4" t="e">
        <f>R4-'"0" цикл'!Q4</f>
        <v>#DIV/0!</v>
      </c>
      <c r="V4" t="e">
        <f t="shared" ref="V4:V54" si="11">SQRT(T4^2+U4^2)</f>
        <v>#DIV/0!</v>
      </c>
      <c r="W4" t="e">
        <f t="shared" ref="W4:W54" si="12">IF(V4=0,0,IF(T4&gt;=0,DEGREES(ASIN(U4/V4)),(180-DEGREES(ASIN(U4/V4)))))</f>
        <v>#DIV/0!</v>
      </c>
      <c r="X4" t="e">
        <f t="shared" ref="X4:X54" si="13">IF(W4&lt;0,360+W4,W4)</f>
        <v>#DIV/0!</v>
      </c>
    </row>
    <row r="5" spans="1:24" x14ac:dyDescent="0.25">
      <c r="A5">
        <v>0.5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 t="e">
        <f t="shared" si="9"/>
        <v>#DIV/0!</v>
      </c>
      <c r="S5">
        <f t="shared" si="10"/>
        <v>0</v>
      </c>
      <c r="T5" t="e">
        <f>Q5-'"0" цикл'!P5</f>
        <v>#DIV/0!</v>
      </c>
      <c r="U5" t="e">
        <f>R5-'"0" цикл'!Q5</f>
        <v>#DIV/0!</v>
      </c>
      <c r="V5" t="e">
        <f t="shared" si="11"/>
        <v>#DIV/0!</v>
      </c>
      <c r="W5" t="e">
        <f t="shared" si="12"/>
        <v>#DIV/0!</v>
      </c>
      <c r="X5" t="e">
        <f t="shared" si="13"/>
        <v>#DIV/0!</v>
      </c>
    </row>
    <row r="6" spans="1:24" x14ac:dyDescent="0.25">
      <c r="A6">
        <v>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 t="e">
        <f t="shared" si="9"/>
        <v>#DIV/0!</v>
      </c>
      <c r="S6">
        <f t="shared" si="10"/>
        <v>0</v>
      </c>
      <c r="T6" t="e">
        <f>Q6-'"0" цикл'!P6</f>
        <v>#DIV/0!</v>
      </c>
      <c r="U6" t="e">
        <f>R6-'"0" цикл'!Q6</f>
        <v>#DIV/0!</v>
      </c>
      <c r="V6" t="e">
        <f t="shared" si="11"/>
        <v>#DIV/0!</v>
      </c>
      <c r="W6" t="e">
        <f t="shared" si="12"/>
        <v>#DIV/0!</v>
      </c>
      <c r="X6" t="e">
        <f t="shared" si="13"/>
        <v>#DIV/0!</v>
      </c>
    </row>
    <row r="7" spans="1:24" x14ac:dyDescent="0.25">
      <c r="A7">
        <v>1.5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 t="e">
        <f t="shared" si="9"/>
        <v>#DIV/0!</v>
      </c>
      <c r="S7">
        <f t="shared" si="10"/>
        <v>0</v>
      </c>
      <c r="T7" t="e">
        <f>Q7-'"0" цикл'!P7</f>
        <v>#DIV/0!</v>
      </c>
      <c r="U7" t="e">
        <f>R7-'"0" цикл'!Q7</f>
        <v>#DIV/0!</v>
      </c>
      <c r="V7" t="e">
        <f t="shared" si="11"/>
        <v>#DIV/0!</v>
      </c>
      <c r="W7" t="e">
        <f t="shared" si="12"/>
        <v>#DIV/0!</v>
      </c>
      <c r="X7" t="e">
        <f t="shared" si="13"/>
        <v>#DIV/0!</v>
      </c>
    </row>
    <row r="8" spans="1:24" x14ac:dyDescent="0.25">
      <c r="A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2"/>
        <v>0</v>
      </c>
      <c r="J8">
        <f t="shared" si="3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 t="e">
        <f t="shared" si="9"/>
        <v>#DIV/0!</v>
      </c>
      <c r="S8">
        <f t="shared" si="10"/>
        <v>0</v>
      </c>
      <c r="T8" t="e">
        <f>Q8-'"0" цикл'!P8</f>
        <v>#DIV/0!</v>
      </c>
      <c r="U8" t="e">
        <f>R8-'"0" цикл'!Q8</f>
        <v>#DIV/0!</v>
      </c>
      <c r="V8" t="e">
        <f t="shared" si="11"/>
        <v>#DIV/0!</v>
      </c>
      <c r="W8" t="e">
        <f t="shared" si="12"/>
        <v>#DIV/0!</v>
      </c>
      <c r="X8" t="e">
        <f t="shared" si="13"/>
        <v>#DIV/0!</v>
      </c>
    </row>
    <row r="9" spans="1:24" x14ac:dyDescent="0.25">
      <c r="A9">
        <v>2.5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 t="e">
        <f t="shared" si="9"/>
        <v>#DIV/0!</v>
      </c>
      <c r="S9">
        <f t="shared" si="10"/>
        <v>0</v>
      </c>
      <c r="T9" t="e">
        <f>Q9-'"0" цикл'!P9</f>
        <v>#DIV/0!</v>
      </c>
      <c r="U9" t="e">
        <f>R9-'"0" цикл'!Q9</f>
        <v>#DIV/0!</v>
      </c>
      <c r="V9" t="e">
        <f t="shared" si="11"/>
        <v>#DIV/0!</v>
      </c>
      <c r="W9" t="e">
        <f t="shared" si="12"/>
        <v>#DIV/0!</v>
      </c>
      <c r="X9" t="e">
        <f t="shared" si="13"/>
        <v>#DIV/0!</v>
      </c>
    </row>
    <row r="10" spans="1:24" x14ac:dyDescent="0.25">
      <c r="A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 t="e">
        <f t="shared" si="9"/>
        <v>#DIV/0!</v>
      </c>
      <c r="S10">
        <f t="shared" si="10"/>
        <v>0</v>
      </c>
      <c r="T10" t="e">
        <f>Q10-'"0" цикл'!P10</f>
        <v>#DIV/0!</v>
      </c>
      <c r="U10" t="e">
        <f>R10-'"0" цикл'!Q10</f>
        <v>#DIV/0!</v>
      </c>
      <c r="V10" t="e">
        <f t="shared" si="11"/>
        <v>#DIV/0!</v>
      </c>
      <c r="W10" t="e">
        <f t="shared" si="12"/>
        <v>#DIV/0!</v>
      </c>
      <c r="X10" t="e">
        <f t="shared" si="13"/>
        <v>#DIV/0!</v>
      </c>
    </row>
    <row r="11" spans="1:24" x14ac:dyDescent="0.25">
      <c r="A11">
        <v>3.5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3"/>
        <v>0</v>
      </c>
      <c r="L11">
        <f t="shared" si="4"/>
        <v>0</v>
      </c>
      <c r="M11">
        <f t="shared" si="4"/>
        <v>0</v>
      </c>
      <c r="N11">
        <f t="shared" si="5"/>
        <v>0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 t="e">
        <f t="shared" si="9"/>
        <v>#DIV/0!</v>
      </c>
      <c r="S11">
        <f t="shared" si="10"/>
        <v>0</v>
      </c>
      <c r="T11" t="e">
        <f>Q11-'"0" цикл'!P11</f>
        <v>#DIV/0!</v>
      </c>
      <c r="U11" t="e">
        <f>R11-'"0" цикл'!Q11</f>
        <v>#DIV/0!</v>
      </c>
      <c r="V11" t="e">
        <f t="shared" si="11"/>
        <v>#DIV/0!</v>
      </c>
      <c r="W11" t="e">
        <f t="shared" si="12"/>
        <v>#DIV/0!</v>
      </c>
      <c r="X11" t="e">
        <f t="shared" si="13"/>
        <v>#DIV/0!</v>
      </c>
    </row>
    <row r="12" spans="1:24" x14ac:dyDescent="0.25">
      <c r="A12">
        <v>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2"/>
        <v>0</v>
      </c>
      <c r="J12">
        <f t="shared" si="3"/>
        <v>0</v>
      </c>
      <c r="K12">
        <f t="shared" si="3"/>
        <v>0</v>
      </c>
      <c r="L12">
        <f t="shared" si="4"/>
        <v>0</v>
      </c>
      <c r="M12">
        <f t="shared" si="4"/>
        <v>0</v>
      </c>
      <c r="N12">
        <f t="shared" si="5"/>
        <v>0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 t="e">
        <f t="shared" si="9"/>
        <v>#DIV/0!</v>
      </c>
      <c r="S12">
        <f t="shared" si="10"/>
        <v>0</v>
      </c>
      <c r="T12" t="e">
        <f>Q12-'"0" цикл'!P12</f>
        <v>#DIV/0!</v>
      </c>
      <c r="U12" t="e">
        <f>R12-'"0" цикл'!Q12</f>
        <v>#DIV/0!</v>
      </c>
      <c r="V12" t="e">
        <f t="shared" si="11"/>
        <v>#DIV/0!</v>
      </c>
      <c r="W12" t="e">
        <f t="shared" si="12"/>
        <v>#DIV/0!</v>
      </c>
      <c r="X12" t="e">
        <f t="shared" si="13"/>
        <v>#DIV/0!</v>
      </c>
    </row>
    <row r="13" spans="1:24" x14ac:dyDescent="0.25">
      <c r="A13">
        <v>4.5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2"/>
        <v>0</v>
      </c>
      <c r="J13">
        <f t="shared" si="3"/>
        <v>0</v>
      </c>
      <c r="K13">
        <f t="shared" si="3"/>
        <v>0</v>
      </c>
      <c r="L13">
        <f t="shared" si="4"/>
        <v>0</v>
      </c>
      <c r="M13">
        <f t="shared" si="4"/>
        <v>0</v>
      </c>
      <c r="N13">
        <f t="shared" si="5"/>
        <v>0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 t="e">
        <f t="shared" si="9"/>
        <v>#DIV/0!</v>
      </c>
      <c r="S13">
        <f t="shared" si="10"/>
        <v>0</v>
      </c>
      <c r="T13" t="e">
        <f>Q13-'"0" цикл'!P13</f>
        <v>#DIV/0!</v>
      </c>
      <c r="U13" t="e">
        <f>R13-'"0" цикл'!Q13</f>
        <v>#DIV/0!</v>
      </c>
      <c r="V13" t="e">
        <f t="shared" si="11"/>
        <v>#DIV/0!</v>
      </c>
      <c r="W13" t="e">
        <f t="shared" si="12"/>
        <v>#DIV/0!</v>
      </c>
      <c r="X13" t="e">
        <f t="shared" si="13"/>
        <v>#DIV/0!</v>
      </c>
    </row>
    <row r="14" spans="1:24" x14ac:dyDescent="0.25">
      <c r="A14">
        <v>5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5"/>
        <v>0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 t="e">
        <f t="shared" si="9"/>
        <v>#DIV/0!</v>
      </c>
      <c r="S14">
        <f t="shared" si="10"/>
        <v>0</v>
      </c>
      <c r="T14" t="e">
        <f>Q14-'"0" цикл'!P14</f>
        <v>#DIV/0!</v>
      </c>
      <c r="U14" t="e">
        <f>R14-'"0" цикл'!Q14</f>
        <v>#DIV/0!</v>
      </c>
      <c r="V14" t="e">
        <f t="shared" si="11"/>
        <v>#DIV/0!</v>
      </c>
      <c r="W14" t="e">
        <f t="shared" si="12"/>
        <v>#DIV/0!</v>
      </c>
      <c r="X14" t="e">
        <f t="shared" si="13"/>
        <v>#DIV/0!</v>
      </c>
    </row>
    <row r="15" spans="1:24" x14ac:dyDescent="0.25">
      <c r="A15">
        <v>5.5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2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5"/>
        <v>0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 t="e">
        <f t="shared" si="9"/>
        <v>#DIV/0!</v>
      </c>
      <c r="S15">
        <f t="shared" si="10"/>
        <v>0</v>
      </c>
      <c r="T15" t="e">
        <f>Q15-'"0" цикл'!P15</f>
        <v>#DIV/0!</v>
      </c>
      <c r="U15" t="e">
        <f>R15-'"0" цикл'!Q15</f>
        <v>#DIV/0!</v>
      </c>
      <c r="V15" t="e">
        <f t="shared" si="11"/>
        <v>#DIV/0!</v>
      </c>
      <c r="W15" t="e">
        <f t="shared" si="12"/>
        <v>#DIV/0!</v>
      </c>
      <c r="X15" t="e">
        <f t="shared" si="13"/>
        <v>#DIV/0!</v>
      </c>
    </row>
    <row r="16" spans="1:24" x14ac:dyDescent="0.25">
      <c r="A16">
        <v>6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5"/>
        <v>0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 t="e">
        <f t="shared" si="9"/>
        <v>#DIV/0!</v>
      </c>
      <c r="S16">
        <f t="shared" si="10"/>
        <v>0</v>
      </c>
      <c r="T16" t="e">
        <f>Q16-'"0" цикл'!P16</f>
        <v>#DIV/0!</v>
      </c>
      <c r="U16" t="e">
        <f>R16-'"0" цикл'!Q16</f>
        <v>#DIV/0!</v>
      </c>
      <c r="V16" t="e">
        <f t="shared" si="11"/>
        <v>#DIV/0!</v>
      </c>
      <c r="W16" t="e">
        <f t="shared" si="12"/>
        <v>#DIV/0!</v>
      </c>
      <c r="X16" t="e">
        <f t="shared" si="13"/>
        <v>#DIV/0!</v>
      </c>
    </row>
    <row r="17" spans="1:24" x14ac:dyDescent="0.25">
      <c r="A17">
        <v>6.5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2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5"/>
        <v>0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 t="e">
        <f t="shared" si="9"/>
        <v>#DIV/0!</v>
      </c>
      <c r="S17">
        <f t="shared" si="10"/>
        <v>0</v>
      </c>
      <c r="T17" t="e">
        <f>Q17-'"0" цикл'!P17</f>
        <v>#DIV/0!</v>
      </c>
      <c r="U17" t="e">
        <f>R17-'"0" цикл'!Q17</f>
        <v>#DIV/0!</v>
      </c>
      <c r="V17" t="e">
        <f t="shared" si="11"/>
        <v>#DIV/0!</v>
      </c>
      <c r="W17" t="e">
        <f t="shared" si="12"/>
        <v>#DIV/0!</v>
      </c>
      <c r="X17" t="e">
        <f t="shared" si="13"/>
        <v>#DIV/0!</v>
      </c>
    </row>
    <row r="18" spans="1:24" x14ac:dyDescent="0.25">
      <c r="A18">
        <v>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5"/>
        <v>0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 t="e">
        <f t="shared" si="9"/>
        <v>#DIV/0!</v>
      </c>
      <c r="S18">
        <f t="shared" si="10"/>
        <v>0</v>
      </c>
      <c r="T18" t="e">
        <f>Q18-'"0" цикл'!P18</f>
        <v>#DIV/0!</v>
      </c>
      <c r="U18" t="e">
        <f>R18-'"0" цикл'!Q18</f>
        <v>#DIV/0!</v>
      </c>
      <c r="V18" t="e">
        <f t="shared" si="11"/>
        <v>#DIV/0!</v>
      </c>
      <c r="W18" t="e">
        <f t="shared" si="12"/>
        <v>#DIV/0!</v>
      </c>
      <c r="X18" t="e">
        <f t="shared" si="13"/>
        <v>#DIV/0!</v>
      </c>
    </row>
    <row r="19" spans="1:24" x14ac:dyDescent="0.25">
      <c r="A19">
        <v>7.5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5"/>
        <v>0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 t="e">
        <f t="shared" si="9"/>
        <v>#DIV/0!</v>
      </c>
      <c r="S19">
        <f t="shared" si="10"/>
        <v>0</v>
      </c>
      <c r="T19" t="e">
        <f>Q19-'"0" цикл'!P19</f>
        <v>#DIV/0!</v>
      </c>
      <c r="U19" t="e">
        <f>R19-'"0" цикл'!Q19</f>
        <v>#DIV/0!</v>
      </c>
      <c r="V19" t="e">
        <f t="shared" si="11"/>
        <v>#DIV/0!</v>
      </c>
      <c r="W19" t="e">
        <f t="shared" si="12"/>
        <v>#DIV/0!</v>
      </c>
      <c r="X19" t="e">
        <f t="shared" si="13"/>
        <v>#DIV/0!</v>
      </c>
    </row>
    <row r="20" spans="1:24" x14ac:dyDescent="0.25">
      <c r="A20">
        <v>8</v>
      </c>
      <c r="F20">
        <f t="shared" si="0"/>
        <v>0</v>
      </c>
      <c r="G20">
        <f t="shared" si="1"/>
        <v>0</v>
      </c>
      <c r="H20">
        <f t="shared" ref="H20:I52" si="14">ASIN(F20/20000)</f>
        <v>0</v>
      </c>
      <c r="I20">
        <f t="shared" si="14"/>
        <v>0</v>
      </c>
      <c r="J20">
        <f t="shared" ref="J20:K52" si="15">0.5*SIN(H20)</f>
        <v>0</v>
      </c>
      <c r="K20">
        <f t="shared" si="15"/>
        <v>0</v>
      </c>
      <c r="L20">
        <f t="shared" ref="L20:M52" si="16">J21+L21</f>
        <v>0</v>
      </c>
      <c r="M20">
        <f t="shared" si="16"/>
        <v>0</v>
      </c>
      <c r="N20">
        <f t="shared" si="5"/>
        <v>0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>
        <f t="shared" si="10"/>
        <v>0</v>
      </c>
      <c r="T20" t="e">
        <f>Q20-'"0" цикл'!P20</f>
        <v>#DIV/0!</v>
      </c>
      <c r="U20" t="e">
        <f>R20-'"0" цикл'!Q20</f>
        <v>#DIV/0!</v>
      </c>
      <c r="V20" t="e">
        <f t="shared" si="11"/>
        <v>#DIV/0!</v>
      </c>
      <c r="W20" t="e">
        <f t="shared" si="12"/>
        <v>#DIV/0!</v>
      </c>
      <c r="X20" t="e">
        <f t="shared" si="13"/>
        <v>#DIV/0!</v>
      </c>
    </row>
    <row r="21" spans="1:24" x14ac:dyDescent="0.25">
      <c r="A21">
        <v>8.5</v>
      </c>
      <c r="F21">
        <f t="shared" si="0"/>
        <v>0</v>
      </c>
      <c r="G21">
        <f t="shared" si="1"/>
        <v>0</v>
      </c>
      <c r="H21">
        <f t="shared" si="14"/>
        <v>0</v>
      </c>
      <c r="I21">
        <f t="shared" si="14"/>
        <v>0</v>
      </c>
      <c r="J21">
        <f t="shared" si="15"/>
        <v>0</v>
      </c>
      <c r="K21">
        <f t="shared" si="15"/>
        <v>0</v>
      </c>
      <c r="L21">
        <f t="shared" si="16"/>
        <v>0</v>
      </c>
      <c r="M21">
        <f t="shared" si="16"/>
        <v>0</v>
      </c>
      <c r="N21">
        <f t="shared" si="5"/>
        <v>0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 t="e">
        <f t="shared" si="9"/>
        <v>#DIV/0!</v>
      </c>
      <c r="S21">
        <f t="shared" si="10"/>
        <v>0</v>
      </c>
      <c r="T21" t="e">
        <f>Q21-'"0" цикл'!P21</f>
        <v>#DIV/0!</v>
      </c>
      <c r="U21" t="e">
        <f>R21-'"0" цикл'!Q21</f>
        <v>#DIV/0!</v>
      </c>
      <c r="V21" t="e">
        <f t="shared" si="11"/>
        <v>#DIV/0!</v>
      </c>
      <c r="W21" t="e">
        <f t="shared" si="12"/>
        <v>#DIV/0!</v>
      </c>
      <c r="X21" t="e">
        <f t="shared" si="13"/>
        <v>#DIV/0!</v>
      </c>
    </row>
    <row r="22" spans="1:24" x14ac:dyDescent="0.25">
      <c r="A22">
        <v>9</v>
      </c>
      <c r="F22">
        <f t="shared" si="0"/>
        <v>0</v>
      </c>
      <c r="G22">
        <f t="shared" si="1"/>
        <v>0</v>
      </c>
      <c r="H22">
        <f t="shared" si="14"/>
        <v>0</v>
      </c>
      <c r="I22">
        <f t="shared" si="14"/>
        <v>0</v>
      </c>
      <c r="J22">
        <f t="shared" si="15"/>
        <v>0</v>
      </c>
      <c r="K22">
        <f t="shared" si="15"/>
        <v>0</v>
      </c>
      <c r="L22">
        <f t="shared" si="16"/>
        <v>0</v>
      </c>
      <c r="M22">
        <f t="shared" si="16"/>
        <v>0</v>
      </c>
      <c r="N22">
        <f t="shared" si="5"/>
        <v>0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 t="e">
        <f t="shared" si="9"/>
        <v>#DIV/0!</v>
      </c>
      <c r="S22">
        <f t="shared" si="10"/>
        <v>0</v>
      </c>
      <c r="T22" t="e">
        <f>Q22-'"0" цикл'!P22</f>
        <v>#DIV/0!</v>
      </c>
      <c r="U22" t="e">
        <f>R22-'"0" цикл'!Q22</f>
        <v>#DIV/0!</v>
      </c>
      <c r="V22" t="e">
        <f t="shared" si="11"/>
        <v>#DIV/0!</v>
      </c>
      <c r="W22" t="e">
        <f t="shared" si="12"/>
        <v>#DIV/0!</v>
      </c>
      <c r="X22" t="e">
        <f t="shared" si="13"/>
        <v>#DIV/0!</v>
      </c>
    </row>
    <row r="23" spans="1:24" x14ac:dyDescent="0.25">
      <c r="A23">
        <v>9.5</v>
      </c>
      <c r="F23">
        <f t="shared" si="0"/>
        <v>0</v>
      </c>
      <c r="G23">
        <f t="shared" si="1"/>
        <v>0</v>
      </c>
      <c r="H23">
        <f t="shared" si="14"/>
        <v>0</v>
      </c>
      <c r="I23">
        <f t="shared" si="14"/>
        <v>0</v>
      </c>
      <c r="J23">
        <f t="shared" si="15"/>
        <v>0</v>
      </c>
      <c r="K23">
        <f t="shared" si="15"/>
        <v>0</v>
      </c>
      <c r="L23">
        <f t="shared" si="16"/>
        <v>0</v>
      </c>
      <c r="M23">
        <f t="shared" si="16"/>
        <v>0</v>
      </c>
      <c r="N23">
        <f t="shared" si="5"/>
        <v>0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 t="e">
        <f t="shared" si="9"/>
        <v>#DIV/0!</v>
      </c>
      <c r="S23">
        <f t="shared" si="10"/>
        <v>0</v>
      </c>
      <c r="T23" t="e">
        <f>Q23-'"0" цикл'!P23</f>
        <v>#DIV/0!</v>
      </c>
      <c r="U23" t="e">
        <f>R23-'"0" цикл'!Q23</f>
        <v>#DIV/0!</v>
      </c>
      <c r="V23" t="e">
        <f t="shared" si="11"/>
        <v>#DIV/0!</v>
      </c>
      <c r="W23" t="e">
        <f t="shared" si="12"/>
        <v>#DIV/0!</v>
      </c>
      <c r="X23" t="e">
        <f t="shared" si="13"/>
        <v>#DIV/0!</v>
      </c>
    </row>
    <row r="24" spans="1:24" x14ac:dyDescent="0.25">
      <c r="A24">
        <v>10</v>
      </c>
      <c r="F24">
        <f t="shared" si="0"/>
        <v>0</v>
      </c>
      <c r="G24">
        <f t="shared" si="1"/>
        <v>0</v>
      </c>
      <c r="H24">
        <f t="shared" si="14"/>
        <v>0</v>
      </c>
      <c r="I24">
        <f t="shared" si="14"/>
        <v>0</v>
      </c>
      <c r="J24">
        <f t="shared" si="15"/>
        <v>0</v>
      </c>
      <c r="K24">
        <f t="shared" si="15"/>
        <v>0</v>
      </c>
      <c r="L24">
        <f t="shared" si="16"/>
        <v>0</v>
      </c>
      <c r="M24">
        <f t="shared" si="16"/>
        <v>0</v>
      </c>
      <c r="N24">
        <f t="shared" si="5"/>
        <v>0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 t="e">
        <f t="shared" si="9"/>
        <v>#DIV/0!</v>
      </c>
      <c r="S24">
        <f t="shared" si="10"/>
        <v>0</v>
      </c>
      <c r="T24" t="e">
        <f>Q24-'"0" цикл'!P24</f>
        <v>#DIV/0!</v>
      </c>
      <c r="U24" t="e">
        <f>R24-'"0" цикл'!Q24</f>
        <v>#DIV/0!</v>
      </c>
      <c r="V24" t="e">
        <f t="shared" si="11"/>
        <v>#DIV/0!</v>
      </c>
      <c r="W24" t="e">
        <f t="shared" si="12"/>
        <v>#DIV/0!</v>
      </c>
      <c r="X24" t="e">
        <f t="shared" si="13"/>
        <v>#DIV/0!</v>
      </c>
    </row>
    <row r="25" spans="1:24" x14ac:dyDescent="0.25">
      <c r="A25">
        <v>10.5</v>
      </c>
      <c r="F25">
        <f t="shared" si="0"/>
        <v>0</v>
      </c>
      <c r="G25">
        <f t="shared" si="1"/>
        <v>0</v>
      </c>
      <c r="H25">
        <f t="shared" si="14"/>
        <v>0</v>
      </c>
      <c r="I25">
        <f t="shared" si="14"/>
        <v>0</v>
      </c>
      <c r="J25">
        <f t="shared" si="15"/>
        <v>0</v>
      </c>
      <c r="K25">
        <f t="shared" si="15"/>
        <v>0</v>
      </c>
      <c r="L25">
        <f t="shared" si="16"/>
        <v>0</v>
      </c>
      <c r="M25">
        <f t="shared" si="16"/>
        <v>0</v>
      </c>
      <c r="N25">
        <f t="shared" si="5"/>
        <v>0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 t="e">
        <f t="shared" si="9"/>
        <v>#DIV/0!</v>
      </c>
      <c r="S25">
        <f t="shared" si="10"/>
        <v>0</v>
      </c>
      <c r="T25" t="e">
        <f>Q25-'"0" цикл'!P25</f>
        <v>#DIV/0!</v>
      </c>
      <c r="U25" t="e">
        <f>R25-'"0" цикл'!Q25</f>
        <v>#DIV/0!</v>
      </c>
      <c r="V25" t="e">
        <f t="shared" si="11"/>
        <v>#DIV/0!</v>
      </c>
      <c r="W25" t="e">
        <f t="shared" si="12"/>
        <v>#DIV/0!</v>
      </c>
      <c r="X25" t="e">
        <f t="shared" si="13"/>
        <v>#DIV/0!</v>
      </c>
    </row>
    <row r="26" spans="1:24" x14ac:dyDescent="0.25">
      <c r="A26">
        <v>11</v>
      </c>
      <c r="F26">
        <f t="shared" si="0"/>
        <v>0</v>
      </c>
      <c r="G26">
        <f t="shared" si="1"/>
        <v>0</v>
      </c>
      <c r="H26">
        <f t="shared" si="14"/>
        <v>0</v>
      </c>
      <c r="I26">
        <f t="shared" si="14"/>
        <v>0</v>
      </c>
      <c r="J26">
        <f t="shared" si="15"/>
        <v>0</v>
      </c>
      <c r="K26">
        <f t="shared" si="15"/>
        <v>0</v>
      </c>
      <c r="L26">
        <f t="shared" si="16"/>
        <v>0</v>
      </c>
      <c r="M26">
        <f t="shared" si="16"/>
        <v>0</v>
      </c>
      <c r="N26">
        <f t="shared" si="5"/>
        <v>0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 t="e">
        <f t="shared" si="9"/>
        <v>#DIV/0!</v>
      </c>
      <c r="S26">
        <f t="shared" si="10"/>
        <v>0</v>
      </c>
      <c r="T26" t="e">
        <f>Q26-'"0" цикл'!P26</f>
        <v>#DIV/0!</v>
      </c>
      <c r="U26" t="e">
        <f>R26-'"0" цикл'!Q26</f>
        <v>#DIV/0!</v>
      </c>
      <c r="V26" t="e">
        <f t="shared" si="11"/>
        <v>#DIV/0!</v>
      </c>
      <c r="W26" t="e">
        <f t="shared" si="12"/>
        <v>#DIV/0!</v>
      </c>
      <c r="X26" t="e">
        <f t="shared" si="13"/>
        <v>#DIV/0!</v>
      </c>
    </row>
    <row r="27" spans="1:24" x14ac:dyDescent="0.25">
      <c r="A27">
        <v>11.5</v>
      </c>
      <c r="F27">
        <f t="shared" si="0"/>
        <v>0</v>
      </c>
      <c r="G27">
        <f t="shared" si="1"/>
        <v>0</v>
      </c>
      <c r="H27">
        <f t="shared" si="14"/>
        <v>0</v>
      </c>
      <c r="I27">
        <f t="shared" si="14"/>
        <v>0</v>
      </c>
      <c r="J27">
        <f t="shared" si="15"/>
        <v>0</v>
      </c>
      <c r="K27">
        <f t="shared" si="15"/>
        <v>0</v>
      </c>
      <c r="L27">
        <f t="shared" si="16"/>
        <v>0</v>
      </c>
      <c r="M27">
        <f t="shared" si="16"/>
        <v>0</v>
      </c>
      <c r="N27">
        <f t="shared" si="5"/>
        <v>0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 t="e">
        <f t="shared" si="9"/>
        <v>#DIV/0!</v>
      </c>
      <c r="S27">
        <f t="shared" si="10"/>
        <v>0</v>
      </c>
      <c r="T27" t="e">
        <f>Q27-'"0" цикл'!P27</f>
        <v>#DIV/0!</v>
      </c>
      <c r="U27" t="e">
        <f>R27-'"0" цикл'!Q27</f>
        <v>#DIV/0!</v>
      </c>
      <c r="V27" t="e">
        <f t="shared" si="11"/>
        <v>#DIV/0!</v>
      </c>
      <c r="W27" t="e">
        <f t="shared" si="12"/>
        <v>#DIV/0!</v>
      </c>
      <c r="X27" t="e">
        <f t="shared" si="13"/>
        <v>#DIV/0!</v>
      </c>
    </row>
    <row r="28" spans="1:24" x14ac:dyDescent="0.25">
      <c r="A28">
        <v>12</v>
      </c>
      <c r="F28">
        <f t="shared" si="0"/>
        <v>0</v>
      </c>
      <c r="G28">
        <f t="shared" si="1"/>
        <v>0</v>
      </c>
      <c r="H28">
        <f t="shared" si="14"/>
        <v>0</v>
      </c>
      <c r="I28">
        <f t="shared" si="14"/>
        <v>0</v>
      </c>
      <c r="J28">
        <f t="shared" si="15"/>
        <v>0</v>
      </c>
      <c r="K28">
        <f t="shared" si="15"/>
        <v>0</v>
      </c>
      <c r="L28">
        <f t="shared" si="16"/>
        <v>0</v>
      </c>
      <c r="M28">
        <f t="shared" si="16"/>
        <v>0</v>
      </c>
      <c r="N28">
        <f t="shared" si="5"/>
        <v>0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 t="e">
        <f t="shared" si="9"/>
        <v>#DIV/0!</v>
      </c>
      <c r="S28">
        <f t="shared" si="10"/>
        <v>0</v>
      </c>
      <c r="T28" t="e">
        <f>Q28-'"0" цикл'!P28</f>
        <v>#DIV/0!</v>
      </c>
      <c r="U28" t="e">
        <f>R28-'"0" цикл'!Q28</f>
        <v>#DIV/0!</v>
      </c>
      <c r="V28" t="e">
        <f t="shared" si="11"/>
        <v>#DIV/0!</v>
      </c>
      <c r="W28" t="e">
        <f t="shared" si="12"/>
        <v>#DIV/0!</v>
      </c>
      <c r="X28" t="e">
        <f t="shared" si="13"/>
        <v>#DIV/0!</v>
      </c>
    </row>
    <row r="29" spans="1:24" x14ac:dyDescent="0.25">
      <c r="A29">
        <v>12.5</v>
      </c>
      <c r="F29">
        <f t="shared" si="0"/>
        <v>0</v>
      </c>
      <c r="G29">
        <f t="shared" si="1"/>
        <v>0</v>
      </c>
      <c r="H29">
        <f t="shared" si="14"/>
        <v>0</v>
      </c>
      <c r="I29">
        <f t="shared" si="14"/>
        <v>0</v>
      </c>
      <c r="J29">
        <f t="shared" si="15"/>
        <v>0</v>
      </c>
      <c r="K29">
        <f t="shared" si="15"/>
        <v>0</v>
      </c>
      <c r="L29">
        <f t="shared" si="16"/>
        <v>0</v>
      </c>
      <c r="M29">
        <f t="shared" si="16"/>
        <v>0</v>
      </c>
      <c r="N29">
        <f t="shared" si="5"/>
        <v>0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 t="e">
        <f t="shared" si="9"/>
        <v>#DIV/0!</v>
      </c>
      <c r="S29">
        <f t="shared" si="10"/>
        <v>0</v>
      </c>
      <c r="T29" t="e">
        <f>Q29-'"0" цикл'!P29</f>
        <v>#DIV/0!</v>
      </c>
      <c r="U29" t="e">
        <f>R29-'"0" цикл'!Q29</f>
        <v>#DIV/0!</v>
      </c>
      <c r="V29" t="e">
        <f t="shared" si="11"/>
        <v>#DIV/0!</v>
      </c>
      <c r="W29" t="e">
        <f t="shared" si="12"/>
        <v>#DIV/0!</v>
      </c>
      <c r="X29" t="e">
        <f t="shared" si="13"/>
        <v>#DIV/0!</v>
      </c>
    </row>
    <row r="30" spans="1:24" x14ac:dyDescent="0.25">
      <c r="A30">
        <v>13</v>
      </c>
      <c r="F30">
        <f t="shared" si="0"/>
        <v>0</v>
      </c>
      <c r="G30">
        <f t="shared" si="1"/>
        <v>0</v>
      </c>
      <c r="H30">
        <f t="shared" si="14"/>
        <v>0</v>
      </c>
      <c r="I30">
        <f t="shared" si="14"/>
        <v>0</v>
      </c>
      <c r="J30">
        <f t="shared" si="15"/>
        <v>0</v>
      </c>
      <c r="K30">
        <f t="shared" si="15"/>
        <v>0</v>
      </c>
      <c r="L30">
        <f t="shared" si="16"/>
        <v>0</v>
      </c>
      <c r="M30">
        <f t="shared" si="16"/>
        <v>0</v>
      </c>
      <c r="N30">
        <f t="shared" si="5"/>
        <v>0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 t="e">
        <f t="shared" si="9"/>
        <v>#DIV/0!</v>
      </c>
      <c r="S30">
        <f t="shared" si="10"/>
        <v>0</v>
      </c>
      <c r="T30" t="e">
        <f>Q30-'"0" цикл'!P30</f>
        <v>#DIV/0!</v>
      </c>
      <c r="U30" t="e">
        <f>R30-'"0" цикл'!Q30</f>
        <v>#DIV/0!</v>
      </c>
      <c r="V30" t="e">
        <f t="shared" si="11"/>
        <v>#DIV/0!</v>
      </c>
      <c r="W30" t="e">
        <f t="shared" si="12"/>
        <v>#DIV/0!</v>
      </c>
      <c r="X30" t="e">
        <f t="shared" si="13"/>
        <v>#DIV/0!</v>
      </c>
    </row>
    <row r="31" spans="1:24" x14ac:dyDescent="0.25">
      <c r="A31">
        <v>13.5</v>
      </c>
      <c r="F31">
        <f t="shared" si="0"/>
        <v>0</v>
      </c>
      <c r="G31">
        <f t="shared" si="1"/>
        <v>0</v>
      </c>
      <c r="H31">
        <f t="shared" si="14"/>
        <v>0</v>
      </c>
      <c r="I31">
        <f t="shared" si="14"/>
        <v>0</v>
      </c>
      <c r="J31">
        <f t="shared" si="15"/>
        <v>0</v>
      </c>
      <c r="K31">
        <f t="shared" si="15"/>
        <v>0</v>
      </c>
      <c r="L31">
        <f t="shared" si="16"/>
        <v>0</v>
      </c>
      <c r="M31">
        <f t="shared" si="16"/>
        <v>0</v>
      </c>
      <c r="N31">
        <f t="shared" si="5"/>
        <v>0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 t="e">
        <f t="shared" si="9"/>
        <v>#DIV/0!</v>
      </c>
      <c r="S31">
        <f t="shared" si="10"/>
        <v>0</v>
      </c>
      <c r="T31" t="e">
        <f>Q31-'"0" цикл'!P31</f>
        <v>#DIV/0!</v>
      </c>
      <c r="U31" t="e">
        <f>R31-'"0" цикл'!Q31</f>
        <v>#DIV/0!</v>
      </c>
      <c r="V31" t="e">
        <f t="shared" si="11"/>
        <v>#DIV/0!</v>
      </c>
      <c r="W31" t="e">
        <f t="shared" si="12"/>
        <v>#DIV/0!</v>
      </c>
      <c r="X31" t="e">
        <f t="shared" si="13"/>
        <v>#DIV/0!</v>
      </c>
    </row>
    <row r="32" spans="1:24" x14ac:dyDescent="0.25">
      <c r="A32">
        <v>14</v>
      </c>
      <c r="F32">
        <f t="shared" si="0"/>
        <v>0</v>
      </c>
      <c r="G32">
        <f t="shared" si="1"/>
        <v>0</v>
      </c>
      <c r="H32">
        <f t="shared" si="14"/>
        <v>0</v>
      </c>
      <c r="I32">
        <f t="shared" si="14"/>
        <v>0</v>
      </c>
      <c r="J32">
        <f t="shared" si="15"/>
        <v>0</v>
      </c>
      <c r="K32">
        <f t="shared" si="15"/>
        <v>0</v>
      </c>
      <c r="L32">
        <f t="shared" si="16"/>
        <v>0</v>
      </c>
      <c r="M32">
        <f t="shared" si="16"/>
        <v>0</v>
      </c>
      <c r="N32">
        <f t="shared" si="5"/>
        <v>0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 t="e">
        <f t="shared" si="9"/>
        <v>#DIV/0!</v>
      </c>
      <c r="S32">
        <f t="shared" si="10"/>
        <v>0</v>
      </c>
      <c r="T32" t="e">
        <f>Q32-'"0" цикл'!P32</f>
        <v>#DIV/0!</v>
      </c>
      <c r="U32" t="e">
        <f>R32-'"0" цикл'!Q32</f>
        <v>#DIV/0!</v>
      </c>
      <c r="V32" t="e">
        <f t="shared" si="11"/>
        <v>#DIV/0!</v>
      </c>
      <c r="W32" t="e">
        <f t="shared" si="12"/>
        <v>#DIV/0!</v>
      </c>
      <c r="X32" t="e">
        <f t="shared" si="13"/>
        <v>#DIV/0!</v>
      </c>
    </row>
    <row r="33" spans="1:24" x14ac:dyDescent="0.25">
      <c r="A33">
        <v>14.5</v>
      </c>
      <c r="F33">
        <f t="shared" si="0"/>
        <v>0</v>
      </c>
      <c r="G33">
        <f t="shared" si="1"/>
        <v>0</v>
      </c>
      <c r="H33">
        <f t="shared" si="14"/>
        <v>0</v>
      </c>
      <c r="I33">
        <f t="shared" si="14"/>
        <v>0</v>
      </c>
      <c r="J33">
        <f t="shared" si="15"/>
        <v>0</v>
      </c>
      <c r="K33">
        <f t="shared" si="15"/>
        <v>0</v>
      </c>
      <c r="L33">
        <f t="shared" si="16"/>
        <v>0</v>
      </c>
      <c r="M33">
        <f t="shared" si="16"/>
        <v>0</v>
      </c>
      <c r="N33">
        <f t="shared" si="5"/>
        <v>0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 t="e">
        <f t="shared" si="9"/>
        <v>#DIV/0!</v>
      </c>
      <c r="S33">
        <f t="shared" si="10"/>
        <v>0</v>
      </c>
      <c r="T33" t="e">
        <f>Q33-'"0" цикл'!P33</f>
        <v>#DIV/0!</v>
      </c>
      <c r="U33" t="e">
        <f>R33-'"0" цикл'!Q33</f>
        <v>#DIV/0!</v>
      </c>
      <c r="V33" t="e">
        <f t="shared" si="11"/>
        <v>#DIV/0!</v>
      </c>
      <c r="W33" t="e">
        <f t="shared" si="12"/>
        <v>#DIV/0!</v>
      </c>
      <c r="X33" t="e">
        <f t="shared" si="13"/>
        <v>#DIV/0!</v>
      </c>
    </row>
    <row r="34" spans="1:24" x14ac:dyDescent="0.25">
      <c r="A34">
        <v>15</v>
      </c>
      <c r="F34">
        <f t="shared" si="0"/>
        <v>0</v>
      </c>
      <c r="G34">
        <f t="shared" si="1"/>
        <v>0</v>
      </c>
      <c r="H34">
        <f t="shared" si="14"/>
        <v>0</v>
      </c>
      <c r="I34">
        <f t="shared" si="14"/>
        <v>0</v>
      </c>
      <c r="J34">
        <f t="shared" si="15"/>
        <v>0</v>
      </c>
      <c r="K34">
        <f t="shared" si="15"/>
        <v>0</v>
      </c>
      <c r="L34">
        <f t="shared" si="16"/>
        <v>0</v>
      </c>
      <c r="M34">
        <f t="shared" si="16"/>
        <v>0</v>
      </c>
      <c r="N34">
        <f t="shared" si="5"/>
        <v>0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 t="e">
        <f t="shared" si="9"/>
        <v>#DIV/0!</v>
      </c>
      <c r="S34">
        <f t="shared" si="10"/>
        <v>0</v>
      </c>
      <c r="T34" t="e">
        <f>Q34-'"0" цикл'!P34</f>
        <v>#DIV/0!</v>
      </c>
      <c r="U34" t="e">
        <f>R34-'"0" цикл'!Q34</f>
        <v>#DIV/0!</v>
      </c>
      <c r="V34" t="e">
        <f t="shared" si="11"/>
        <v>#DIV/0!</v>
      </c>
      <c r="W34" t="e">
        <f t="shared" si="12"/>
        <v>#DIV/0!</v>
      </c>
      <c r="X34" t="e">
        <f t="shared" si="13"/>
        <v>#DIV/0!</v>
      </c>
    </row>
    <row r="35" spans="1:24" x14ac:dyDescent="0.25">
      <c r="A35">
        <v>15.5</v>
      </c>
      <c r="F35">
        <f t="shared" si="0"/>
        <v>0</v>
      </c>
      <c r="G35">
        <f t="shared" si="1"/>
        <v>0</v>
      </c>
      <c r="H35">
        <f t="shared" si="14"/>
        <v>0</v>
      </c>
      <c r="I35">
        <f t="shared" si="14"/>
        <v>0</v>
      </c>
      <c r="J35">
        <f t="shared" si="15"/>
        <v>0</v>
      </c>
      <c r="K35">
        <f t="shared" si="15"/>
        <v>0</v>
      </c>
      <c r="L35">
        <f t="shared" si="16"/>
        <v>0</v>
      </c>
      <c r="M35">
        <f t="shared" si="16"/>
        <v>0</v>
      </c>
      <c r="N35">
        <f t="shared" si="5"/>
        <v>0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 t="e">
        <f t="shared" si="9"/>
        <v>#DIV/0!</v>
      </c>
      <c r="S35">
        <f t="shared" si="10"/>
        <v>0</v>
      </c>
      <c r="T35" t="e">
        <f>Q35-'"0" цикл'!P35</f>
        <v>#DIV/0!</v>
      </c>
      <c r="U35" t="e">
        <f>R35-'"0" цикл'!Q35</f>
        <v>#DIV/0!</v>
      </c>
      <c r="V35" t="e">
        <f t="shared" si="11"/>
        <v>#DIV/0!</v>
      </c>
      <c r="W35" t="e">
        <f t="shared" si="12"/>
        <v>#DIV/0!</v>
      </c>
      <c r="X35" t="e">
        <f t="shared" si="13"/>
        <v>#DIV/0!</v>
      </c>
    </row>
    <row r="36" spans="1:24" x14ac:dyDescent="0.25">
      <c r="A36">
        <v>16</v>
      </c>
      <c r="F36">
        <f t="shared" si="0"/>
        <v>0</v>
      </c>
      <c r="G36">
        <f t="shared" si="1"/>
        <v>0</v>
      </c>
      <c r="H36">
        <f t="shared" si="14"/>
        <v>0</v>
      </c>
      <c r="I36">
        <f t="shared" si="14"/>
        <v>0</v>
      </c>
      <c r="J36">
        <f t="shared" si="15"/>
        <v>0</v>
      </c>
      <c r="K36">
        <f t="shared" si="15"/>
        <v>0</v>
      </c>
      <c r="L36">
        <f t="shared" si="16"/>
        <v>0</v>
      </c>
      <c r="M36">
        <f t="shared" si="16"/>
        <v>0</v>
      </c>
      <c r="N36">
        <f t="shared" si="5"/>
        <v>0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 t="e">
        <f t="shared" si="9"/>
        <v>#DIV/0!</v>
      </c>
      <c r="S36">
        <f t="shared" si="10"/>
        <v>0</v>
      </c>
      <c r="T36" t="e">
        <f>Q36-'"0" цикл'!P36</f>
        <v>#DIV/0!</v>
      </c>
      <c r="U36" t="e">
        <f>R36-'"0" цикл'!Q36</f>
        <v>#DIV/0!</v>
      </c>
      <c r="V36" t="e">
        <f t="shared" si="11"/>
        <v>#DIV/0!</v>
      </c>
      <c r="W36" t="e">
        <f t="shared" si="12"/>
        <v>#DIV/0!</v>
      </c>
      <c r="X36" t="e">
        <f t="shared" si="13"/>
        <v>#DIV/0!</v>
      </c>
    </row>
    <row r="37" spans="1:24" x14ac:dyDescent="0.25">
      <c r="A37">
        <v>16.5</v>
      </c>
      <c r="F37">
        <f t="shared" si="0"/>
        <v>0</v>
      </c>
      <c r="G37">
        <f t="shared" si="1"/>
        <v>0</v>
      </c>
      <c r="H37">
        <f t="shared" si="14"/>
        <v>0</v>
      </c>
      <c r="I37">
        <f t="shared" si="14"/>
        <v>0</v>
      </c>
      <c r="J37">
        <f t="shared" si="15"/>
        <v>0</v>
      </c>
      <c r="K37">
        <f t="shared" si="15"/>
        <v>0</v>
      </c>
      <c r="L37">
        <f t="shared" si="16"/>
        <v>0</v>
      </c>
      <c r="M37">
        <f t="shared" si="16"/>
        <v>0</v>
      </c>
      <c r="N37">
        <f t="shared" si="5"/>
        <v>0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 t="e">
        <f t="shared" si="9"/>
        <v>#DIV/0!</v>
      </c>
      <c r="S37">
        <f t="shared" si="10"/>
        <v>0</v>
      </c>
      <c r="T37" t="e">
        <f>Q37-'"0" цикл'!P37</f>
        <v>#DIV/0!</v>
      </c>
      <c r="U37" t="e">
        <f>R37-'"0" цикл'!Q37</f>
        <v>#DIV/0!</v>
      </c>
      <c r="V37" t="e">
        <f t="shared" si="11"/>
        <v>#DIV/0!</v>
      </c>
      <c r="W37" t="e">
        <f t="shared" si="12"/>
        <v>#DIV/0!</v>
      </c>
      <c r="X37" t="e">
        <f t="shared" si="13"/>
        <v>#DIV/0!</v>
      </c>
    </row>
    <row r="38" spans="1:24" x14ac:dyDescent="0.25">
      <c r="A38">
        <v>17</v>
      </c>
      <c r="F38">
        <f t="shared" si="0"/>
        <v>0</v>
      </c>
      <c r="G38">
        <f t="shared" si="1"/>
        <v>0</v>
      </c>
      <c r="H38">
        <f t="shared" si="14"/>
        <v>0</v>
      </c>
      <c r="I38">
        <f t="shared" si="14"/>
        <v>0</v>
      </c>
      <c r="J38">
        <f t="shared" si="15"/>
        <v>0</v>
      </c>
      <c r="K38">
        <f t="shared" si="15"/>
        <v>0</v>
      </c>
      <c r="L38">
        <f t="shared" si="16"/>
        <v>0</v>
      </c>
      <c r="M38">
        <f t="shared" si="16"/>
        <v>0</v>
      </c>
      <c r="N38">
        <f t="shared" si="5"/>
        <v>0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 t="e">
        <f t="shared" si="9"/>
        <v>#DIV/0!</v>
      </c>
      <c r="S38">
        <f t="shared" si="10"/>
        <v>0</v>
      </c>
      <c r="T38" t="e">
        <f>Q38-'"0" цикл'!P38</f>
        <v>#DIV/0!</v>
      </c>
      <c r="U38" t="e">
        <f>R38-'"0" цикл'!Q38</f>
        <v>#DIV/0!</v>
      </c>
      <c r="V38" t="e">
        <f t="shared" si="11"/>
        <v>#DIV/0!</v>
      </c>
      <c r="W38" t="e">
        <f t="shared" si="12"/>
        <v>#DIV/0!</v>
      </c>
      <c r="X38" t="e">
        <f t="shared" si="13"/>
        <v>#DIV/0!</v>
      </c>
    </row>
    <row r="39" spans="1:24" x14ac:dyDescent="0.25">
      <c r="A39">
        <v>17.5</v>
      </c>
      <c r="F39">
        <f t="shared" si="0"/>
        <v>0</v>
      </c>
      <c r="G39">
        <f t="shared" si="1"/>
        <v>0</v>
      </c>
      <c r="H39">
        <f t="shared" si="14"/>
        <v>0</v>
      </c>
      <c r="I39">
        <f t="shared" si="14"/>
        <v>0</v>
      </c>
      <c r="J39">
        <f t="shared" si="15"/>
        <v>0</v>
      </c>
      <c r="K39">
        <f t="shared" si="15"/>
        <v>0</v>
      </c>
      <c r="L39">
        <f t="shared" si="16"/>
        <v>0</v>
      </c>
      <c r="M39">
        <f t="shared" si="16"/>
        <v>0</v>
      </c>
      <c r="N39">
        <f t="shared" si="5"/>
        <v>0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 t="e">
        <f t="shared" si="9"/>
        <v>#DIV/0!</v>
      </c>
      <c r="S39">
        <f t="shared" si="10"/>
        <v>0</v>
      </c>
      <c r="T39" t="e">
        <f>Q39-'"0" цикл'!P39</f>
        <v>#DIV/0!</v>
      </c>
      <c r="U39" t="e">
        <f>R39-'"0" цикл'!Q39</f>
        <v>#DIV/0!</v>
      </c>
      <c r="V39" t="e">
        <f t="shared" si="11"/>
        <v>#DIV/0!</v>
      </c>
      <c r="W39" t="e">
        <f t="shared" si="12"/>
        <v>#DIV/0!</v>
      </c>
      <c r="X39" t="e">
        <f t="shared" si="13"/>
        <v>#DIV/0!</v>
      </c>
    </row>
    <row r="40" spans="1:24" x14ac:dyDescent="0.25">
      <c r="A40">
        <v>18</v>
      </c>
      <c r="F40">
        <f t="shared" si="0"/>
        <v>0</v>
      </c>
      <c r="G40">
        <f t="shared" si="1"/>
        <v>0</v>
      </c>
      <c r="H40">
        <f t="shared" si="14"/>
        <v>0</v>
      </c>
      <c r="I40">
        <f t="shared" si="14"/>
        <v>0</v>
      </c>
      <c r="J40">
        <f t="shared" si="15"/>
        <v>0</v>
      </c>
      <c r="K40">
        <f t="shared" si="15"/>
        <v>0</v>
      </c>
      <c r="L40">
        <f t="shared" si="16"/>
        <v>0</v>
      </c>
      <c r="M40">
        <f t="shared" si="16"/>
        <v>0</v>
      </c>
      <c r="N40">
        <f t="shared" si="5"/>
        <v>0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 t="e">
        <f t="shared" si="9"/>
        <v>#DIV/0!</v>
      </c>
      <c r="S40">
        <f t="shared" si="10"/>
        <v>0</v>
      </c>
      <c r="T40" t="e">
        <f>Q40-'"0" цикл'!P40</f>
        <v>#DIV/0!</v>
      </c>
      <c r="U40" t="e">
        <f>R40-'"0" цикл'!Q40</f>
        <v>#DIV/0!</v>
      </c>
      <c r="V40" t="e">
        <f t="shared" si="11"/>
        <v>#DIV/0!</v>
      </c>
      <c r="W40" t="e">
        <f t="shared" si="12"/>
        <v>#DIV/0!</v>
      </c>
      <c r="X40" t="e">
        <f t="shared" si="13"/>
        <v>#DIV/0!</v>
      </c>
    </row>
    <row r="41" spans="1:24" x14ac:dyDescent="0.25">
      <c r="A41">
        <v>18.5</v>
      </c>
      <c r="F41">
        <f t="shared" si="0"/>
        <v>0</v>
      </c>
      <c r="G41">
        <f t="shared" si="1"/>
        <v>0</v>
      </c>
      <c r="H41">
        <f t="shared" si="14"/>
        <v>0</v>
      </c>
      <c r="I41">
        <f t="shared" si="14"/>
        <v>0</v>
      </c>
      <c r="J41">
        <f t="shared" si="15"/>
        <v>0</v>
      </c>
      <c r="K41">
        <f t="shared" si="15"/>
        <v>0</v>
      </c>
      <c r="L41">
        <f t="shared" si="16"/>
        <v>0</v>
      </c>
      <c r="M41">
        <f t="shared" si="16"/>
        <v>0</v>
      </c>
      <c r="N41">
        <f t="shared" si="5"/>
        <v>0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 t="e">
        <f t="shared" si="9"/>
        <v>#DIV/0!</v>
      </c>
      <c r="S41">
        <f t="shared" si="10"/>
        <v>0</v>
      </c>
      <c r="T41" t="e">
        <f>Q41-'"0" цикл'!P41</f>
        <v>#DIV/0!</v>
      </c>
      <c r="U41" t="e">
        <f>R41-'"0" цикл'!Q41</f>
        <v>#DIV/0!</v>
      </c>
      <c r="V41" t="e">
        <f t="shared" si="11"/>
        <v>#DIV/0!</v>
      </c>
      <c r="W41" t="e">
        <f t="shared" si="12"/>
        <v>#DIV/0!</v>
      </c>
      <c r="X41" t="e">
        <f t="shared" si="13"/>
        <v>#DIV/0!</v>
      </c>
    </row>
    <row r="42" spans="1:24" x14ac:dyDescent="0.25">
      <c r="A42">
        <v>19</v>
      </c>
      <c r="F42">
        <f t="shared" si="0"/>
        <v>0</v>
      </c>
      <c r="G42">
        <f t="shared" si="1"/>
        <v>0</v>
      </c>
      <c r="H42">
        <f t="shared" si="14"/>
        <v>0</v>
      </c>
      <c r="I42">
        <f t="shared" si="14"/>
        <v>0</v>
      </c>
      <c r="J42">
        <f t="shared" si="15"/>
        <v>0</v>
      </c>
      <c r="K42">
        <f t="shared" si="15"/>
        <v>0</v>
      </c>
      <c r="L42">
        <f t="shared" si="16"/>
        <v>0</v>
      </c>
      <c r="M42">
        <f t="shared" si="16"/>
        <v>0</v>
      </c>
      <c r="N42">
        <f t="shared" si="5"/>
        <v>0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 t="e">
        <f t="shared" si="9"/>
        <v>#DIV/0!</v>
      </c>
      <c r="S42">
        <f t="shared" si="10"/>
        <v>0</v>
      </c>
      <c r="T42" t="e">
        <f>Q42-'"0" цикл'!P42</f>
        <v>#DIV/0!</v>
      </c>
      <c r="U42" t="e">
        <f>R42-'"0" цикл'!Q42</f>
        <v>#DIV/0!</v>
      </c>
      <c r="V42" t="e">
        <f t="shared" si="11"/>
        <v>#DIV/0!</v>
      </c>
      <c r="W42" t="e">
        <f t="shared" si="12"/>
        <v>#DIV/0!</v>
      </c>
      <c r="X42" t="e">
        <f t="shared" si="13"/>
        <v>#DIV/0!</v>
      </c>
    </row>
    <row r="43" spans="1:24" x14ac:dyDescent="0.25">
      <c r="A43">
        <v>19.5</v>
      </c>
      <c r="F43">
        <f t="shared" si="0"/>
        <v>0</v>
      </c>
      <c r="G43">
        <f t="shared" si="1"/>
        <v>0</v>
      </c>
      <c r="H43">
        <f t="shared" si="14"/>
        <v>0</v>
      </c>
      <c r="I43">
        <f t="shared" si="14"/>
        <v>0</v>
      </c>
      <c r="J43">
        <f t="shared" si="15"/>
        <v>0</v>
      </c>
      <c r="K43">
        <f t="shared" si="15"/>
        <v>0</v>
      </c>
      <c r="L43">
        <f t="shared" si="16"/>
        <v>0</v>
      </c>
      <c r="M43">
        <f t="shared" si="16"/>
        <v>0</v>
      </c>
      <c r="N43">
        <f t="shared" si="5"/>
        <v>0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 t="e">
        <f t="shared" si="9"/>
        <v>#DIV/0!</v>
      </c>
      <c r="S43">
        <f t="shared" si="10"/>
        <v>0</v>
      </c>
      <c r="T43" t="e">
        <f>Q43-'"0" цикл'!P43</f>
        <v>#DIV/0!</v>
      </c>
      <c r="U43" t="e">
        <f>R43-'"0" цикл'!Q43</f>
        <v>#DIV/0!</v>
      </c>
      <c r="V43" t="e">
        <f t="shared" si="11"/>
        <v>#DIV/0!</v>
      </c>
      <c r="W43" t="e">
        <f t="shared" si="12"/>
        <v>#DIV/0!</v>
      </c>
      <c r="X43" t="e">
        <f t="shared" si="13"/>
        <v>#DIV/0!</v>
      </c>
    </row>
    <row r="44" spans="1:24" x14ac:dyDescent="0.25">
      <c r="A44">
        <v>20</v>
      </c>
      <c r="F44">
        <f t="shared" si="0"/>
        <v>0</v>
      </c>
      <c r="G44">
        <f t="shared" si="1"/>
        <v>0</v>
      </c>
      <c r="H44">
        <f t="shared" si="14"/>
        <v>0</v>
      </c>
      <c r="I44">
        <f t="shared" si="14"/>
        <v>0</v>
      </c>
      <c r="J44">
        <f t="shared" si="15"/>
        <v>0</v>
      </c>
      <c r="K44">
        <f t="shared" si="15"/>
        <v>0</v>
      </c>
      <c r="L44">
        <f t="shared" si="16"/>
        <v>0</v>
      </c>
      <c r="M44">
        <f t="shared" si="16"/>
        <v>0</v>
      </c>
      <c r="N44">
        <f t="shared" si="5"/>
        <v>0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 t="e">
        <f t="shared" si="9"/>
        <v>#DIV/0!</v>
      </c>
      <c r="S44">
        <f t="shared" si="10"/>
        <v>0</v>
      </c>
      <c r="T44" t="e">
        <f>Q44-'"0" цикл'!P44</f>
        <v>#DIV/0!</v>
      </c>
      <c r="U44" t="e">
        <f>R44-'"0" цикл'!Q44</f>
        <v>#DIV/0!</v>
      </c>
      <c r="V44" t="e">
        <f t="shared" si="11"/>
        <v>#DIV/0!</v>
      </c>
      <c r="W44" t="e">
        <f t="shared" si="12"/>
        <v>#DIV/0!</v>
      </c>
      <c r="X44" t="e">
        <f t="shared" si="13"/>
        <v>#DIV/0!</v>
      </c>
    </row>
    <row r="45" spans="1:24" x14ac:dyDescent="0.25">
      <c r="A45">
        <v>20.5</v>
      </c>
      <c r="F45">
        <f t="shared" si="0"/>
        <v>0</v>
      </c>
      <c r="G45">
        <f t="shared" si="1"/>
        <v>0</v>
      </c>
      <c r="H45">
        <f t="shared" si="14"/>
        <v>0</v>
      </c>
      <c r="I45">
        <f t="shared" si="14"/>
        <v>0</v>
      </c>
      <c r="J45">
        <f t="shared" si="15"/>
        <v>0</v>
      </c>
      <c r="K45">
        <f t="shared" si="15"/>
        <v>0</v>
      </c>
      <c r="L45">
        <f t="shared" si="16"/>
        <v>0</v>
      </c>
      <c r="M45">
        <f t="shared" si="16"/>
        <v>0</v>
      </c>
      <c r="N45">
        <f t="shared" si="5"/>
        <v>0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 t="e">
        <f t="shared" si="9"/>
        <v>#DIV/0!</v>
      </c>
      <c r="S45">
        <f t="shared" si="10"/>
        <v>0</v>
      </c>
      <c r="T45" t="e">
        <f>Q45-'"0" цикл'!P45</f>
        <v>#DIV/0!</v>
      </c>
      <c r="U45" t="e">
        <f>R45-'"0" цикл'!Q45</f>
        <v>#DIV/0!</v>
      </c>
      <c r="V45" t="e">
        <f t="shared" si="11"/>
        <v>#DIV/0!</v>
      </c>
      <c r="W45" t="e">
        <f t="shared" si="12"/>
        <v>#DIV/0!</v>
      </c>
      <c r="X45" t="e">
        <f t="shared" si="13"/>
        <v>#DIV/0!</v>
      </c>
    </row>
    <row r="46" spans="1:24" x14ac:dyDescent="0.25">
      <c r="A46">
        <v>21</v>
      </c>
      <c r="F46">
        <f t="shared" si="0"/>
        <v>0</v>
      </c>
      <c r="G46">
        <f t="shared" si="1"/>
        <v>0</v>
      </c>
      <c r="H46">
        <f t="shared" si="14"/>
        <v>0</v>
      </c>
      <c r="I46">
        <f t="shared" si="14"/>
        <v>0</v>
      </c>
      <c r="J46">
        <f t="shared" si="15"/>
        <v>0</v>
      </c>
      <c r="K46">
        <f t="shared" si="15"/>
        <v>0</v>
      </c>
      <c r="L46">
        <f t="shared" si="16"/>
        <v>0</v>
      </c>
      <c r="M46">
        <f t="shared" si="16"/>
        <v>0</v>
      </c>
      <c r="N46">
        <f t="shared" si="5"/>
        <v>0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 t="e">
        <f t="shared" si="9"/>
        <v>#DIV/0!</v>
      </c>
      <c r="S46">
        <f t="shared" si="10"/>
        <v>0</v>
      </c>
      <c r="T46" t="e">
        <f>Q46-'"0" цикл'!P46</f>
        <v>#DIV/0!</v>
      </c>
      <c r="U46" t="e">
        <f>R46-'"0" цикл'!Q46</f>
        <v>#DIV/0!</v>
      </c>
      <c r="V46" t="e">
        <f t="shared" si="11"/>
        <v>#DIV/0!</v>
      </c>
      <c r="W46" t="e">
        <f t="shared" si="12"/>
        <v>#DIV/0!</v>
      </c>
      <c r="X46" t="e">
        <f t="shared" si="13"/>
        <v>#DIV/0!</v>
      </c>
    </row>
    <row r="47" spans="1:24" x14ac:dyDescent="0.25">
      <c r="A47">
        <v>21.5</v>
      </c>
      <c r="F47">
        <f t="shared" si="0"/>
        <v>0</v>
      </c>
      <c r="G47">
        <f t="shared" si="1"/>
        <v>0</v>
      </c>
      <c r="H47">
        <f t="shared" si="14"/>
        <v>0</v>
      </c>
      <c r="I47">
        <f t="shared" si="14"/>
        <v>0</v>
      </c>
      <c r="J47">
        <f t="shared" si="15"/>
        <v>0</v>
      </c>
      <c r="K47">
        <f t="shared" si="15"/>
        <v>0</v>
      </c>
      <c r="L47">
        <f t="shared" si="16"/>
        <v>0</v>
      </c>
      <c r="M47">
        <f t="shared" si="16"/>
        <v>0</v>
      </c>
      <c r="N47">
        <f t="shared" si="5"/>
        <v>0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 t="e">
        <f t="shared" si="9"/>
        <v>#DIV/0!</v>
      </c>
      <c r="S47">
        <f t="shared" si="10"/>
        <v>0</v>
      </c>
      <c r="T47" t="e">
        <f>Q47-'"0" цикл'!P47</f>
        <v>#DIV/0!</v>
      </c>
      <c r="U47" t="e">
        <f>R47-'"0" цикл'!Q47</f>
        <v>#DIV/0!</v>
      </c>
      <c r="V47" t="e">
        <f t="shared" si="11"/>
        <v>#DIV/0!</v>
      </c>
      <c r="W47" t="e">
        <f t="shared" si="12"/>
        <v>#DIV/0!</v>
      </c>
      <c r="X47" t="e">
        <f t="shared" si="13"/>
        <v>#DIV/0!</v>
      </c>
    </row>
    <row r="48" spans="1:24" x14ac:dyDescent="0.25">
      <c r="A48">
        <v>22</v>
      </c>
      <c r="F48">
        <f t="shared" si="0"/>
        <v>0</v>
      </c>
      <c r="G48">
        <f t="shared" si="1"/>
        <v>0</v>
      </c>
      <c r="H48">
        <f t="shared" si="14"/>
        <v>0</v>
      </c>
      <c r="I48">
        <f t="shared" si="14"/>
        <v>0</v>
      </c>
      <c r="J48">
        <f t="shared" si="15"/>
        <v>0</v>
      </c>
      <c r="K48">
        <f t="shared" si="15"/>
        <v>0</v>
      </c>
      <c r="L48">
        <f t="shared" si="16"/>
        <v>0</v>
      </c>
      <c r="M48">
        <f t="shared" si="16"/>
        <v>0</v>
      </c>
      <c r="N48">
        <f t="shared" si="5"/>
        <v>0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 t="e">
        <f t="shared" si="9"/>
        <v>#DIV/0!</v>
      </c>
      <c r="S48">
        <f t="shared" si="10"/>
        <v>0</v>
      </c>
      <c r="T48" t="e">
        <f>Q48-'"0" цикл'!P48</f>
        <v>#DIV/0!</v>
      </c>
      <c r="U48" t="e">
        <f>R48-'"0" цикл'!Q48</f>
        <v>#DIV/0!</v>
      </c>
      <c r="V48" t="e">
        <f t="shared" si="11"/>
        <v>#DIV/0!</v>
      </c>
      <c r="W48" t="e">
        <f t="shared" si="12"/>
        <v>#DIV/0!</v>
      </c>
      <c r="X48" t="e">
        <f t="shared" si="13"/>
        <v>#DIV/0!</v>
      </c>
    </row>
    <row r="49" spans="1:24" x14ac:dyDescent="0.25">
      <c r="A49">
        <v>22.5</v>
      </c>
      <c r="F49">
        <f t="shared" si="0"/>
        <v>0</v>
      </c>
      <c r="G49">
        <f t="shared" si="1"/>
        <v>0</v>
      </c>
      <c r="H49">
        <f t="shared" si="14"/>
        <v>0</v>
      </c>
      <c r="I49">
        <f t="shared" si="14"/>
        <v>0</v>
      </c>
      <c r="J49">
        <f t="shared" si="15"/>
        <v>0</v>
      </c>
      <c r="K49">
        <f t="shared" si="15"/>
        <v>0</v>
      </c>
      <c r="L49">
        <f t="shared" si="16"/>
        <v>0</v>
      </c>
      <c r="M49">
        <f t="shared" si="16"/>
        <v>0</v>
      </c>
      <c r="N49">
        <f t="shared" si="5"/>
        <v>0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 t="e">
        <f t="shared" si="9"/>
        <v>#DIV/0!</v>
      </c>
      <c r="S49">
        <f t="shared" si="10"/>
        <v>0</v>
      </c>
      <c r="T49" t="e">
        <f>Q49-'"0" цикл'!P49</f>
        <v>#DIV/0!</v>
      </c>
      <c r="U49" t="e">
        <f>R49-'"0" цикл'!Q49</f>
        <v>#DIV/0!</v>
      </c>
      <c r="V49" t="e">
        <f t="shared" si="11"/>
        <v>#DIV/0!</v>
      </c>
      <c r="W49" t="e">
        <f t="shared" si="12"/>
        <v>#DIV/0!</v>
      </c>
      <c r="X49" t="e">
        <f t="shared" si="13"/>
        <v>#DIV/0!</v>
      </c>
    </row>
    <row r="50" spans="1:24" x14ac:dyDescent="0.25">
      <c r="A50">
        <v>23</v>
      </c>
      <c r="F50">
        <f t="shared" si="0"/>
        <v>0</v>
      </c>
      <c r="G50">
        <f t="shared" si="1"/>
        <v>0</v>
      </c>
      <c r="H50">
        <f t="shared" si="14"/>
        <v>0</v>
      </c>
      <c r="I50">
        <f t="shared" si="14"/>
        <v>0</v>
      </c>
      <c r="J50">
        <f t="shared" si="15"/>
        <v>0</v>
      </c>
      <c r="K50">
        <f t="shared" si="15"/>
        <v>0</v>
      </c>
      <c r="L50">
        <f t="shared" si="16"/>
        <v>0</v>
      </c>
      <c r="M50">
        <f t="shared" si="16"/>
        <v>0</v>
      </c>
      <c r="N50">
        <f t="shared" si="5"/>
        <v>0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 t="e">
        <f t="shared" si="9"/>
        <v>#DIV/0!</v>
      </c>
      <c r="S50">
        <f t="shared" si="10"/>
        <v>0</v>
      </c>
      <c r="T50" t="e">
        <f>Q50-'"0" цикл'!P50</f>
        <v>#DIV/0!</v>
      </c>
      <c r="U50" t="e">
        <f>R50-'"0" цикл'!Q50</f>
        <v>#DIV/0!</v>
      </c>
      <c r="V50" t="e">
        <f t="shared" si="11"/>
        <v>#DIV/0!</v>
      </c>
      <c r="W50" t="e">
        <f t="shared" si="12"/>
        <v>#DIV/0!</v>
      </c>
      <c r="X50" t="e">
        <f t="shared" si="13"/>
        <v>#DIV/0!</v>
      </c>
    </row>
    <row r="51" spans="1:24" x14ac:dyDescent="0.25">
      <c r="A51">
        <v>23.5</v>
      </c>
      <c r="F51">
        <f t="shared" si="0"/>
        <v>0</v>
      </c>
      <c r="G51">
        <f t="shared" si="1"/>
        <v>0</v>
      </c>
      <c r="H51">
        <f t="shared" si="14"/>
        <v>0</v>
      </c>
      <c r="I51">
        <f t="shared" si="14"/>
        <v>0</v>
      </c>
      <c r="J51">
        <f t="shared" si="15"/>
        <v>0</v>
      </c>
      <c r="K51">
        <f t="shared" si="15"/>
        <v>0</v>
      </c>
      <c r="L51">
        <f t="shared" si="16"/>
        <v>0</v>
      </c>
      <c r="M51">
        <f t="shared" si="16"/>
        <v>0</v>
      </c>
      <c r="N51">
        <f t="shared" si="5"/>
        <v>0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 t="e">
        <f t="shared" si="9"/>
        <v>#DIV/0!</v>
      </c>
      <c r="S51">
        <f t="shared" si="10"/>
        <v>0</v>
      </c>
      <c r="T51" t="e">
        <f>Q51-'"0" цикл'!P51</f>
        <v>#DIV/0!</v>
      </c>
      <c r="U51" t="e">
        <f>R51-'"0" цикл'!Q51</f>
        <v>#DIV/0!</v>
      </c>
      <c r="V51" t="e">
        <f t="shared" si="11"/>
        <v>#DIV/0!</v>
      </c>
      <c r="W51" t="e">
        <f t="shared" si="12"/>
        <v>#DIV/0!</v>
      </c>
      <c r="X51" t="e">
        <f t="shared" si="13"/>
        <v>#DIV/0!</v>
      </c>
    </row>
    <row r="52" spans="1:24" x14ac:dyDescent="0.25">
      <c r="A52">
        <v>24</v>
      </c>
      <c r="F52">
        <f t="shared" si="0"/>
        <v>0</v>
      </c>
      <c r="G52">
        <f t="shared" si="1"/>
        <v>0</v>
      </c>
      <c r="H52">
        <f t="shared" si="14"/>
        <v>0</v>
      </c>
      <c r="I52">
        <f t="shared" si="14"/>
        <v>0</v>
      </c>
      <c r="J52">
        <f t="shared" si="15"/>
        <v>0</v>
      </c>
      <c r="K52">
        <f t="shared" si="15"/>
        <v>0</v>
      </c>
      <c r="L52">
        <f t="shared" si="16"/>
        <v>0</v>
      </c>
      <c r="M52">
        <f t="shared" si="16"/>
        <v>0</v>
      </c>
      <c r="N52">
        <f t="shared" si="5"/>
        <v>0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 t="e">
        <f t="shared" si="9"/>
        <v>#DIV/0!</v>
      </c>
      <c r="S52">
        <f t="shared" si="10"/>
        <v>0</v>
      </c>
      <c r="T52" t="e">
        <f>Q52-'"0" цикл'!P52</f>
        <v>#DIV/0!</v>
      </c>
      <c r="U52" t="e">
        <f>R52-'"0" цикл'!Q52</f>
        <v>#DIV/0!</v>
      </c>
      <c r="V52" t="e">
        <f t="shared" si="11"/>
        <v>#DIV/0!</v>
      </c>
      <c r="W52" t="e">
        <f t="shared" si="12"/>
        <v>#DIV/0!</v>
      </c>
      <c r="X52" t="e">
        <f t="shared" si="13"/>
        <v>#DIV/0!</v>
      </c>
    </row>
    <row r="53" spans="1:24" x14ac:dyDescent="0.25">
      <c r="A53">
        <v>24.5</v>
      </c>
      <c r="F53">
        <f t="shared" si="0"/>
        <v>0</v>
      </c>
      <c r="G53">
        <f t="shared" si="1"/>
        <v>0</v>
      </c>
      <c r="H53">
        <f t="shared" ref="H53:I54" si="17">ASIN(F53/20000)</f>
        <v>0</v>
      </c>
      <c r="I53">
        <f t="shared" si="17"/>
        <v>0</v>
      </c>
      <c r="J53">
        <f t="shared" ref="J53:K54" si="18">0.5*SIN(H53)</f>
        <v>0</v>
      </c>
      <c r="K53">
        <f t="shared" si="18"/>
        <v>0</v>
      </c>
      <c r="L53">
        <f t="shared" ref="L53:M54" si="19">J54+L54</f>
        <v>0</v>
      </c>
      <c r="M53">
        <f t="shared" si="19"/>
        <v>0</v>
      </c>
      <c r="N53">
        <f t="shared" si="5"/>
        <v>0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 t="e">
        <f t="shared" si="9"/>
        <v>#DIV/0!</v>
      </c>
      <c r="S53">
        <f t="shared" si="10"/>
        <v>0</v>
      </c>
      <c r="T53" t="e">
        <f>Q53-'"0" цикл'!P53</f>
        <v>#DIV/0!</v>
      </c>
      <c r="U53" t="e">
        <f>R53-'"0" цикл'!Q53</f>
        <v>#DIV/0!</v>
      </c>
      <c r="V53" t="e">
        <f t="shared" si="11"/>
        <v>#DIV/0!</v>
      </c>
      <c r="W53" t="e">
        <f t="shared" si="12"/>
        <v>#DIV/0!</v>
      </c>
      <c r="X53" t="e">
        <f t="shared" si="13"/>
        <v>#DIV/0!</v>
      </c>
    </row>
    <row r="54" spans="1:24" x14ac:dyDescent="0.25">
      <c r="A54">
        <v>25</v>
      </c>
      <c r="F54">
        <f t="shared" si="0"/>
        <v>0</v>
      </c>
      <c r="G54">
        <f t="shared" si="1"/>
        <v>0</v>
      </c>
      <c r="H54">
        <f t="shared" si="17"/>
        <v>0</v>
      </c>
      <c r="I54">
        <f t="shared" si="17"/>
        <v>0</v>
      </c>
      <c r="J54">
        <f t="shared" si="18"/>
        <v>0</v>
      </c>
      <c r="K54">
        <f t="shared" si="18"/>
        <v>0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цикл'!P54</f>
        <v>1.4095952488763364</v>
      </c>
      <c r="U54">
        <f>R54-'"0" цикл'!Q54</f>
        <v>-24.665145113728926</v>
      </c>
      <c r="V54">
        <f t="shared" si="11"/>
        <v>24.705390955153103</v>
      </c>
      <c r="W54">
        <f t="shared" si="12"/>
        <v>-86.729145354197939</v>
      </c>
      <c r="X54">
        <f t="shared" si="13"/>
        <v>273.27085464580205</v>
      </c>
    </row>
  </sheetData>
  <mergeCells count="1">
    <mergeCell ref="B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4" zoomScaleNormal="80" workbookViewId="0">
      <selection activeCell="F13" sqref="F13"/>
    </sheetView>
  </sheetViews>
  <sheetFormatPr defaultRowHeight="15" x14ac:dyDescent="0.25"/>
  <sheetData>
    <row r="1" spans="1:24" x14ac:dyDescent="0.25">
      <c r="B1" s="23" t="s">
        <v>0</v>
      </c>
      <c r="C1" s="23"/>
      <c r="D1" s="23"/>
      <c r="E1" s="23"/>
      <c r="H1" t="s">
        <v>95</v>
      </c>
      <c r="L1" s="1"/>
      <c r="M1" s="1"/>
      <c r="O1" t="s">
        <v>1</v>
      </c>
      <c r="P1" s="4">
        <v>180</v>
      </c>
    </row>
    <row r="2" spans="1:24" x14ac:dyDescent="0.25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t="s">
        <v>7</v>
      </c>
      <c r="G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Q2" t="s">
        <v>17</v>
      </c>
      <c r="R2" t="s">
        <v>18</v>
      </c>
      <c r="S2" s="1" t="s">
        <v>15</v>
      </c>
      <c r="T2" s="1" t="s">
        <v>19</v>
      </c>
      <c r="U2" s="1" t="s">
        <v>20</v>
      </c>
      <c r="V2" s="1" t="s">
        <v>21</v>
      </c>
      <c r="W2" s="1"/>
      <c r="X2" s="1" t="s">
        <v>22</v>
      </c>
    </row>
    <row r="3" spans="1:24" x14ac:dyDescent="0.25">
      <c r="A3">
        <v>-0.5</v>
      </c>
      <c r="F3">
        <f>(B3-C3)/2</f>
        <v>0</v>
      </c>
      <c r="G3">
        <f>(D3-E3)/2</f>
        <v>0</v>
      </c>
      <c r="H3">
        <f>ASIN(F3/20000)</f>
        <v>0</v>
      </c>
      <c r="I3">
        <f>ASIN(G3/20000)</f>
        <v>0</v>
      </c>
      <c r="J3">
        <f>0.5*SIN(H3)</f>
        <v>0</v>
      </c>
      <c r="K3">
        <f>0.5*SIN(I3)</f>
        <v>0</v>
      </c>
      <c r="L3">
        <f>J4+L4</f>
        <v>0</v>
      </c>
      <c r="M3">
        <f>K4+M4</f>
        <v>0</v>
      </c>
      <c r="N3">
        <f>SQRT(L3^2+M3^2)</f>
        <v>0</v>
      </c>
      <c r="O3" t="e">
        <f>IF(L3&gt;=0,180-DEGREES(ASIN(-M3/N3)),IF(M3&lt;0,DEGREES(ASIN(-M3/N3)),360-DEGREES(ASIN(M3/N3))))</f>
        <v>#DIV/0!</v>
      </c>
      <c r="P3" t="e">
        <f>IF((O3+$P$1)&lt;=360,O3+$P$1,O3+$P$1-360)</f>
        <v>#DIV/0!</v>
      </c>
      <c r="Q3" t="e">
        <f>1000*N3*COS(RADIANS(P3))</f>
        <v>#DIV/0!</v>
      </c>
      <c r="R3" t="e">
        <f>1000*N3*SIN(RADIANS(P3))</f>
        <v>#DIV/0!</v>
      </c>
      <c r="S3">
        <f>N3*1000</f>
        <v>0</v>
      </c>
      <c r="T3" t="e">
        <f>Q3-'"0" цикл'!P3</f>
        <v>#DIV/0!</v>
      </c>
      <c r="U3" t="e">
        <f>R3-'"0" цикл'!Q3</f>
        <v>#DIV/0!</v>
      </c>
      <c r="V3" t="e">
        <f>SQRT(T3^2+U3^2)</f>
        <v>#DIV/0!</v>
      </c>
      <c r="W3" t="e">
        <f>IF(V3=0,0,IF(T3&gt;=0,DEGREES(ASIN(U3/V3)),(180-DEGREES(ASIN(U3/V3)))))</f>
        <v>#DIV/0!</v>
      </c>
      <c r="X3" t="e">
        <f>IF(W3&lt;0,360+W3,W3)</f>
        <v>#DIV/0!</v>
      </c>
    </row>
    <row r="4" spans="1:24" x14ac:dyDescent="0.25">
      <c r="A4">
        <v>0</v>
      </c>
      <c r="F4">
        <f t="shared" ref="F4:F54" si="0">(B4-C4)/2</f>
        <v>0</v>
      </c>
      <c r="G4">
        <f t="shared" ref="G4:G54" si="1">(D4-E4)/2</f>
        <v>0</v>
      </c>
      <c r="H4">
        <f t="shared" ref="H4:I19" si="2">ASIN(F4/20000)</f>
        <v>0</v>
      </c>
      <c r="I4">
        <f t="shared" si="2"/>
        <v>0</v>
      </c>
      <c r="J4">
        <f t="shared" ref="J4:K19" si="3">0.5*SIN(H4)</f>
        <v>0</v>
      </c>
      <c r="K4">
        <f t="shared" si="3"/>
        <v>0</v>
      </c>
      <c r="L4">
        <f t="shared" ref="L4:M19" si="4">J5+L5</f>
        <v>0</v>
      </c>
      <c r="M4">
        <f t="shared" si="4"/>
        <v>0</v>
      </c>
      <c r="N4">
        <f t="shared" ref="N4:N54" si="5">SQRT(L4^2+M4^2)</f>
        <v>0</v>
      </c>
      <c r="O4" t="e">
        <f t="shared" ref="O4:O53" si="6">IF(L4&gt;=0,180-DEGREES(ASIN(-M4/N4)),IF(M4&lt;0,DEGREES(ASIN(-M4/N4)),360-DEGREES(ASIN(M4/N4))))</f>
        <v>#DIV/0!</v>
      </c>
      <c r="P4" t="e">
        <f t="shared" ref="P4:P53" si="7">IF((O4+$P$1)&lt;=360,O4+$P$1,O4+$P$1-360)</f>
        <v>#DIV/0!</v>
      </c>
      <c r="Q4" t="e">
        <f t="shared" ref="Q4:Q54" si="8">1000*N4*COS(RADIANS(P4))</f>
        <v>#DIV/0!</v>
      </c>
      <c r="R4" t="e">
        <f t="shared" ref="R4:R54" si="9">1000*N4*SIN(RADIANS(P4))</f>
        <v>#DIV/0!</v>
      </c>
      <c r="S4">
        <f t="shared" ref="S4:S54" si="10">N4*1000</f>
        <v>0</v>
      </c>
      <c r="T4" t="e">
        <f>Q4-'"0" цикл'!P4</f>
        <v>#DIV/0!</v>
      </c>
      <c r="U4" t="e">
        <f>R4-'"0" цикл'!Q4</f>
        <v>#DIV/0!</v>
      </c>
      <c r="V4" t="e">
        <f t="shared" ref="V4:V54" si="11">SQRT(T4^2+U4^2)</f>
        <v>#DIV/0!</v>
      </c>
      <c r="W4" t="e">
        <f t="shared" ref="W4:W54" si="12">IF(V4=0,0,IF(T4&gt;=0,DEGREES(ASIN(U4/V4)),(180-DEGREES(ASIN(U4/V4)))))</f>
        <v>#DIV/0!</v>
      </c>
      <c r="X4" t="e">
        <f t="shared" ref="X4:X54" si="13">IF(W4&lt;0,360+W4,W4)</f>
        <v>#DIV/0!</v>
      </c>
    </row>
    <row r="5" spans="1:24" x14ac:dyDescent="0.25">
      <c r="A5">
        <v>0.5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3"/>
        <v>0</v>
      </c>
      <c r="L5">
        <f t="shared" si="4"/>
        <v>0</v>
      </c>
      <c r="M5">
        <f t="shared" si="4"/>
        <v>0</v>
      </c>
      <c r="N5">
        <f t="shared" si="5"/>
        <v>0</v>
      </c>
      <c r="O5" t="e">
        <f t="shared" si="6"/>
        <v>#DIV/0!</v>
      </c>
      <c r="P5" t="e">
        <f t="shared" si="7"/>
        <v>#DIV/0!</v>
      </c>
      <c r="Q5" t="e">
        <f t="shared" si="8"/>
        <v>#DIV/0!</v>
      </c>
      <c r="R5" t="e">
        <f t="shared" si="9"/>
        <v>#DIV/0!</v>
      </c>
      <c r="S5">
        <f t="shared" si="10"/>
        <v>0</v>
      </c>
      <c r="T5" t="e">
        <f>Q5-'"0" цикл'!P5</f>
        <v>#DIV/0!</v>
      </c>
      <c r="U5" t="e">
        <f>R5-'"0" цикл'!Q5</f>
        <v>#DIV/0!</v>
      </c>
      <c r="V5" t="e">
        <f t="shared" si="11"/>
        <v>#DIV/0!</v>
      </c>
      <c r="W5" t="e">
        <f t="shared" si="12"/>
        <v>#DIV/0!</v>
      </c>
      <c r="X5" t="e">
        <f t="shared" si="13"/>
        <v>#DIV/0!</v>
      </c>
    </row>
    <row r="6" spans="1:24" x14ac:dyDescent="0.25">
      <c r="A6">
        <v>1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3"/>
        <v>0</v>
      </c>
      <c r="L6">
        <f t="shared" si="4"/>
        <v>0</v>
      </c>
      <c r="M6">
        <f t="shared" si="4"/>
        <v>0</v>
      </c>
      <c r="N6">
        <f t="shared" si="5"/>
        <v>0</v>
      </c>
      <c r="O6" t="e">
        <f t="shared" si="6"/>
        <v>#DIV/0!</v>
      </c>
      <c r="P6" t="e">
        <f t="shared" si="7"/>
        <v>#DIV/0!</v>
      </c>
      <c r="Q6" t="e">
        <f t="shared" si="8"/>
        <v>#DIV/0!</v>
      </c>
      <c r="R6" t="e">
        <f t="shared" si="9"/>
        <v>#DIV/0!</v>
      </c>
      <c r="S6">
        <f t="shared" si="10"/>
        <v>0</v>
      </c>
      <c r="T6" t="e">
        <f>Q6-'"0" цикл'!P6</f>
        <v>#DIV/0!</v>
      </c>
      <c r="U6" t="e">
        <f>R6-'"0" цикл'!Q6</f>
        <v>#DIV/0!</v>
      </c>
      <c r="V6" t="e">
        <f t="shared" si="11"/>
        <v>#DIV/0!</v>
      </c>
      <c r="W6" t="e">
        <f t="shared" si="12"/>
        <v>#DIV/0!</v>
      </c>
      <c r="X6" t="e">
        <f t="shared" si="13"/>
        <v>#DIV/0!</v>
      </c>
    </row>
    <row r="7" spans="1:24" x14ac:dyDescent="0.25">
      <c r="A7">
        <v>1.5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2"/>
        <v>0</v>
      </c>
      <c r="J7">
        <f t="shared" si="3"/>
        <v>0</v>
      </c>
      <c r="K7">
        <f t="shared" si="3"/>
        <v>0</v>
      </c>
      <c r="L7">
        <f t="shared" si="4"/>
        <v>0</v>
      </c>
      <c r="M7">
        <f t="shared" si="4"/>
        <v>0</v>
      </c>
      <c r="N7">
        <f t="shared" si="5"/>
        <v>0</v>
      </c>
      <c r="O7" t="e">
        <f t="shared" si="6"/>
        <v>#DIV/0!</v>
      </c>
      <c r="P7" t="e">
        <f t="shared" si="7"/>
        <v>#DIV/0!</v>
      </c>
      <c r="Q7" t="e">
        <f t="shared" si="8"/>
        <v>#DIV/0!</v>
      </c>
      <c r="R7" t="e">
        <f t="shared" si="9"/>
        <v>#DIV/0!</v>
      </c>
      <c r="S7">
        <f t="shared" si="10"/>
        <v>0</v>
      </c>
      <c r="T7" t="e">
        <f>Q7-'"0" цикл'!P7</f>
        <v>#DIV/0!</v>
      </c>
      <c r="U7" t="e">
        <f>R7-'"0" цикл'!Q7</f>
        <v>#DIV/0!</v>
      </c>
      <c r="V7" t="e">
        <f t="shared" si="11"/>
        <v>#DIV/0!</v>
      </c>
      <c r="W7" t="e">
        <f t="shared" si="12"/>
        <v>#DIV/0!</v>
      </c>
      <c r="X7" t="e">
        <f t="shared" si="13"/>
        <v>#DIV/0!</v>
      </c>
    </row>
    <row r="8" spans="1:24" x14ac:dyDescent="0.25">
      <c r="A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2"/>
        <v>0</v>
      </c>
      <c r="J8">
        <f t="shared" si="3"/>
        <v>0</v>
      </c>
      <c r="K8">
        <f t="shared" si="3"/>
        <v>0</v>
      </c>
      <c r="L8">
        <f t="shared" si="4"/>
        <v>0</v>
      </c>
      <c r="M8">
        <f t="shared" si="4"/>
        <v>0</v>
      </c>
      <c r="N8">
        <f t="shared" si="5"/>
        <v>0</v>
      </c>
      <c r="O8" t="e">
        <f t="shared" si="6"/>
        <v>#DIV/0!</v>
      </c>
      <c r="P8" t="e">
        <f t="shared" si="7"/>
        <v>#DIV/0!</v>
      </c>
      <c r="Q8" t="e">
        <f t="shared" si="8"/>
        <v>#DIV/0!</v>
      </c>
      <c r="R8" t="e">
        <f t="shared" si="9"/>
        <v>#DIV/0!</v>
      </c>
      <c r="S8">
        <f t="shared" si="10"/>
        <v>0</v>
      </c>
      <c r="T8" t="e">
        <f>Q8-'"0" цикл'!P8</f>
        <v>#DIV/0!</v>
      </c>
      <c r="U8" t="e">
        <f>R8-'"0" цикл'!Q8</f>
        <v>#DIV/0!</v>
      </c>
      <c r="V8" t="e">
        <f t="shared" si="11"/>
        <v>#DIV/0!</v>
      </c>
      <c r="W8" t="e">
        <f t="shared" si="12"/>
        <v>#DIV/0!</v>
      </c>
      <c r="X8" t="e">
        <f t="shared" si="13"/>
        <v>#DIV/0!</v>
      </c>
    </row>
    <row r="9" spans="1:24" x14ac:dyDescent="0.25">
      <c r="A9">
        <v>2.5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3"/>
        <v>0</v>
      </c>
      <c r="L9">
        <f t="shared" si="4"/>
        <v>0</v>
      </c>
      <c r="M9">
        <f t="shared" si="4"/>
        <v>0</v>
      </c>
      <c r="N9">
        <f t="shared" si="5"/>
        <v>0</v>
      </c>
      <c r="O9" t="e">
        <f t="shared" si="6"/>
        <v>#DIV/0!</v>
      </c>
      <c r="P9" t="e">
        <f t="shared" si="7"/>
        <v>#DIV/0!</v>
      </c>
      <c r="Q9" t="e">
        <f t="shared" si="8"/>
        <v>#DIV/0!</v>
      </c>
      <c r="R9" t="e">
        <f t="shared" si="9"/>
        <v>#DIV/0!</v>
      </c>
      <c r="S9">
        <f t="shared" si="10"/>
        <v>0</v>
      </c>
      <c r="T9" t="e">
        <f>Q9-'"0" цикл'!P9</f>
        <v>#DIV/0!</v>
      </c>
      <c r="U9" t="e">
        <f>R9-'"0" цикл'!Q9</f>
        <v>#DIV/0!</v>
      </c>
      <c r="V9" t="e">
        <f t="shared" si="11"/>
        <v>#DIV/0!</v>
      </c>
      <c r="W9" t="e">
        <f t="shared" si="12"/>
        <v>#DIV/0!</v>
      </c>
      <c r="X9" t="e">
        <f t="shared" si="13"/>
        <v>#DIV/0!</v>
      </c>
    </row>
    <row r="10" spans="1:24" x14ac:dyDescent="0.25">
      <c r="A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3"/>
        <v>0</v>
      </c>
      <c r="L10">
        <f t="shared" si="4"/>
        <v>0</v>
      </c>
      <c r="M10">
        <f t="shared" si="4"/>
        <v>0</v>
      </c>
      <c r="N10">
        <f t="shared" si="5"/>
        <v>0</v>
      </c>
      <c r="O10" t="e">
        <f t="shared" si="6"/>
        <v>#DIV/0!</v>
      </c>
      <c r="P10" t="e">
        <f t="shared" si="7"/>
        <v>#DIV/0!</v>
      </c>
      <c r="Q10" t="e">
        <f t="shared" si="8"/>
        <v>#DIV/0!</v>
      </c>
      <c r="R10" t="e">
        <f t="shared" si="9"/>
        <v>#DIV/0!</v>
      </c>
      <c r="S10">
        <f t="shared" si="10"/>
        <v>0</v>
      </c>
      <c r="T10" t="e">
        <f>Q10-'"0" цикл'!P10</f>
        <v>#DIV/0!</v>
      </c>
      <c r="U10" t="e">
        <f>R10-'"0" цикл'!Q10</f>
        <v>#DIV/0!</v>
      </c>
      <c r="V10" t="e">
        <f t="shared" si="11"/>
        <v>#DIV/0!</v>
      </c>
      <c r="W10" t="e">
        <f t="shared" si="12"/>
        <v>#DIV/0!</v>
      </c>
      <c r="X10" t="e">
        <f t="shared" si="13"/>
        <v>#DIV/0!</v>
      </c>
    </row>
    <row r="11" spans="1:24" x14ac:dyDescent="0.25">
      <c r="A11">
        <v>3.5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2"/>
        <v>0</v>
      </c>
      <c r="J11">
        <f t="shared" si="3"/>
        <v>0</v>
      </c>
      <c r="K11">
        <f t="shared" si="3"/>
        <v>0</v>
      </c>
      <c r="L11">
        <f t="shared" si="4"/>
        <v>0</v>
      </c>
      <c r="M11">
        <f t="shared" si="4"/>
        <v>0</v>
      </c>
      <c r="N11">
        <f t="shared" si="5"/>
        <v>0</v>
      </c>
      <c r="O11" t="e">
        <f t="shared" si="6"/>
        <v>#DIV/0!</v>
      </c>
      <c r="P11" t="e">
        <f t="shared" si="7"/>
        <v>#DIV/0!</v>
      </c>
      <c r="Q11" t="e">
        <f t="shared" si="8"/>
        <v>#DIV/0!</v>
      </c>
      <c r="R11" t="e">
        <f t="shared" si="9"/>
        <v>#DIV/0!</v>
      </c>
      <c r="S11">
        <f t="shared" si="10"/>
        <v>0</v>
      </c>
      <c r="T11" t="e">
        <f>Q11-'"0" цикл'!P11</f>
        <v>#DIV/0!</v>
      </c>
      <c r="U11" t="e">
        <f>R11-'"0" цикл'!Q11</f>
        <v>#DIV/0!</v>
      </c>
      <c r="V11" t="e">
        <f t="shared" si="11"/>
        <v>#DIV/0!</v>
      </c>
      <c r="W11" t="e">
        <f t="shared" si="12"/>
        <v>#DIV/0!</v>
      </c>
      <c r="X11" t="e">
        <f t="shared" si="13"/>
        <v>#DIV/0!</v>
      </c>
    </row>
    <row r="12" spans="1:24" x14ac:dyDescent="0.25">
      <c r="A12">
        <v>4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2"/>
        <v>0</v>
      </c>
      <c r="J12">
        <f t="shared" si="3"/>
        <v>0</v>
      </c>
      <c r="K12">
        <f t="shared" si="3"/>
        <v>0</v>
      </c>
      <c r="L12">
        <f t="shared" si="4"/>
        <v>0</v>
      </c>
      <c r="M12">
        <f t="shared" si="4"/>
        <v>0</v>
      </c>
      <c r="N12">
        <f t="shared" si="5"/>
        <v>0</v>
      </c>
      <c r="O12" t="e">
        <f t="shared" si="6"/>
        <v>#DIV/0!</v>
      </c>
      <c r="P12" t="e">
        <f t="shared" si="7"/>
        <v>#DIV/0!</v>
      </c>
      <c r="Q12" t="e">
        <f t="shared" si="8"/>
        <v>#DIV/0!</v>
      </c>
      <c r="R12" t="e">
        <f t="shared" si="9"/>
        <v>#DIV/0!</v>
      </c>
      <c r="S12">
        <f t="shared" si="10"/>
        <v>0</v>
      </c>
      <c r="T12" t="e">
        <f>Q12-'"0" цикл'!P12</f>
        <v>#DIV/0!</v>
      </c>
      <c r="U12" t="e">
        <f>R12-'"0" цикл'!Q12</f>
        <v>#DIV/0!</v>
      </c>
      <c r="V12" t="e">
        <f t="shared" si="11"/>
        <v>#DIV/0!</v>
      </c>
      <c r="W12" t="e">
        <f t="shared" si="12"/>
        <v>#DIV/0!</v>
      </c>
      <c r="X12" t="e">
        <f t="shared" si="13"/>
        <v>#DIV/0!</v>
      </c>
    </row>
    <row r="13" spans="1:24" x14ac:dyDescent="0.25">
      <c r="A13">
        <v>4.5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2"/>
        <v>0</v>
      </c>
      <c r="J13">
        <f t="shared" si="3"/>
        <v>0</v>
      </c>
      <c r="K13">
        <f t="shared" si="3"/>
        <v>0</v>
      </c>
      <c r="L13">
        <f t="shared" si="4"/>
        <v>0</v>
      </c>
      <c r="M13">
        <f t="shared" si="4"/>
        <v>0</v>
      </c>
      <c r="N13">
        <f t="shared" si="5"/>
        <v>0</v>
      </c>
      <c r="O13" t="e">
        <f t="shared" si="6"/>
        <v>#DIV/0!</v>
      </c>
      <c r="P13" t="e">
        <f t="shared" si="7"/>
        <v>#DIV/0!</v>
      </c>
      <c r="Q13" t="e">
        <f t="shared" si="8"/>
        <v>#DIV/0!</v>
      </c>
      <c r="R13" t="e">
        <f t="shared" si="9"/>
        <v>#DIV/0!</v>
      </c>
      <c r="S13">
        <f t="shared" si="10"/>
        <v>0</v>
      </c>
      <c r="T13" t="e">
        <f>Q13-'"0" цикл'!P13</f>
        <v>#DIV/0!</v>
      </c>
      <c r="U13" t="e">
        <f>R13-'"0" цикл'!Q13</f>
        <v>#DIV/0!</v>
      </c>
      <c r="V13" t="e">
        <f t="shared" si="11"/>
        <v>#DIV/0!</v>
      </c>
      <c r="W13" t="e">
        <f t="shared" si="12"/>
        <v>#DIV/0!</v>
      </c>
      <c r="X13" t="e">
        <f t="shared" si="13"/>
        <v>#DIV/0!</v>
      </c>
    </row>
    <row r="14" spans="1:24" x14ac:dyDescent="0.25">
      <c r="A14">
        <v>5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2"/>
        <v>0</v>
      </c>
      <c r="J14">
        <f t="shared" si="3"/>
        <v>0</v>
      </c>
      <c r="K14">
        <f t="shared" si="3"/>
        <v>0</v>
      </c>
      <c r="L14">
        <f t="shared" si="4"/>
        <v>0</v>
      </c>
      <c r="M14">
        <f t="shared" si="4"/>
        <v>0</v>
      </c>
      <c r="N14">
        <f t="shared" si="5"/>
        <v>0</v>
      </c>
      <c r="O14" t="e">
        <f t="shared" si="6"/>
        <v>#DIV/0!</v>
      </c>
      <c r="P14" t="e">
        <f t="shared" si="7"/>
        <v>#DIV/0!</v>
      </c>
      <c r="Q14" t="e">
        <f t="shared" si="8"/>
        <v>#DIV/0!</v>
      </c>
      <c r="R14" t="e">
        <f t="shared" si="9"/>
        <v>#DIV/0!</v>
      </c>
      <c r="S14">
        <f t="shared" si="10"/>
        <v>0</v>
      </c>
      <c r="T14" t="e">
        <f>Q14-'"0" цикл'!P14</f>
        <v>#DIV/0!</v>
      </c>
      <c r="U14" t="e">
        <f>R14-'"0" цикл'!Q14</f>
        <v>#DIV/0!</v>
      </c>
      <c r="V14" t="e">
        <f t="shared" si="11"/>
        <v>#DIV/0!</v>
      </c>
      <c r="W14" t="e">
        <f t="shared" si="12"/>
        <v>#DIV/0!</v>
      </c>
      <c r="X14" t="e">
        <f t="shared" si="13"/>
        <v>#DIV/0!</v>
      </c>
    </row>
    <row r="15" spans="1:24" x14ac:dyDescent="0.25">
      <c r="A15">
        <v>5.5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2"/>
        <v>0</v>
      </c>
      <c r="J15">
        <f t="shared" si="3"/>
        <v>0</v>
      </c>
      <c r="K15">
        <f t="shared" si="3"/>
        <v>0</v>
      </c>
      <c r="L15">
        <f t="shared" si="4"/>
        <v>0</v>
      </c>
      <c r="M15">
        <f t="shared" si="4"/>
        <v>0</v>
      </c>
      <c r="N15">
        <f t="shared" si="5"/>
        <v>0</v>
      </c>
      <c r="O15" t="e">
        <f t="shared" si="6"/>
        <v>#DIV/0!</v>
      </c>
      <c r="P15" t="e">
        <f t="shared" si="7"/>
        <v>#DIV/0!</v>
      </c>
      <c r="Q15" t="e">
        <f t="shared" si="8"/>
        <v>#DIV/0!</v>
      </c>
      <c r="R15" t="e">
        <f t="shared" si="9"/>
        <v>#DIV/0!</v>
      </c>
      <c r="S15">
        <f t="shared" si="10"/>
        <v>0</v>
      </c>
      <c r="T15" t="e">
        <f>Q15-'"0" цикл'!P15</f>
        <v>#DIV/0!</v>
      </c>
      <c r="U15" t="e">
        <f>R15-'"0" цикл'!Q15</f>
        <v>#DIV/0!</v>
      </c>
      <c r="V15" t="e">
        <f t="shared" si="11"/>
        <v>#DIV/0!</v>
      </c>
      <c r="W15" t="e">
        <f t="shared" si="12"/>
        <v>#DIV/0!</v>
      </c>
      <c r="X15" t="e">
        <f t="shared" si="13"/>
        <v>#DIV/0!</v>
      </c>
    </row>
    <row r="16" spans="1:24" x14ac:dyDescent="0.25">
      <c r="A16">
        <v>6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2"/>
        <v>0</v>
      </c>
      <c r="J16">
        <f t="shared" si="3"/>
        <v>0</v>
      </c>
      <c r="K16">
        <f t="shared" si="3"/>
        <v>0</v>
      </c>
      <c r="L16">
        <f t="shared" si="4"/>
        <v>0</v>
      </c>
      <c r="M16">
        <f t="shared" si="4"/>
        <v>0</v>
      </c>
      <c r="N16">
        <f t="shared" si="5"/>
        <v>0</v>
      </c>
      <c r="O16" t="e">
        <f t="shared" si="6"/>
        <v>#DIV/0!</v>
      </c>
      <c r="P16" t="e">
        <f t="shared" si="7"/>
        <v>#DIV/0!</v>
      </c>
      <c r="Q16" t="e">
        <f t="shared" si="8"/>
        <v>#DIV/0!</v>
      </c>
      <c r="R16" t="e">
        <f t="shared" si="9"/>
        <v>#DIV/0!</v>
      </c>
      <c r="S16">
        <f t="shared" si="10"/>
        <v>0</v>
      </c>
      <c r="T16" t="e">
        <f>Q16-'"0" цикл'!P16</f>
        <v>#DIV/0!</v>
      </c>
      <c r="U16" t="e">
        <f>R16-'"0" цикл'!Q16</f>
        <v>#DIV/0!</v>
      </c>
      <c r="V16" t="e">
        <f t="shared" si="11"/>
        <v>#DIV/0!</v>
      </c>
      <c r="W16" t="e">
        <f t="shared" si="12"/>
        <v>#DIV/0!</v>
      </c>
      <c r="X16" t="e">
        <f t="shared" si="13"/>
        <v>#DIV/0!</v>
      </c>
    </row>
    <row r="17" spans="1:24" x14ac:dyDescent="0.25">
      <c r="A17">
        <v>6.5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2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5"/>
        <v>0</v>
      </c>
      <c r="O17" t="e">
        <f t="shared" si="6"/>
        <v>#DIV/0!</v>
      </c>
      <c r="P17" t="e">
        <f t="shared" si="7"/>
        <v>#DIV/0!</v>
      </c>
      <c r="Q17" t="e">
        <f t="shared" si="8"/>
        <v>#DIV/0!</v>
      </c>
      <c r="R17" t="e">
        <f t="shared" si="9"/>
        <v>#DIV/0!</v>
      </c>
      <c r="S17">
        <f t="shared" si="10"/>
        <v>0</v>
      </c>
      <c r="T17" t="e">
        <f>Q17-'"0" цикл'!P17</f>
        <v>#DIV/0!</v>
      </c>
      <c r="U17" t="e">
        <f>R17-'"0" цикл'!Q17</f>
        <v>#DIV/0!</v>
      </c>
      <c r="V17" t="e">
        <f t="shared" si="11"/>
        <v>#DIV/0!</v>
      </c>
      <c r="W17" t="e">
        <f t="shared" si="12"/>
        <v>#DIV/0!</v>
      </c>
      <c r="X17" t="e">
        <f t="shared" si="13"/>
        <v>#DIV/0!</v>
      </c>
    </row>
    <row r="18" spans="1:24" x14ac:dyDescent="0.25">
      <c r="A18">
        <v>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5"/>
        <v>0</v>
      </c>
      <c r="O18" t="e">
        <f t="shared" si="6"/>
        <v>#DIV/0!</v>
      </c>
      <c r="P18" t="e">
        <f t="shared" si="7"/>
        <v>#DIV/0!</v>
      </c>
      <c r="Q18" t="e">
        <f t="shared" si="8"/>
        <v>#DIV/0!</v>
      </c>
      <c r="R18" t="e">
        <f t="shared" si="9"/>
        <v>#DIV/0!</v>
      </c>
      <c r="S18">
        <f t="shared" si="10"/>
        <v>0</v>
      </c>
      <c r="T18" t="e">
        <f>Q18-'"0" цикл'!P18</f>
        <v>#DIV/0!</v>
      </c>
      <c r="U18" t="e">
        <f>R18-'"0" цикл'!Q18</f>
        <v>#DIV/0!</v>
      </c>
      <c r="V18" t="e">
        <f t="shared" si="11"/>
        <v>#DIV/0!</v>
      </c>
      <c r="W18" t="e">
        <f t="shared" si="12"/>
        <v>#DIV/0!</v>
      </c>
      <c r="X18" t="e">
        <f t="shared" si="13"/>
        <v>#DIV/0!</v>
      </c>
    </row>
    <row r="19" spans="1:24" x14ac:dyDescent="0.25">
      <c r="A19">
        <v>7.5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5"/>
        <v>0</v>
      </c>
      <c r="O19" t="e">
        <f t="shared" si="6"/>
        <v>#DIV/0!</v>
      </c>
      <c r="P19" t="e">
        <f t="shared" si="7"/>
        <v>#DIV/0!</v>
      </c>
      <c r="Q19" t="e">
        <f t="shared" si="8"/>
        <v>#DIV/0!</v>
      </c>
      <c r="R19" t="e">
        <f t="shared" si="9"/>
        <v>#DIV/0!</v>
      </c>
      <c r="S19">
        <f t="shared" si="10"/>
        <v>0</v>
      </c>
      <c r="T19" t="e">
        <f>Q19-'"0" цикл'!P19</f>
        <v>#DIV/0!</v>
      </c>
      <c r="U19" t="e">
        <f>R19-'"0" цикл'!Q19</f>
        <v>#DIV/0!</v>
      </c>
      <c r="V19" t="e">
        <f t="shared" si="11"/>
        <v>#DIV/0!</v>
      </c>
      <c r="W19" t="e">
        <f t="shared" si="12"/>
        <v>#DIV/0!</v>
      </c>
      <c r="X19" t="e">
        <f t="shared" si="13"/>
        <v>#DIV/0!</v>
      </c>
    </row>
    <row r="20" spans="1:24" x14ac:dyDescent="0.25">
      <c r="A20">
        <v>8</v>
      </c>
      <c r="F20">
        <f t="shared" si="0"/>
        <v>0</v>
      </c>
      <c r="G20">
        <f t="shared" si="1"/>
        <v>0</v>
      </c>
      <c r="H20">
        <f t="shared" ref="H20:I52" si="14">ASIN(F20/20000)</f>
        <v>0</v>
      </c>
      <c r="I20">
        <f t="shared" si="14"/>
        <v>0</v>
      </c>
      <c r="J20">
        <f t="shared" ref="J20:K52" si="15">0.5*SIN(H20)</f>
        <v>0</v>
      </c>
      <c r="K20">
        <f t="shared" si="15"/>
        <v>0</v>
      </c>
      <c r="L20">
        <f t="shared" ref="L20:M52" si="16">J21+L21</f>
        <v>0</v>
      </c>
      <c r="M20">
        <f t="shared" si="16"/>
        <v>0</v>
      </c>
      <c r="N20">
        <f t="shared" si="5"/>
        <v>0</v>
      </c>
      <c r="O20" t="e">
        <f t="shared" si="6"/>
        <v>#DIV/0!</v>
      </c>
      <c r="P20" t="e">
        <f t="shared" si="7"/>
        <v>#DIV/0!</v>
      </c>
      <c r="Q20" t="e">
        <f t="shared" si="8"/>
        <v>#DIV/0!</v>
      </c>
      <c r="R20" t="e">
        <f t="shared" si="9"/>
        <v>#DIV/0!</v>
      </c>
      <c r="S20">
        <f t="shared" si="10"/>
        <v>0</v>
      </c>
      <c r="T20" t="e">
        <f>Q20-'"0" цикл'!P20</f>
        <v>#DIV/0!</v>
      </c>
      <c r="U20" t="e">
        <f>R20-'"0" цикл'!Q20</f>
        <v>#DIV/0!</v>
      </c>
      <c r="V20" t="e">
        <f t="shared" si="11"/>
        <v>#DIV/0!</v>
      </c>
      <c r="W20" t="e">
        <f t="shared" si="12"/>
        <v>#DIV/0!</v>
      </c>
      <c r="X20" t="e">
        <f t="shared" si="13"/>
        <v>#DIV/0!</v>
      </c>
    </row>
    <row r="21" spans="1:24" x14ac:dyDescent="0.25">
      <c r="A21">
        <v>8.5</v>
      </c>
      <c r="F21">
        <f t="shared" si="0"/>
        <v>0</v>
      </c>
      <c r="G21">
        <f t="shared" si="1"/>
        <v>0</v>
      </c>
      <c r="H21">
        <f t="shared" si="14"/>
        <v>0</v>
      </c>
      <c r="I21">
        <f t="shared" si="14"/>
        <v>0</v>
      </c>
      <c r="J21">
        <f t="shared" si="15"/>
        <v>0</v>
      </c>
      <c r="K21">
        <f t="shared" si="15"/>
        <v>0</v>
      </c>
      <c r="L21">
        <f t="shared" si="16"/>
        <v>0</v>
      </c>
      <c r="M21">
        <f t="shared" si="16"/>
        <v>0</v>
      </c>
      <c r="N21">
        <f t="shared" si="5"/>
        <v>0</v>
      </c>
      <c r="O21" t="e">
        <f t="shared" si="6"/>
        <v>#DIV/0!</v>
      </c>
      <c r="P21" t="e">
        <f t="shared" si="7"/>
        <v>#DIV/0!</v>
      </c>
      <c r="Q21" t="e">
        <f t="shared" si="8"/>
        <v>#DIV/0!</v>
      </c>
      <c r="R21" t="e">
        <f t="shared" si="9"/>
        <v>#DIV/0!</v>
      </c>
      <c r="S21">
        <f t="shared" si="10"/>
        <v>0</v>
      </c>
      <c r="T21" t="e">
        <f>Q21-'"0" цикл'!P21</f>
        <v>#DIV/0!</v>
      </c>
      <c r="U21" t="e">
        <f>R21-'"0" цикл'!Q21</f>
        <v>#DIV/0!</v>
      </c>
      <c r="V21" t="e">
        <f t="shared" si="11"/>
        <v>#DIV/0!</v>
      </c>
      <c r="W21" t="e">
        <f t="shared" si="12"/>
        <v>#DIV/0!</v>
      </c>
      <c r="X21" t="e">
        <f t="shared" si="13"/>
        <v>#DIV/0!</v>
      </c>
    </row>
    <row r="22" spans="1:24" x14ac:dyDescent="0.25">
      <c r="A22">
        <v>9</v>
      </c>
      <c r="F22">
        <f t="shared" si="0"/>
        <v>0</v>
      </c>
      <c r="G22">
        <f t="shared" si="1"/>
        <v>0</v>
      </c>
      <c r="H22">
        <f t="shared" si="14"/>
        <v>0</v>
      </c>
      <c r="I22">
        <f t="shared" si="14"/>
        <v>0</v>
      </c>
      <c r="J22">
        <f t="shared" si="15"/>
        <v>0</v>
      </c>
      <c r="K22">
        <f t="shared" si="15"/>
        <v>0</v>
      </c>
      <c r="L22">
        <f t="shared" si="16"/>
        <v>0</v>
      </c>
      <c r="M22">
        <f t="shared" si="16"/>
        <v>0</v>
      </c>
      <c r="N22">
        <f t="shared" si="5"/>
        <v>0</v>
      </c>
      <c r="O22" t="e">
        <f t="shared" si="6"/>
        <v>#DIV/0!</v>
      </c>
      <c r="P22" t="e">
        <f t="shared" si="7"/>
        <v>#DIV/0!</v>
      </c>
      <c r="Q22" t="e">
        <f t="shared" si="8"/>
        <v>#DIV/0!</v>
      </c>
      <c r="R22" t="e">
        <f t="shared" si="9"/>
        <v>#DIV/0!</v>
      </c>
      <c r="S22">
        <f t="shared" si="10"/>
        <v>0</v>
      </c>
      <c r="T22" t="e">
        <f>Q22-'"0" цикл'!P22</f>
        <v>#DIV/0!</v>
      </c>
      <c r="U22" t="e">
        <f>R22-'"0" цикл'!Q22</f>
        <v>#DIV/0!</v>
      </c>
      <c r="V22" t="e">
        <f t="shared" si="11"/>
        <v>#DIV/0!</v>
      </c>
      <c r="W22" t="e">
        <f t="shared" si="12"/>
        <v>#DIV/0!</v>
      </c>
      <c r="X22" t="e">
        <f t="shared" si="13"/>
        <v>#DIV/0!</v>
      </c>
    </row>
    <row r="23" spans="1:24" x14ac:dyDescent="0.25">
      <c r="A23">
        <v>9.5</v>
      </c>
      <c r="F23">
        <f t="shared" si="0"/>
        <v>0</v>
      </c>
      <c r="G23">
        <f t="shared" si="1"/>
        <v>0</v>
      </c>
      <c r="H23">
        <f t="shared" si="14"/>
        <v>0</v>
      </c>
      <c r="I23">
        <f t="shared" si="14"/>
        <v>0</v>
      </c>
      <c r="J23">
        <f t="shared" si="15"/>
        <v>0</v>
      </c>
      <c r="K23">
        <f t="shared" si="15"/>
        <v>0</v>
      </c>
      <c r="L23">
        <f t="shared" si="16"/>
        <v>0</v>
      </c>
      <c r="M23">
        <f t="shared" si="16"/>
        <v>0</v>
      </c>
      <c r="N23">
        <f t="shared" si="5"/>
        <v>0</v>
      </c>
      <c r="O23" t="e">
        <f t="shared" si="6"/>
        <v>#DIV/0!</v>
      </c>
      <c r="P23" t="e">
        <f t="shared" si="7"/>
        <v>#DIV/0!</v>
      </c>
      <c r="Q23" t="e">
        <f t="shared" si="8"/>
        <v>#DIV/0!</v>
      </c>
      <c r="R23" t="e">
        <f t="shared" si="9"/>
        <v>#DIV/0!</v>
      </c>
      <c r="S23">
        <f t="shared" si="10"/>
        <v>0</v>
      </c>
      <c r="T23" t="e">
        <f>Q23-'"0" цикл'!P23</f>
        <v>#DIV/0!</v>
      </c>
      <c r="U23" t="e">
        <f>R23-'"0" цикл'!Q23</f>
        <v>#DIV/0!</v>
      </c>
      <c r="V23" t="e">
        <f t="shared" si="11"/>
        <v>#DIV/0!</v>
      </c>
      <c r="W23" t="e">
        <f t="shared" si="12"/>
        <v>#DIV/0!</v>
      </c>
      <c r="X23" t="e">
        <f t="shared" si="13"/>
        <v>#DIV/0!</v>
      </c>
    </row>
    <row r="24" spans="1:24" x14ac:dyDescent="0.25">
      <c r="A24">
        <v>10</v>
      </c>
      <c r="F24">
        <f t="shared" si="0"/>
        <v>0</v>
      </c>
      <c r="G24">
        <f t="shared" si="1"/>
        <v>0</v>
      </c>
      <c r="H24">
        <f t="shared" si="14"/>
        <v>0</v>
      </c>
      <c r="I24">
        <f t="shared" si="14"/>
        <v>0</v>
      </c>
      <c r="J24">
        <f t="shared" si="15"/>
        <v>0</v>
      </c>
      <c r="K24">
        <f t="shared" si="15"/>
        <v>0</v>
      </c>
      <c r="L24">
        <f t="shared" si="16"/>
        <v>0</v>
      </c>
      <c r="M24">
        <f t="shared" si="16"/>
        <v>0</v>
      </c>
      <c r="N24">
        <f t="shared" si="5"/>
        <v>0</v>
      </c>
      <c r="O24" t="e">
        <f t="shared" si="6"/>
        <v>#DIV/0!</v>
      </c>
      <c r="P24" t="e">
        <f t="shared" si="7"/>
        <v>#DIV/0!</v>
      </c>
      <c r="Q24" t="e">
        <f t="shared" si="8"/>
        <v>#DIV/0!</v>
      </c>
      <c r="R24" t="e">
        <f t="shared" si="9"/>
        <v>#DIV/0!</v>
      </c>
      <c r="S24">
        <f t="shared" si="10"/>
        <v>0</v>
      </c>
      <c r="T24" t="e">
        <f>Q24-'"0" цикл'!P24</f>
        <v>#DIV/0!</v>
      </c>
      <c r="U24" t="e">
        <f>R24-'"0" цикл'!Q24</f>
        <v>#DIV/0!</v>
      </c>
      <c r="V24" t="e">
        <f t="shared" si="11"/>
        <v>#DIV/0!</v>
      </c>
      <c r="W24" t="e">
        <f t="shared" si="12"/>
        <v>#DIV/0!</v>
      </c>
      <c r="X24" t="e">
        <f t="shared" si="13"/>
        <v>#DIV/0!</v>
      </c>
    </row>
    <row r="25" spans="1:24" x14ac:dyDescent="0.25">
      <c r="A25">
        <v>10.5</v>
      </c>
      <c r="F25">
        <f t="shared" si="0"/>
        <v>0</v>
      </c>
      <c r="G25">
        <f t="shared" si="1"/>
        <v>0</v>
      </c>
      <c r="H25">
        <f t="shared" si="14"/>
        <v>0</v>
      </c>
      <c r="I25">
        <f t="shared" si="14"/>
        <v>0</v>
      </c>
      <c r="J25">
        <f t="shared" si="15"/>
        <v>0</v>
      </c>
      <c r="K25">
        <f t="shared" si="15"/>
        <v>0</v>
      </c>
      <c r="L25">
        <f t="shared" si="16"/>
        <v>0</v>
      </c>
      <c r="M25">
        <f t="shared" si="16"/>
        <v>0</v>
      </c>
      <c r="N25">
        <f t="shared" si="5"/>
        <v>0</v>
      </c>
      <c r="O25" t="e">
        <f t="shared" si="6"/>
        <v>#DIV/0!</v>
      </c>
      <c r="P25" t="e">
        <f t="shared" si="7"/>
        <v>#DIV/0!</v>
      </c>
      <c r="Q25" t="e">
        <f t="shared" si="8"/>
        <v>#DIV/0!</v>
      </c>
      <c r="R25" t="e">
        <f t="shared" si="9"/>
        <v>#DIV/0!</v>
      </c>
      <c r="S25">
        <f t="shared" si="10"/>
        <v>0</v>
      </c>
      <c r="T25" t="e">
        <f>Q25-'"0" цикл'!P25</f>
        <v>#DIV/0!</v>
      </c>
      <c r="U25" t="e">
        <f>R25-'"0" цикл'!Q25</f>
        <v>#DIV/0!</v>
      </c>
      <c r="V25" t="e">
        <f t="shared" si="11"/>
        <v>#DIV/0!</v>
      </c>
      <c r="W25" t="e">
        <f t="shared" si="12"/>
        <v>#DIV/0!</v>
      </c>
      <c r="X25" t="e">
        <f t="shared" si="13"/>
        <v>#DIV/0!</v>
      </c>
    </row>
    <row r="26" spans="1:24" x14ac:dyDescent="0.25">
      <c r="A26">
        <v>11</v>
      </c>
      <c r="F26">
        <f t="shared" si="0"/>
        <v>0</v>
      </c>
      <c r="G26">
        <f t="shared" si="1"/>
        <v>0</v>
      </c>
      <c r="H26">
        <f t="shared" si="14"/>
        <v>0</v>
      </c>
      <c r="I26">
        <f t="shared" si="14"/>
        <v>0</v>
      </c>
      <c r="J26">
        <f t="shared" si="15"/>
        <v>0</v>
      </c>
      <c r="K26">
        <f t="shared" si="15"/>
        <v>0</v>
      </c>
      <c r="L26">
        <f t="shared" si="16"/>
        <v>0</v>
      </c>
      <c r="M26">
        <f t="shared" si="16"/>
        <v>0</v>
      </c>
      <c r="N26">
        <f t="shared" si="5"/>
        <v>0</v>
      </c>
      <c r="O26" t="e">
        <f t="shared" si="6"/>
        <v>#DIV/0!</v>
      </c>
      <c r="P26" t="e">
        <f t="shared" si="7"/>
        <v>#DIV/0!</v>
      </c>
      <c r="Q26" t="e">
        <f t="shared" si="8"/>
        <v>#DIV/0!</v>
      </c>
      <c r="R26" t="e">
        <f t="shared" si="9"/>
        <v>#DIV/0!</v>
      </c>
      <c r="S26">
        <f t="shared" si="10"/>
        <v>0</v>
      </c>
      <c r="T26" t="e">
        <f>Q26-'"0" цикл'!P26</f>
        <v>#DIV/0!</v>
      </c>
      <c r="U26" t="e">
        <f>R26-'"0" цикл'!Q26</f>
        <v>#DIV/0!</v>
      </c>
      <c r="V26" t="e">
        <f t="shared" si="11"/>
        <v>#DIV/0!</v>
      </c>
      <c r="W26" t="e">
        <f t="shared" si="12"/>
        <v>#DIV/0!</v>
      </c>
      <c r="X26" t="e">
        <f t="shared" si="13"/>
        <v>#DIV/0!</v>
      </c>
    </row>
    <row r="27" spans="1:24" x14ac:dyDescent="0.25">
      <c r="A27">
        <v>11.5</v>
      </c>
      <c r="F27">
        <f t="shared" si="0"/>
        <v>0</v>
      </c>
      <c r="G27">
        <f t="shared" si="1"/>
        <v>0</v>
      </c>
      <c r="H27">
        <f t="shared" si="14"/>
        <v>0</v>
      </c>
      <c r="I27">
        <f t="shared" si="14"/>
        <v>0</v>
      </c>
      <c r="J27">
        <f t="shared" si="15"/>
        <v>0</v>
      </c>
      <c r="K27">
        <f t="shared" si="15"/>
        <v>0</v>
      </c>
      <c r="L27">
        <f t="shared" si="16"/>
        <v>0</v>
      </c>
      <c r="M27">
        <f t="shared" si="16"/>
        <v>0</v>
      </c>
      <c r="N27">
        <f t="shared" si="5"/>
        <v>0</v>
      </c>
      <c r="O27" t="e">
        <f t="shared" si="6"/>
        <v>#DIV/0!</v>
      </c>
      <c r="P27" t="e">
        <f t="shared" si="7"/>
        <v>#DIV/0!</v>
      </c>
      <c r="Q27" t="e">
        <f t="shared" si="8"/>
        <v>#DIV/0!</v>
      </c>
      <c r="R27" t="e">
        <f t="shared" si="9"/>
        <v>#DIV/0!</v>
      </c>
      <c r="S27">
        <f t="shared" si="10"/>
        <v>0</v>
      </c>
      <c r="T27" t="e">
        <f>Q27-'"0" цикл'!P27</f>
        <v>#DIV/0!</v>
      </c>
      <c r="U27" t="e">
        <f>R27-'"0" цикл'!Q27</f>
        <v>#DIV/0!</v>
      </c>
      <c r="V27" t="e">
        <f t="shared" si="11"/>
        <v>#DIV/0!</v>
      </c>
      <c r="W27" t="e">
        <f t="shared" si="12"/>
        <v>#DIV/0!</v>
      </c>
      <c r="X27" t="e">
        <f t="shared" si="13"/>
        <v>#DIV/0!</v>
      </c>
    </row>
    <row r="28" spans="1:24" x14ac:dyDescent="0.25">
      <c r="A28">
        <v>12</v>
      </c>
      <c r="F28">
        <f t="shared" si="0"/>
        <v>0</v>
      </c>
      <c r="G28">
        <f t="shared" si="1"/>
        <v>0</v>
      </c>
      <c r="H28">
        <f t="shared" si="14"/>
        <v>0</v>
      </c>
      <c r="I28">
        <f t="shared" si="14"/>
        <v>0</v>
      </c>
      <c r="J28">
        <f t="shared" si="15"/>
        <v>0</v>
      </c>
      <c r="K28">
        <f t="shared" si="15"/>
        <v>0</v>
      </c>
      <c r="L28">
        <f t="shared" si="16"/>
        <v>0</v>
      </c>
      <c r="M28">
        <f t="shared" si="16"/>
        <v>0</v>
      </c>
      <c r="N28">
        <f t="shared" si="5"/>
        <v>0</v>
      </c>
      <c r="O28" t="e">
        <f t="shared" si="6"/>
        <v>#DIV/0!</v>
      </c>
      <c r="P28" t="e">
        <f t="shared" si="7"/>
        <v>#DIV/0!</v>
      </c>
      <c r="Q28" t="e">
        <f t="shared" si="8"/>
        <v>#DIV/0!</v>
      </c>
      <c r="R28" t="e">
        <f t="shared" si="9"/>
        <v>#DIV/0!</v>
      </c>
      <c r="S28">
        <f t="shared" si="10"/>
        <v>0</v>
      </c>
      <c r="T28" t="e">
        <f>Q28-'"0" цикл'!P28</f>
        <v>#DIV/0!</v>
      </c>
      <c r="U28" t="e">
        <f>R28-'"0" цикл'!Q28</f>
        <v>#DIV/0!</v>
      </c>
      <c r="V28" t="e">
        <f t="shared" si="11"/>
        <v>#DIV/0!</v>
      </c>
      <c r="W28" t="e">
        <f t="shared" si="12"/>
        <v>#DIV/0!</v>
      </c>
      <c r="X28" t="e">
        <f t="shared" si="13"/>
        <v>#DIV/0!</v>
      </c>
    </row>
    <row r="29" spans="1:24" x14ac:dyDescent="0.25">
      <c r="A29">
        <v>12.5</v>
      </c>
      <c r="F29">
        <f t="shared" si="0"/>
        <v>0</v>
      </c>
      <c r="G29">
        <f t="shared" si="1"/>
        <v>0</v>
      </c>
      <c r="H29">
        <f t="shared" si="14"/>
        <v>0</v>
      </c>
      <c r="I29">
        <f t="shared" si="14"/>
        <v>0</v>
      </c>
      <c r="J29">
        <f t="shared" si="15"/>
        <v>0</v>
      </c>
      <c r="K29">
        <f t="shared" si="15"/>
        <v>0</v>
      </c>
      <c r="L29">
        <f t="shared" si="16"/>
        <v>0</v>
      </c>
      <c r="M29">
        <f t="shared" si="16"/>
        <v>0</v>
      </c>
      <c r="N29">
        <f t="shared" si="5"/>
        <v>0</v>
      </c>
      <c r="O29" t="e">
        <f t="shared" si="6"/>
        <v>#DIV/0!</v>
      </c>
      <c r="P29" t="e">
        <f t="shared" si="7"/>
        <v>#DIV/0!</v>
      </c>
      <c r="Q29" t="e">
        <f t="shared" si="8"/>
        <v>#DIV/0!</v>
      </c>
      <c r="R29" t="e">
        <f t="shared" si="9"/>
        <v>#DIV/0!</v>
      </c>
      <c r="S29">
        <f t="shared" si="10"/>
        <v>0</v>
      </c>
      <c r="T29" t="e">
        <f>Q29-'"0" цикл'!P29</f>
        <v>#DIV/0!</v>
      </c>
      <c r="U29" t="e">
        <f>R29-'"0" цикл'!Q29</f>
        <v>#DIV/0!</v>
      </c>
      <c r="V29" t="e">
        <f t="shared" si="11"/>
        <v>#DIV/0!</v>
      </c>
      <c r="W29" t="e">
        <f t="shared" si="12"/>
        <v>#DIV/0!</v>
      </c>
      <c r="X29" t="e">
        <f t="shared" si="13"/>
        <v>#DIV/0!</v>
      </c>
    </row>
    <row r="30" spans="1:24" x14ac:dyDescent="0.25">
      <c r="A30">
        <v>13</v>
      </c>
      <c r="F30">
        <f t="shared" si="0"/>
        <v>0</v>
      </c>
      <c r="G30">
        <f t="shared" si="1"/>
        <v>0</v>
      </c>
      <c r="H30">
        <f t="shared" si="14"/>
        <v>0</v>
      </c>
      <c r="I30">
        <f t="shared" si="14"/>
        <v>0</v>
      </c>
      <c r="J30">
        <f t="shared" si="15"/>
        <v>0</v>
      </c>
      <c r="K30">
        <f t="shared" si="15"/>
        <v>0</v>
      </c>
      <c r="L30">
        <f t="shared" si="16"/>
        <v>0</v>
      </c>
      <c r="M30">
        <f t="shared" si="16"/>
        <v>0</v>
      </c>
      <c r="N30">
        <f t="shared" si="5"/>
        <v>0</v>
      </c>
      <c r="O30" t="e">
        <f t="shared" si="6"/>
        <v>#DIV/0!</v>
      </c>
      <c r="P30" t="e">
        <f t="shared" si="7"/>
        <v>#DIV/0!</v>
      </c>
      <c r="Q30" t="e">
        <f t="shared" si="8"/>
        <v>#DIV/0!</v>
      </c>
      <c r="R30" t="e">
        <f t="shared" si="9"/>
        <v>#DIV/0!</v>
      </c>
      <c r="S30">
        <f t="shared" si="10"/>
        <v>0</v>
      </c>
      <c r="T30" t="e">
        <f>Q30-'"0" цикл'!P30</f>
        <v>#DIV/0!</v>
      </c>
      <c r="U30" t="e">
        <f>R30-'"0" цикл'!Q30</f>
        <v>#DIV/0!</v>
      </c>
      <c r="V30" t="e">
        <f t="shared" si="11"/>
        <v>#DIV/0!</v>
      </c>
      <c r="W30" t="e">
        <f t="shared" si="12"/>
        <v>#DIV/0!</v>
      </c>
      <c r="X30" t="e">
        <f t="shared" si="13"/>
        <v>#DIV/0!</v>
      </c>
    </row>
    <row r="31" spans="1:24" x14ac:dyDescent="0.25">
      <c r="A31">
        <v>13.5</v>
      </c>
      <c r="F31">
        <f t="shared" si="0"/>
        <v>0</v>
      </c>
      <c r="G31">
        <f t="shared" si="1"/>
        <v>0</v>
      </c>
      <c r="H31">
        <f t="shared" si="14"/>
        <v>0</v>
      </c>
      <c r="I31">
        <f t="shared" si="14"/>
        <v>0</v>
      </c>
      <c r="J31">
        <f t="shared" si="15"/>
        <v>0</v>
      </c>
      <c r="K31">
        <f t="shared" si="15"/>
        <v>0</v>
      </c>
      <c r="L31">
        <f t="shared" si="16"/>
        <v>0</v>
      </c>
      <c r="M31">
        <f t="shared" si="16"/>
        <v>0</v>
      </c>
      <c r="N31">
        <f t="shared" si="5"/>
        <v>0</v>
      </c>
      <c r="O31" t="e">
        <f t="shared" si="6"/>
        <v>#DIV/0!</v>
      </c>
      <c r="P31" t="e">
        <f t="shared" si="7"/>
        <v>#DIV/0!</v>
      </c>
      <c r="Q31" t="e">
        <f t="shared" si="8"/>
        <v>#DIV/0!</v>
      </c>
      <c r="R31" t="e">
        <f t="shared" si="9"/>
        <v>#DIV/0!</v>
      </c>
      <c r="S31">
        <f t="shared" si="10"/>
        <v>0</v>
      </c>
      <c r="T31" t="e">
        <f>Q31-'"0" цикл'!P31</f>
        <v>#DIV/0!</v>
      </c>
      <c r="U31" t="e">
        <f>R31-'"0" цикл'!Q31</f>
        <v>#DIV/0!</v>
      </c>
      <c r="V31" t="e">
        <f t="shared" si="11"/>
        <v>#DIV/0!</v>
      </c>
      <c r="W31" t="e">
        <f t="shared" si="12"/>
        <v>#DIV/0!</v>
      </c>
      <c r="X31" t="e">
        <f t="shared" si="13"/>
        <v>#DIV/0!</v>
      </c>
    </row>
    <row r="32" spans="1:24" x14ac:dyDescent="0.25">
      <c r="A32">
        <v>14</v>
      </c>
      <c r="F32">
        <f t="shared" si="0"/>
        <v>0</v>
      </c>
      <c r="G32">
        <f t="shared" si="1"/>
        <v>0</v>
      </c>
      <c r="H32">
        <f t="shared" si="14"/>
        <v>0</v>
      </c>
      <c r="I32">
        <f t="shared" si="14"/>
        <v>0</v>
      </c>
      <c r="J32">
        <f t="shared" si="15"/>
        <v>0</v>
      </c>
      <c r="K32">
        <f t="shared" si="15"/>
        <v>0</v>
      </c>
      <c r="L32">
        <f t="shared" si="16"/>
        <v>0</v>
      </c>
      <c r="M32">
        <f t="shared" si="16"/>
        <v>0</v>
      </c>
      <c r="N32">
        <f t="shared" si="5"/>
        <v>0</v>
      </c>
      <c r="O32" t="e">
        <f t="shared" si="6"/>
        <v>#DIV/0!</v>
      </c>
      <c r="P32" t="e">
        <f t="shared" si="7"/>
        <v>#DIV/0!</v>
      </c>
      <c r="Q32" t="e">
        <f t="shared" si="8"/>
        <v>#DIV/0!</v>
      </c>
      <c r="R32" t="e">
        <f t="shared" si="9"/>
        <v>#DIV/0!</v>
      </c>
      <c r="S32">
        <f t="shared" si="10"/>
        <v>0</v>
      </c>
      <c r="T32" t="e">
        <f>Q32-'"0" цикл'!P32</f>
        <v>#DIV/0!</v>
      </c>
      <c r="U32" t="e">
        <f>R32-'"0" цикл'!Q32</f>
        <v>#DIV/0!</v>
      </c>
      <c r="V32" t="e">
        <f t="shared" si="11"/>
        <v>#DIV/0!</v>
      </c>
      <c r="W32" t="e">
        <f t="shared" si="12"/>
        <v>#DIV/0!</v>
      </c>
      <c r="X32" t="e">
        <f t="shared" si="13"/>
        <v>#DIV/0!</v>
      </c>
    </row>
    <row r="33" spans="1:24" x14ac:dyDescent="0.25">
      <c r="A33">
        <v>14.5</v>
      </c>
      <c r="F33">
        <f t="shared" si="0"/>
        <v>0</v>
      </c>
      <c r="G33">
        <f t="shared" si="1"/>
        <v>0</v>
      </c>
      <c r="H33">
        <f t="shared" si="14"/>
        <v>0</v>
      </c>
      <c r="I33">
        <f t="shared" si="14"/>
        <v>0</v>
      </c>
      <c r="J33">
        <f t="shared" si="15"/>
        <v>0</v>
      </c>
      <c r="K33">
        <f t="shared" si="15"/>
        <v>0</v>
      </c>
      <c r="L33">
        <f t="shared" si="16"/>
        <v>0</v>
      </c>
      <c r="M33">
        <f t="shared" si="16"/>
        <v>0</v>
      </c>
      <c r="N33">
        <f t="shared" si="5"/>
        <v>0</v>
      </c>
      <c r="O33" t="e">
        <f t="shared" si="6"/>
        <v>#DIV/0!</v>
      </c>
      <c r="P33" t="e">
        <f t="shared" si="7"/>
        <v>#DIV/0!</v>
      </c>
      <c r="Q33" t="e">
        <f t="shared" si="8"/>
        <v>#DIV/0!</v>
      </c>
      <c r="R33" t="e">
        <f t="shared" si="9"/>
        <v>#DIV/0!</v>
      </c>
      <c r="S33">
        <f t="shared" si="10"/>
        <v>0</v>
      </c>
      <c r="T33" t="e">
        <f>Q33-'"0" цикл'!P33</f>
        <v>#DIV/0!</v>
      </c>
      <c r="U33" t="e">
        <f>R33-'"0" цикл'!Q33</f>
        <v>#DIV/0!</v>
      </c>
      <c r="V33" t="e">
        <f t="shared" si="11"/>
        <v>#DIV/0!</v>
      </c>
      <c r="W33" t="e">
        <f t="shared" si="12"/>
        <v>#DIV/0!</v>
      </c>
      <c r="X33" t="e">
        <f t="shared" si="13"/>
        <v>#DIV/0!</v>
      </c>
    </row>
    <row r="34" spans="1:24" x14ac:dyDescent="0.25">
      <c r="A34">
        <v>15</v>
      </c>
      <c r="F34">
        <f t="shared" si="0"/>
        <v>0</v>
      </c>
      <c r="G34">
        <f t="shared" si="1"/>
        <v>0</v>
      </c>
      <c r="H34">
        <f t="shared" si="14"/>
        <v>0</v>
      </c>
      <c r="I34">
        <f t="shared" si="14"/>
        <v>0</v>
      </c>
      <c r="J34">
        <f t="shared" si="15"/>
        <v>0</v>
      </c>
      <c r="K34">
        <f t="shared" si="15"/>
        <v>0</v>
      </c>
      <c r="L34">
        <f t="shared" si="16"/>
        <v>0</v>
      </c>
      <c r="M34">
        <f t="shared" si="16"/>
        <v>0</v>
      </c>
      <c r="N34">
        <f t="shared" si="5"/>
        <v>0</v>
      </c>
      <c r="O34" t="e">
        <f t="shared" si="6"/>
        <v>#DIV/0!</v>
      </c>
      <c r="P34" t="e">
        <f t="shared" si="7"/>
        <v>#DIV/0!</v>
      </c>
      <c r="Q34" t="e">
        <f t="shared" si="8"/>
        <v>#DIV/0!</v>
      </c>
      <c r="R34" t="e">
        <f t="shared" si="9"/>
        <v>#DIV/0!</v>
      </c>
      <c r="S34">
        <f t="shared" si="10"/>
        <v>0</v>
      </c>
      <c r="T34" t="e">
        <f>Q34-'"0" цикл'!P34</f>
        <v>#DIV/0!</v>
      </c>
      <c r="U34" t="e">
        <f>R34-'"0" цикл'!Q34</f>
        <v>#DIV/0!</v>
      </c>
      <c r="V34" t="e">
        <f t="shared" si="11"/>
        <v>#DIV/0!</v>
      </c>
      <c r="W34" t="e">
        <f t="shared" si="12"/>
        <v>#DIV/0!</v>
      </c>
      <c r="X34" t="e">
        <f t="shared" si="13"/>
        <v>#DIV/0!</v>
      </c>
    </row>
    <row r="35" spans="1:24" x14ac:dyDescent="0.25">
      <c r="A35">
        <v>15.5</v>
      </c>
      <c r="F35">
        <f t="shared" si="0"/>
        <v>0</v>
      </c>
      <c r="G35">
        <f t="shared" si="1"/>
        <v>0</v>
      </c>
      <c r="H35">
        <f t="shared" si="14"/>
        <v>0</v>
      </c>
      <c r="I35">
        <f t="shared" si="14"/>
        <v>0</v>
      </c>
      <c r="J35">
        <f t="shared" si="15"/>
        <v>0</v>
      </c>
      <c r="K35">
        <f t="shared" si="15"/>
        <v>0</v>
      </c>
      <c r="L35">
        <f t="shared" si="16"/>
        <v>0</v>
      </c>
      <c r="M35">
        <f t="shared" si="16"/>
        <v>0</v>
      </c>
      <c r="N35">
        <f t="shared" si="5"/>
        <v>0</v>
      </c>
      <c r="O35" t="e">
        <f t="shared" si="6"/>
        <v>#DIV/0!</v>
      </c>
      <c r="P35" t="e">
        <f t="shared" si="7"/>
        <v>#DIV/0!</v>
      </c>
      <c r="Q35" t="e">
        <f t="shared" si="8"/>
        <v>#DIV/0!</v>
      </c>
      <c r="R35" t="e">
        <f t="shared" si="9"/>
        <v>#DIV/0!</v>
      </c>
      <c r="S35">
        <f t="shared" si="10"/>
        <v>0</v>
      </c>
      <c r="T35" t="e">
        <f>Q35-'"0" цикл'!P35</f>
        <v>#DIV/0!</v>
      </c>
      <c r="U35" t="e">
        <f>R35-'"0" цикл'!Q35</f>
        <v>#DIV/0!</v>
      </c>
      <c r="V35" t="e">
        <f t="shared" si="11"/>
        <v>#DIV/0!</v>
      </c>
      <c r="W35" t="e">
        <f t="shared" si="12"/>
        <v>#DIV/0!</v>
      </c>
      <c r="X35" t="e">
        <f t="shared" si="13"/>
        <v>#DIV/0!</v>
      </c>
    </row>
    <row r="36" spans="1:24" x14ac:dyDescent="0.25">
      <c r="A36">
        <v>16</v>
      </c>
      <c r="F36">
        <f t="shared" si="0"/>
        <v>0</v>
      </c>
      <c r="G36">
        <f t="shared" si="1"/>
        <v>0</v>
      </c>
      <c r="H36">
        <f t="shared" si="14"/>
        <v>0</v>
      </c>
      <c r="I36">
        <f t="shared" si="14"/>
        <v>0</v>
      </c>
      <c r="J36">
        <f t="shared" si="15"/>
        <v>0</v>
      </c>
      <c r="K36">
        <f t="shared" si="15"/>
        <v>0</v>
      </c>
      <c r="L36">
        <f t="shared" si="16"/>
        <v>0</v>
      </c>
      <c r="M36">
        <f t="shared" si="16"/>
        <v>0</v>
      </c>
      <c r="N36">
        <f t="shared" si="5"/>
        <v>0</v>
      </c>
      <c r="O36" t="e">
        <f t="shared" si="6"/>
        <v>#DIV/0!</v>
      </c>
      <c r="P36" t="e">
        <f t="shared" si="7"/>
        <v>#DIV/0!</v>
      </c>
      <c r="Q36" t="e">
        <f t="shared" si="8"/>
        <v>#DIV/0!</v>
      </c>
      <c r="R36" t="e">
        <f t="shared" si="9"/>
        <v>#DIV/0!</v>
      </c>
      <c r="S36">
        <f t="shared" si="10"/>
        <v>0</v>
      </c>
      <c r="T36" t="e">
        <f>Q36-'"0" цикл'!P36</f>
        <v>#DIV/0!</v>
      </c>
      <c r="U36" t="e">
        <f>R36-'"0" цикл'!Q36</f>
        <v>#DIV/0!</v>
      </c>
      <c r="V36" t="e">
        <f t="shared" si="11"/>
        <v>#DIV/0!</v>
      </c>
      <c r="W36" t="e">
        <f t="shared" si="12"/>
        <v>#DIV/0!</v>
      </c>
      <c r="X36" t="e">
        <f t="shared" si="13"/>
        <v>#DIV/0!</v>
      </c>
    </row>
    <row r="37" spans="1:24" x14ac:dyDescent="0.25">
      <c r="A37">
        <v>16.5</v>
      </c>
      <c r="F37">
        <f t="shared" si="0"/>
        <v>0</v>
      </c>
      <c r="G37">
        <f t="shared" si="1"/>
        <v>0</v>
      </c>
      <c r="H37">
        <f t="shared" si="14"/>
        <v>0</v>
      </c>
      <c r="I37">
        <f t="shared" si="14"/>
        <v>0</v>
      </c>
      <c r="J37">
        <f t="shared" si="15"/>
        <v>0</v>
      </c>
      <c r="K37">
        <f t="shared" si="15"/>
        <v>0</v>
      </c>
      <c r="L37">
        <f t="shared" si="16"/>
        <v>0</v>
      </c>
      <c r="M37">
        <f t="shared" si="16"/>
        <v>0</v>
      </c>
      <c r="N37">
        <f t="shared" si="5"/>
        <v>0</v>
      </c>
      <c r="O37" t="e">
        <f t="shared" si="6"/>
        <v>#DIV/0!</v>
      </c>
      <c r="P37" t="e">
        <f t="shared" si="7"/>
        <v>#DIV/0!</v>
      </c>
      <c r="Q37" t="e">
        <f t="shared" si="8"/>
        <v>#DIV/0!</v>
      </c>
      <c r="R37" t="e">
        <f t="shared" si="9"/>
        <v>#DIV/0!</v>
      </c>
      <c r="S37">
        <f t="shared" si="10"/>
        <v>0</v>
      </c>
      <c r="T37" t="e">
        <f>Q37-'"0" цикл'!P37</f>
        <v>#DIV/0!</v>
      </c>
      <c r="U37" t="e">
        <f>R37-'"0" цикл'!Q37</f>
        <v>#DIV/0!</v>
      </c>
      <c r="V37" t="e">
        <f t="shared" si="11"/>
        <v>#DIV/0!</v>
      </c>
      <c r="W37" t="e">
        <f t="shared" si="12"/>
        <v>#DIV/0!</v>
      </c>
      <c r="X37" t="e">
        <f t="shared" si="13"/>
        <v>#DIV/0!</v>
      </c>
    </row>
    <row r="38" spans="1:24" x14ac:dyDescent="0.25">
      <c r="A38">
        <v>17</v>
      </c>
      <c r="F38">
        <f t="shared" si="0"/>
        <v>0</v>
      </c>
      <c r="G38">
        <f t="shared" si="1"/>
        <v>0</v>
      </c>
      <c r="H38">
        <f t="shared" si="14"/>
        <v>0</v>
      </c>
      <c r="I38">
        <f t="shared" si="14"/>
        <v>0</v>
      </c>
      <c r="J38">
        <f t="shared" si="15"/>
        <v>0</v>
      </c>
      <c r="K38">
        <f t="shared" si="15"/>
        <v>0</v>
      </c>
      <c r="L38">
        <f t="shared" si="16"/>
        <v>0</v>
      </c>
      <c r="M38">
        <f t="shared" si="16"/>
        <v>0</v>
      </c>
      <c r="N38">
        <f t="shared" si="5"/>
        <v>0</v>
      </c>
      <c r="O38" t="e">
        <f t="shared" si="6"/>
        <v>#DIV/0!</v>
      </c>
      <c r="P38" t="e">
        <f t="shared" si="7"/>
        <v>#DIV/0!</v>
      </c>
      <c r="Q38" t="e">
        <f t="shared" si="8"/>
        <v>#DIV/0!</v>
      </c>
      <c r="R38" t="e">
        <f t="shared" si="9"/>
        <v>#DIV/0!</v>
      </c>
      <c r="S38">
        <f t="shared" si="10"/>
        <v>0</v>
      </c>
      <c r="T38" t="e">
        <f>Q38-'"0" цикл'!P38</f>
        <v>#DIV/0!</v>
      </c>
      <c r="U38" t="e">
        <f>R38-'"0" цикл'!Q38</f>
        <v>#DIV/0!</v>
      </c>
      <c r="V38" t="e">
        <f t="shared" si="11"/>
        <v>#DIV/0!</v>
      </c>
      <c r="W38" t="e">
        <f t="shared" si="12"/>
        <v>#DIV/0!</v>
      </c>
      <c r="X38" t="e">
        <f t="shared" si="13"/>
        <v>#DIV/0!</v>
      </c>
    </row>
    <row r="39" spans="1:24" x14ac:dyDescent="0.25">
      <c r="A39">
        <v>17.5</v>
      </c>
      <c r="F39">
        <f t="shared" si="0"/>
        <v>0</v>
      </c>
      <c r="G39">
        <f t="shared" si="1"/>
        <v>0</v>
      </c>
      <c r="H39">
        <f t="shared" si="14"/>
        <v>0</v>
      </c>
      <c r="I39">
        <f t="shared" si="14"/>
        <v>0</v>
      </c>
      <c r="J39">
        <f t="shared" si="15"/>
        <v>0</v>
      </c>
      <c r="K39">
        <f t="shared" si="15"/>
        <v>0</v>
      </c>
      <c r="L39">
        <f t="shared" si="16"/>
        <v>0</v>
      </c>
      <c r="M39">
        <f t="shared" si="16"/>
        <v>0</v>
      </c>
      <c r="N39">
        <f t="shared" si="5"/>
        <v>0</v>
      </c>
      <c r="O39" t="e">
        <f t="shared" si="6"/>
        <v>#DIV/0!</v>
      </c>
      <c r="P39" t="e">
        <f t="shared" si="7"/>
        <v>#DIV/0!</v>
      </c>
      <c r="Q39" t="e">
        <f t="shared" si="8"/>
        <v>#DIV/0!</v>
      </c>
      <c r="R39" t="e">
        <f t="shared" si="9"/>
        <v>#DIV/0!</v>
      </c>
      <c r="S39">
        <f t="shared" si="10"/>
        <v>0</v>
      </c>
      <c r="T39" t="e">
        <f>Q39-'"0" цикл'!P39</f>
        <v>#DIV/0!</v>
      </c>
      <c r="U39" t="e">
        <f>R39-'"0" цикл'!Q39</f>
        <v>#DIV/0!</v>
      </c>
      <c r="V39" t="e">
        <f t="shared" si="11"/>
        <v>#DIV/0!</v>
      </c>
      <c r="W39" t="e">
        <f t="shared" si="12"/>
        <v>#DIV/0!</v>
      </c>
      <c r="X39" t="e">
        <f t="shared" si="13"/>
        <v>#DIV/0!</v>
      </c>
    </row>
    <row r="40" spans="1:24" x14ac:dyDescent="0.25">
      <c r="A40">
        <v>18</v>
      </c>
      <c r="F40">
        <f t="shared" si="0"/>
        <v>0</v>
      </c>
      <c r="G40">
        <f t="shared" si="1"/>
        <v>0</v>
      </c>
      <c r="H40">
        <f t="shared" si="14"/>
        <v>0</v>
      </c>
      <c r="I40">
        <f t="shared" si="14"/>
        <v>0</v>
      </c>
      <c r="J40">
        <f t="shared" si="15"/>
        <v>0</v>
      </c>
      <c r="K40">
        <f t="shared" si="15"/>
        <v>0</v>
      </c>
      <c r="L40">
        <f t="shared" si="16"/>
        <v>0</v>
      </c>
      <c r="M40">
        <f t="shared" si="16"/>
        <v>0</v>
      </c>
      <c r="N40">
        <f t="shared" si="5"/>
        <v>0</v>
      </c>
      <c r="O40" t="e">
        <f t="shared" si="6"/>
        <v>#DIV/0!</v>
      </c>
      <c r="P40" t="e">
        <f t="shared" si="7"/>
        <v>#DIV/0!</v>
      </c>
      <c r="Q40" t="e">
        <f t="shared" si="8"/>
        <v>#DIV/0!</v>
      </c>
      <c r="R40" t="e">
        <f t="shared" si="9"/>
        <v>#DIV/0!</v>
      </c>
      <c r="S40">
        <f t="shared" si="10"/>
        <v>0</v>
      </c>
      <c r="T40" t="e">
        <f>Q40-'"0" цикл'!P40</f>
        <v>#DIV/0!</v>
      </c>
      <c r="U40" t="e">
        <f>R40-'"0" цикл'!Q40</f>
        <v>#DIV/0!</v>
      </c>
      <c r="V40" t="e">
        <f t="shared" si="11"/>
        <v>#DIV/0!</v>
      </c>
      <c r="W40" t="e">
        <f t="shared" si="12"/>
        <v>#DIV/0!</v>
      </c>
      <c r="X40" t="e">
        <f t="shared" si="13"/>
        <v>#DIV/0!</v>
      </c>
    </row>
    <row r="41" spans="1:24" x14ac:dyDescent="0.25">
      <c r="A41">
        <v>18.5</v>
      </c>
      <c r="F41">
        <f t="shared" si="0"/>
        <v>0</v>
      </c>
      <c r="G41">
        <f t="shared" si="1"/>
        <v>0</v>
      </c>
      <c r="H41">
        <f t="shared" si="14"/>
        <v>0</v>
      </c>
      <c r="I41">
        <f t="shared" si="14"/>
        <v>0</v>
      </c>
      <c r="J41">
        <f t="shared" si="15"/>
        <v>0</v>
      </c>
      <c r="K41">
        <f t="shared" si="15"/>
        <v>0</v>
      </c>
      <c r="L41">
        <f t="shared" si="16"/>
        <v>0</v>
      </c>
      <c r="M41">
        <f t="shared" si="16"/>
        <v>0</v>
      </c>
      <c r="N41">
        <f t="shared" si="5"/>
        <v>0</v>
      </c>
      <c r="O41" t="e">
        <f t="shared" si="6"/>
        <v>#DIV/0!</v>
      </c>
      <c r="P41" t="e">
        <f t="shared" si="7"/>
        <v>#DIV/0!</v>
      </c>
      <c r="Q41" t="e">
        <f t="shared" si="8"/>
        <v>#DIV/0!</v>
      </c>
      <c r="R41" t="e">
        <f t="shared" si="9"/>
        <v>#DIV/0!</v>
      </c>
      <c r="S41">
        <f t="shared" si="10"/>
        <v>0</v>
      </c>
      <c r="T41" t="e">
        <f>Q41-'"0" цикл'!P41</f>
        <v>#DIV/0!</v>
      </c>
      <c r="U41" t="e">
        <f>R41-'"0" цикл'!Q41</f>
        <v>#DIV/0!</v>
      </c>
      <c r="V41" t="e">
        <f t="shared" si="11"/>
        <v>#DIV/0!</v>
      </c>
      <c r="W41" t="e">
        <f t="shared" si="12"/>
        <v>#DIV/0!</v>
      </c>
      <c r="X41" t="e">
        <f t="shared" si="13"/>
        <v>#DIV/0!</v>
      </c>
    </row>
    <row r="42" spans="1:24" x14ac:dyDescent="0.25">
      <c r="A42">
        <v>19</v>
      </c>
      <c r="F42">
        <f t="shared" si="0"/>
        <v>0</v>
      </c>
      <c r="G42">
        <f t="shared" si="1"/>
        <v>0</v>
      </c>
      <c r="H42">
        <f t="shared" si="14"/>
        <v>0</v>
      </c>
      <c r="I42">
        <f t="shared" si="14"/>
        <v>0</v>
      </c>
      <c r="J42">
        <f t="shared" si="15"/>
        <v>0</v>
      </c>
      <c r="K42">
        <f t="shared" si="15"/>
        <v>0</v>
      </c>
      <c r="L42">
        <f t="shared" si="16"/>
        <v>0</v>
      </c>
      <c r="M42">
        <f t="shared" si="16"/>
        <v>0</v>
      </c>
      <c r="N42">
        <f t="shared" si="5"/>
        <v>0</v>
      </c>
      <c r="O42" t="e">
        <f t="shared" si="6"/>
        <v>#DIV/0!</v>
      </c>
      <c r="P42" t="e">
        <f t="shared" si="7"/>
        <v>#DIV/0!</v>
      </c>
      <c r="Q42" t="e">
        <f t="shared" si="8"/>
        <v>#DIV/0!</v>
      </c>
      <c r="R42" t="e">
        <f t="shared" si="9"/>
        <v>#DIV/0!</v>
      </c>
      <c r="S42">
        <f t="shared" si="10"/>
        <v>0</v>
      </c>
      <c r="T42" t="e">
        <f>Q42-'"0" цикл'!P42</f>
        <v>#DIV/0!</v>
      </c>
      <c r="U42" t="e">
        <f>R42-'"0" цикл'!Q42</f>
        <v>#DIV/0!</v>
      </c>
      <c r="V42" t="e">
        <f t="shared" si="11"/>
        <v>#DIV/0!</v>
      </c>
      <c r="W42" t="e">
        <f t="shared" si="12"/>
        <v>#DIV/0!</v>
      </c>
      <c r="X42" t="e">
        <f t="shared" si="13"/>
        <v>#DIV/0!</v>
      </c>
    </row>
    <row r="43" spans="1:24" x14ac:dyDescent="0.25">
      <c r="A43">
        <v>19.5</v>
      </c>
      <c r="F43">
        <f t="shared" si="0"/>
        <v>0</v>
      </c>
      <c r="G43">
        <f t="shared" si="1"/>
        <v>0</v>
      </c>
      <c r="H43">
        <f t="shared" si="14"/>
        <v>0</v>
      </c>
      <c r="I43">
        <f t="shared" si="14"/>
        <v>0</v>
      </c>
      <c r="J43">
        <f t="shared" si="15"/>
        <v>0</v>
      </c>
      <c r="K43">
        <f t="shared" si="15"/>
        <v>0</v>
      </c>
      <c r="L43">
        <f t="shared" si="16"/>
        <v>0</v>
      </c>
      <c r="M43">
        <f t="shared" si="16"/>
        <v>0</v>
      </c>
      <c r="N43">
        <f t="shared" si="5"/>
        <v>0</v>
      </c>
      <c r="O43" t="e">
        <f t="shared" si="6"/>
        <v>#DIV/0!</v>
      </c>
      <c r="P43" t="e">
        <f t="shared" si="7"/>
        <v>#DIV/0!</v>
      </c>
      <c r="Q43" t="e">
        <f t="shared" si="8"/>
        <v>#DIV/0!</v>
      </c>
      <c r="R43" t="e">
        <f t="shared" si="9"/>
        <v>#DIV/0!</v>
      </c>
      <c r="S43">
        <f t="shared" si="10"/>
        <v>0</v>
      </c>
      <c r="T43" t="e">
        <f>Q43-'"0" цикл'!P43</f>
        <v>#DIV/0!</v>
      </c>
      <c r="U43" t="e">
        <f>R43-'"0" цикл'!Q43</f>
        <v>#DIV/0!</v>
      </c>
      <c r="V43" t="e">
        <f t="shared" si="11"/>
        <v>#DIV/0!</v>
      </c>
      <c r="W43" t="e">
        <f t="shared" si="12"/>
        <v>#DIV/0!</v>
      </c>
      <c r="X43" t="e">
        <f t="shared" si="13"/>
        <v>#DIV/0!</v>
      </c>
    </row>
    <row r="44" spans="1:24" x14ac:dyDescent="0.25">
      <c r="A44">
        <v>20</v>
      </c>
      <c r="F44">
        <f t="shared" si="0"/>
        <v>0</v>
      </c>
      <c r="G44">
        <f t="shared" si="1"/>
        <v>0</v>
      </c>
      <c r="H44">
        <f t="shared" si="14"/>
        <v>0</v>
      </c>
      <c r="I44">
        <f t="shared" si="14"/>
        <v>0</v>
      </c>
      <c r="J44">
        <f t="shared" si="15"/>
        <v>0</v>
      </c>
      <c r="K44">
        <f t="shared" si="15"/>
        <v>0</v>
      </c>
      <c r="L44">
        <f t="shared" si="16"/>
        <v>0</v>
      </c>
      <c r="M44">
        <f t="shared" si="16"/>
        <v>0</v>
      </c>
      <c r="N44">
        <f t="shared" si="5"/>
        <v>0</v>
      </c>
      <c r="O44" t="e">
        <f t="shared" si="6"/>
        <v>#DIV/0!</v>
      </c>
      <c r="P44" t="e">
        <f t="shared" si="7"/>
        <v>#DIV/0!</v>
      </c>
      <c r="Q44" t="e">
        <f t="shared" si="8"/>
        <v>#DIV/0!</v>
      </c>
      <c r="R44" t="e">
        <f t="shared" si="9"/>
        <v>#DIV/0!</v>
      </c>
      <c r="S44">
        <f t="shared" si="10"/>
        <v>0</v>
      </c>
      <c r="T44" t="e">
        <f>Q44-'"0" цикл'!P44</f>
        <v>#DIV/0!</v>
      </c>
      <c r="U44" t="e">
        <f>R44-'"0" цикл'!Q44</f>
        <v>#DIV/0!</v>
      </c>
      <c r="V44" t="e">
        <f t="shared" si="11"/>
        <v>#DIV/0!</v>
      </c>
      <c r="W44" t="e">
        <f t="shared" si="12"/>
        <v>#DIV/0!</v>
      </c>
      <c r="X44" t="e">
        <f t="shared" si="13"/>
        <v>#DIV/0!</v>
      </c>
    </row>
    <row r="45" spans="1:24" x14ac:dyDescent="0.25">
      <c r="A45">
        <v>20.5</v>
      </c>
      <c r="F45">
        <f t="shared" si="0"/>
        <v>0</v>
      </c>
      <c r="G45">
        <f t="shared" si="1"/>
        <v>0</v>
      </c>
      <c r="H45">
        <f t="shared" si="14"/>
        <v>0</v>
      </c>
      <c r="I45">
        <f t="shared" si="14"/>
        <v>0</v>
      </c>
      <c r="J45">
        <f t="shared" si="15"/>
        <v>0</v>
      </c>
      <c r="K45">
        <f t="shared" si="15"/>
        <v>0</v>
      </c>
      <c r="L45">
        <f t="shared" si="16"/>
        <v>0</v>
      </c>
      <c r="M45">
        <f t="shared" si="16"/>
        <v>0</v>
      </c>
      <c r="N45">
        <f t="shared" si="5"/>
        <v>0</v>
      </c>
      <c r="O45" t="e">
        <f t="shared" si="6"/>
        <v>#DIV/0!</v>
      </c>
      <c r="P45" t="e">
        <f t="shared" si="7"/>
        <v>#DIV/0!</v>
      </c>
      <c r="Q45" t="e">
        <f t="shared" si="8"/>
        <v>#DIV/0!</v>
      </c>
      <c r="R45" t="e">
        <f t="shared" si="9"/>
        <v>#DIV/0!</v>
      </c>
      <c r="S45">
        <f t="shared" si="10"/>
        <v>0</v>
      </c>
      <c r="T45" t="e">
        <f>Q45-'"0" цикл'!P45</f>
        <v>#DIV/0!</v>
      </c>
      <c r="U45" t="e">
        <f>R45-'"0" цикл'!Q45</f>
        <v>#DIV/0!</v>
      </c>
      <c r="V45" t="e">
        <f t="shared" si="11"/>
        <v>#DIV/0!</v>
      </c>
      <c r="W45" t="e">
        <f t="shared" si="12"/>
        <v>#DIV/0!</v>
      </c>
      <c r="X45" t="e">
        <f t="shared" si="13"/>
        <v>#DIV/0!</v>
      </c>
    </row>
    <row r="46" spans="1:24" x14ac:dyDescent="0.25">
      <c r="A46">
        <v>21</v>
      </c>
      <c r="F46">
        <f t="shared" si="0"/>
        <v>0</v>
      </c>
      <c r="G46">
        <f t="shared" si="1"/>
        <v>0</v>
      </c>
      <c r="H46">
        <f t="shared" si="14"/>
        <v>0</v>
      </c>
      <c r="I46">
        <f t="shared" si="14"/>
        <v>0</v>
      </c>
      <c r="J46">
        <f t="shared" si="15"/>
        <v>0</v>
      </c>
      <c r="K46">
        <f t="shared" si="15"/>
        <v>0</v>
      </c>
      <c r="L46">
        <f t="shared" si="16"/>
        <v>0</v>
      </c>
      <c r="M46">
        <f t="shared" si="16"/>
        <v>0</v>
      </c>
      <c r="N46">
        <f t="shared" si="5"/>
        <v>0</v>
      </c>
      <c r="O46" t="e">
        <f t="shared" si="6"/>
        <v>#DIV/0!</v>
      </c>
      <c r="P46" t="e">
        <f t="shared" si="7"/>
        <v>#DIV/0!</v>
      </c>
      <c r="Q46" t="e">
        <f t="shared" si="8"/>
        <v>#DIV/0!</v>
      </c>
      <c r="R46" t="e">
        <f t="shared" si="9"/>
        <v>#DIV/0!</v>
      </c>
      <c r="S46">
        <f t="shared" si="10"/>
        <v>0</v>
      </c>
      <c r="T46" t="e">
        <f>Q46-'"0" цикл'!P46</f>
        <v>#DIV/0!</v>
      </c>
      <c r="U46" t="e">
        <f>R46-'"0" цикл'!Q46</f>
        <v>#DIV/0!</v>
      </c>
      <c r="V46" t="e">
        <f t="shared" si="11"/>
        <v>#DIV/0!</v>
      </c>
      <c r="W46" t="e">
        <f t="shared" si="12"/>
        <v>#DIV/0!</v>
      </c>
      <c r="X46" t="e">
        <f t="shared" si="13"/>
        <v>#DIV/0!</v>
      </c>
    </row>
    <row r="47" spans="1:24" x14ac:dyDescent="0.25">
      <c r="A47">
        <v>21.5</v>
      </c>
      <c r="F47">
        <f t="shared" si="0"/>
        <v>0</v>
      </c>
      <c r="G47">
        <f t="shared" si="1"/>
        <v>0</v>
      </c>
      <c r="H47">
        <f t="shared" si="14"/>
        <v>0</v>
      </c>
      <c r="I47">
        <f t="shared" si="14"/>
        <v>0</v>
      </c>
      <c r="J47">
        <f t="shared" si="15"/>
        <v>0</v>
      </c>
      <c r="K47">
        <f t="shared" si="15"/>
        <v>0</v>
      </c>
      <c r="L47">
        <f t="shared" si="16"/>
        <v>0</v>
      </c>
      <c r="M47">
        <f t="shared" si="16"/>
        <v>0</v>
      </c>
      <c r="N47">
        <f t="shared" si="5"/>
        <v>0</v>
      </c>
      <c r="O47" t="e">
        <f t="shared" si="6"/>
        <v>#DIV/0!</v>
      </c>
      <c r="P47" t="e">
        <f t="shared" si="7"/>
        <v>#DIV/0!</v>
      </c>
      <c r="Q47" t="e">
        <f t="shared" si="8"/>
        <v>#DIV/0!</v>
      </c>
      <c r="R47" t="e">
        <f t="shared" si="9"/>
        <v>#DIV/0!</v>
      </c>
      <c r="S47">
        <f t="shared" si="10"/>
        <v>0</v>
      </c>
      <c r="T47" t="e">
        <f>Q47-'"0" цикл'!P47</f>
        <v>#DIV/0!</v>
      </c>
      <c r="U47" t="e">
        <f>R47-'"0" цикл'!Q47</f>
        <v>#DIV/0!</v>
      </c>
      <c r="V47" t="e">
        <f t="shared" si="11"/>
        <v>#DIV/0!</v>
      </c>
      <c r="W47" t="e">
        <f t="shared" si="12"/>
        <v>#DIV/0!</v>
      </c>
      <c r="X47" t="e">
        <f t="shared" si="13"/>
        <v>#DIV/0!</v>
      </c>
    </row>
    <row r="48" spans="1:24" x14ac:dyDescent="0.25">
      <c r="A48">
        <v>22</v>
      </c>
      <c r="F48">
        <f t="shared" si="0"/>
        <v>0</v>
      </c>
      <c r="G48">
        <f t="shared" si="1"/>
        <v>0</v>
      </c>
      <c r="H48">
        <f t="shared" si="14"/>
        <v>0</v>
      </c>
      <c r="I48">
        <f t="shared" si="14"/>
        <v>0</v>
      </c>
      <c r="J48">
        <f t="shared" si="15"/>
        <v>0</v>
      </c>
      <c r="K48">
        <f t="shared" si="15"/>
        <v>0</v>
      </c>
      <c r="L48">
        <f t="shared" si="16"/>
        <v>0</v>
      </c>
      <c r="M48">
        <f t="shared" si="16"/>
        <v>0</v>
      </c>
      <c r="N48">
        <f t="shared" si="5"/>
        <v>0</v>
      </c>
      <c r="O48" t="e">
        <f t="shared" si="6"/>
        <v>#DIV/0!</v>
      </c>
      <c r="P48" t="e">
        <f t="shared" si="7"/>
        <v>#DIV/0!</v>
      </c>
      <c r="Q48" t="e">
        <f t="shared" si="8"/>
        <v>#DIV/0!</v>
      </c>
      <c r="R48" t="e">
        <f t="shared" si="9"/>
        <v>#DIV/0!</v>
      </c>
      <c r="S48">
        <f t="shared" si="10"/>
        <v>0</v>
      </c>
      <c r="T48" t="e">
        <f>Q48-'"0" цикл'!P48</f>
        <v>#DIV/0!</v>
      </c>
      <c r="U48" t="e">
        <f>R48-'"0" цикл'!Q48</f>
        <v>#DIV/0!</v>
      </c>
      <c r="V48" t="e">
        <f t="shared" si="11"/>
        <v>#DIV/0!</v>
      </c>
      <c r="W48" t="e">
        <f t="shared" si="12"/>
        <v>#DIV/0!</v>
      </c>
      <c r="X48" t="e">
        <f t="shared" si="13"/>
        <v>#DIV/0!</v>
      </c>
    </row>
    <row r="49" spans="1:24" x14ac:dyDescent="0.25">
      <c r="A49">
        <v>22.5</v>
      </c>
      <c r="F49">
        <f t="shared" si="0"/>
        <v>0</v>
      </c>
      <c r="G49">
        <f t="shared" si="1"/>
        <v>0</v>
      </c>
      <c r="H49">
        <f t="shared" si="14"/>
        <v>0</v>
      </c>
      <c r="I49">
        <f t="shared" si="14"/>
        <v>0</v>
      </c>
      <c r="J49">
        <f t="shared" si="15"/>
        <v>0</v>
      </c>
      <c r="K49">
        <f t="shared" si="15"/>
        <v>0</v>
      </c>
      <c r="L49">
        <f t="shared" si="16"/>
        <v>0</v>
      </c>
      <c r="M49">
        <f t="shared" si="16"/>
        <v>0</v>
      </c>
      <c r="N49">
        <f t="shared" si="5"/>
        <v>0</v>
      </c>
      <c r="O49" t="e">
        <f t="shared" si="6"/>
        <v>#DIV/0!</v>
      </c>
      <c r="P49" t="e">
        <f t="shared" si="7"/>
        <v>#DIV/0!</v>
      </c>
      <c r="Q49" t="e">
        <f t="shared" si="8"/>
        <v>#DIV/0!</v>
      </c>
      <c r="R49" t="e">
        <f t="shared" si="9"/>
        <v>#DIV/0!</v>
      </c>
      <c r="S49">
        <f t="shared" si="10"/>
        <v>0</v>
      </c>
      <c r="T49" t="e">
        <f>Q49-'"0" цикл'!P49</f>
        <v>#DIV/0!</v>
      </c>
      <c r="U49" t="e">
        <f>R49-'"0" цикл'!Q49</f>
        <v>#DIV/0!</v>
      </c>
      <c r="V49" t="e">
        <f t="shared" si="11"/>
        <v>#DIV/0!</v>
      </c>
      <c r="W49" t="e">
        <f t="shared" si="12"/>
        <v>#DIV/0!</v>
      </c>
      <c r="X49" t="e">
        <f t="shared" si="13"/>
        <v>#DIV/0!</v>
      </c>
    </row>
    <row r="50" spans="1:24" x14ac:dyDescent="0.25">
      <c r="A50">
        <v>23</v>
      </c>
      <c r="F50">
        <f t="shared" si="0"/>
        <v>0</v>
      </c>
      <c r="G50">
        <f t="shared" si="1"/>
        <v>0</v>
      </c>
      <c r="H50">
        <f t="shared" si="14"/>
        <v>0</v>
      </c>
      <c r="I50">
        <f t="shared" si="14"/>
        <v>0</v>
      </c>
      <c r="J50">
        <f t="shared" si="15"/>
        <v>0</v>
      </c>
      <c r="K50">
        <f t="shared" si="15"/>
        <v>0</v>
      </c>
      <c r="L50">
        <f t="shared" si="16"/>
        <v>0</v>
      </c>
      <c r="M50">
        <f t="shared" si="16"/>
        <v>0</v>
      </c>
      <c r="N50">
        <f t="shared" si="5"/>
        <v>0</v>
      </c>
      <c r="O50" t="e">
        <f t="shared" si="6"/>
        <v>#DIV/0!</v>
      </c>
      <c r="P50" t="e">
        <f t="shared" si="7"/>
        <v>#DIV/0!</v>
      </c>
      <c r="Q50" t="e">
        <f t="shared" si="8"/>
        <v>#DIV/0!</v>
      </c>
      <c r="R50" t="e">
        <f t="shared" si="9"/>
        <v>#DIV/0!</v>
      </c>
      <c r="S50">
        <f t="shared" si="10"/>
        <v>0</v>
      </c>
      <c r="T50" t="e">
        <f>Q50-'"0" цикл'!P50</f>
        <v>#DIV/0!</v>
      </c>
      <c r="U50" t="e">
        <f>R50-'"0" цикл'!Q50</f>
        <v>#DIV/0!</v>
      </c>
      <c r="V50" t="e">
        <f t="shared" si="11"/>
        <v>#DIV/0!</v>
      </c>
      <c r="W50" t="e">
        <f t="shared" si="12"/>
        <v>#DIV/0!</v>
      </c>
      <c r="X50" t="e">
        <f t="shared" si="13"/>
        <v>#DIV/0!</v>
      </c>
    </row>
    <row r="51" spans="1:24" x14ac:dyDescent="0.25">
      <c r="A51">
        <v>23.5</v>
      </c>
      <c r="F51">
        <f t="shared" si="0"/>
        <v>0</v>
      </c>
      <c r="G51">
        <f t="shared" si="1"/>
        <v>0</v>
      </c>
      <c r="H51">
        <f t="shared" si="14"/>
        <v>0</v>
      </c>
      <c r="I51">
        <f t="shared" si="14"/>
        <v>0</v>
      </c>
      <c r="J51">
        <f t="shared" si="15"/>
        <v>0</v>
      </c>
      <c r="K51">
        <f t="shared" si="15"/>
        <v>0</v>
      </c>
      <c r="L51">
        <f t="shared" si="16"/>
        <v>0</v>
      </c>
      <c r="M51">
        <f t="shared" si="16"/>
        <v>0</v>
      </c>
      <c r="N51">
        <f t="shared" si="5"/>
        <v>0</v>
      </c>
      <c r="O51" t="e">
        <f t="shared" si="6"/>
        <v>#DIV/0!</v>
      </c>
      <c r="P51" t="e">
        <f t="shared" si="7"/>
        <v>#DIV/0!</v>
      </c>
      <c r="Q51" t="e">
        <f t="shared" si="8"/>
        <v>#DIV/0!</v>
      </c>
      <c r="R51" t="e">
        <f t="shared" si="9"/>
        <v>#DIV/0!</v>
      </c>
      <c r="S51">
        <f t="shared" si="10"/>
        <v>0</v>
      </c>
      <c r="T51" t="e">
        <f>Q51-'"0" цикл'!P51</f>
        <v>#DIV/0!</v>
      </c>
      <c r="U51" t="e">
        <f>R51-'"0" цикл'!Q51</f>
        <v>#DIV/0!</v>
      </c>
      <c r="V51" t="e">
        <f t="shared" si="11"/>
        <v>#DIV/0!</v>
      </c>
      <c r="W51" t="e">
        <f t="shared" si="12"/>
        <v>#DIV/0!</v>
      </c>
      <c r="X51" t="e">
        <f t="shared" si="13"/>
        <v>#DIV/0!</v>
      </c>
    </row>
    <row r="52" spans="1:24" x14ac:dyDescent="0.25">
      <c r="A52">
        <v>24</v>
      </c>
      <c r="F52">
        <f t="shared" si="0"/>
        <v>0</v>
      </c>
      <c r="G52">
        <f t="shared" si="1"/>
        <v>0</v>
      </c>
      <c r="H52">
        <f t="shared" si="14"/>
        <v>0</v>
      </c>
      <c r="I52">
        <f t="shared" si="14"/>
        <v>0</v>
      </c>
      <c r="J52">
        <f t="shared" si="15"/>
        <v>0</v>
      </c>
      <c r="K52">
        <f t="shared" si="15"/>
        <v>0</v>
      </c>
      <c r="L52">
        <f t="shared" si="16"/>
        <v>0</v>
      </c>
      <c r="M52">
        <f t="shared" si="16"/>
        <v>0</v>
      </c>
      <c r="N52">
        <f t="shared" si="5"/>
        <v>0</v>
      </c>
      <c r="O52" t="e">
        <f t="shared" si="6"/>
        <v>#DIV/0!</v>
      </c>
      <c r="P52" t="e">
        <f t="shared" si="7"/>
        <v>#DIV/0!</v>
      </c>
      <c r="Q52" t="e">
        <f t="shared" si="8"/>
        <v>#DIV/0!</v>
      </c>
      <c r="R52" t="e">
        <f t="shared" si="9"/>
        <v>#DIV/0!</v>
      </c>
      <c r="S52">
        <f t="shared" si="10"/>
        <v>0</v>
      </c>
      <c r="T52" t="e">
        <f>Q52-'"0" цикл'!P52</f>
        <v>#DIV/0!</v>
      </c>
      <c r="U52" t="e">
        <f>R52-'"0" цикл'!Q52</f>
        <v>#DIV/0!</v>
      </c>
      <c r="V52" t="e">
        <f t="shared" si="11"/>
        <v>#DIV/0!</v>
      </c>
      <c r="W52" t="e">
        <f t="shared" si="12"/>
        <v>#DIV/0!</v>
      </c>
      <c r="X52" t="e">
        <f t="shared" si="13"/>
        <v>#DIV/0!</v>
      </c>
    </row>
    <row r="53" spans="1:24" x14ac:dyDescent="0.25">
      <c r="A53">
        <v>24.5</v>
      </c>
      <c r="F53">
        <f t="shared" si="0"/>
        <v>0</v>
      </c>
      <c r="G53">
        <f t="shared" si="1"/>
        <v>0</v>
      </c>
      <c r="H53">
        <f t="shared" ref="H53:I54" si="17">ASIN(F53/20000)</f>
        <v>0</v>
      </c>
      <c r="I53">
        <f t="shared" si="17"/>
        <v>0</v>
      </c>
      <c r="J53">
        <f t="shared" ref="J53:K54" si="18">0.5*SIN(H53)</f>
        <v>0</v>
      </c>
      <c r="K53">
        <f t="shared" si="18"/>
        <v>0</v>
      </c>
      <c r="L53">
        <f t="shared" ref="L53:M54" si="19">J54+L54</f>
        <v>0</v>
      </c>
      <c r="M53">
        <f t="shared" si="19"/>
        <v>0</v>
      </c>
      <c r="N53">
        <f t="shared" si="5"/>
        <v>0</v>
      </c>
      <c r="O53" t="e">
        <f t="shared" si="6"/>
        <v>#DIV/0!</v>
      </c>
      <c r="P53" t="e">
        <f t="shared" si="7"/>
        <v>#DIV/0!</v>
      </c>
      <c r="Q53" t="e">
        <f t="shared" si="8"/>
        <v>#DIV/0!</v>
      </c>
      <c r="R53" t="e">
        <f t="shared" si="9"/>
        <v>#DIV/0!</v>
      </c>
      <c r="S53">
        <f t="shared" si="10"/>
        <v>0</v>
      </c>
      <c r="T53" t="e">
        <f>Q53-'"0" цикл'!P53</f>
        <v>#DIV/0!</v>
      </c>
      <c r="U53" t="e">
        <f>R53-'"0" цикл'!Q53</f>
        <v>#DIV/0!</v>
      </c>
      <c r="V53" t="e">
        <f t="shared" si="11"/>
        <v>#DIV/0!</v>
      </c>
      <c r="W53" t="e">
        <f t="shared" si="12"/>
        <v>#DIV/0!</v>
      </c>
      <c r="X53" t="e">
        <f t="shared" si="13"/>
        <v>#DIV/0!</v>
      </c>
    </row>
    <row r="54" spans="1:24" x14ac:dyDescent="0.25">
      <c r="A54">
        <v>25</v>
      </c>
      <c r="F54">
        <f t="shared" si="0"/>
        <v>0</v>
      </c>
      <c r="G54">
        <f t="shared" si="1"/>
        <v>0</v>
      </c>
      <c r="H54">
        <f t="shared" si="17"/>
        <v>0</v>
      </c>
      <c r="I54">
        <f t="shared" si="17"/>
        <v>0</v>
      </c>
      <c r="J54">
        <f t="shared" si="18"/>
        <v>0</v>
      </c>
      <c r="K54">
        <f t="shared" si="18"/>
        <v>0</v>
      </c>
      <c r="L54">
        <f t="shared" si="19"/>
        <v>0</v>
      </c>
      <c r="M54">
        <f t="shared" si="19"/>
        <v>0</v>
      </c>
      <c r="N54">
        <f t="shared" si="5"/>
        <v>0</v>
      </c>
      <c r="O54">
        <v>0</v>
      </c>
      <c r="P54"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>Q54-'"0" цикл'!P54</f>
        <v>1.4095952488763364</v>
      </c>
      <c r="U54">
        <f>R54-'"0" цикл'!Q54</f>
        <v>-24.665145113728926</v>
      </c>
      <c r="V54">
        <f t="shared" si="11"/>
        <v>24.705390955153103</v>
      </c>
      <c r="W54">
        <f t="shared" si="12"/>
        <v>-86.729145354197939</v>
      </c>
      <c r="X54">
        <f t="shared" si="13"/>
        <v>273.27085464580205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5" zoomScale="70" zoomScaleNormal="70" workbookViewId="0">
      <selection activeCell="B2" sqref="B2:E53"/>
    </sheetView>
  </sheetViews>
  <sheetFormatPr defaultRowHeight="15" x14ac:dyDescent="0.25"/>
  <cols>
    <col min="1" max="1" width="9" style="6" customWidth="1"/>
    <col min="8" max="8" width="8.85546875" style="5"/>
    <col min="11" max="11" width="25.7109375" customWidth="1"/>
    <col min="12" max="12" width="9.140625" style="6"/>
  </cols>
  <sheetData>
    <row r="1" spans="1:14" x14ac:dyDescent="0.25">
      <c r="A1" s="6" t="s">
        <v>92</v>
      </c>
      <c r="B1">
        <v>5556</v>
      </c>
      <c r="C1">
        <v>-12381</v>
      </c>
      <c r="D1">
        <v>11531</v>
      </c>
      <c r="E1">
        <v>729</v>
      </c>
      <c r="F1" s="5"/>
      <c r="G1" s="5"/>
      <c r="I1" s="5"/>
      <c r="K1" t="s">
        <v>79</v>
      </c>
      <c r="M1" s="24" t="s">
        <v>89</v>
      </c>
      <c r="N1" s="24"/>
    </row>
    <row r="2" spans="1:14" x14ac:dyDescent="0.25">
      <c r="A2" s="6" t="s">
        <v>78</v>
      </c>
      <c r="B2">
        <v>-293</v>
      </c>
      <c r="C2">
        <v>280</v>
      </c>
      <c r="D2">
        <v>-8</v>
      </c>
      <c r="E2">
        <v>9</v>
      </c>
      <c r="F2" s="5"/>
      <c r="G2" s="5"/>
      <c r="I2" s="5"/>
      <c r="K2" t="s">
        <v>80</v>
      </c>
      <c r="M2">
        <v>-45</v>
      </c>
      <c r="N2">
        <v>15</v>
      </c>
    </row>
    <row r="3" spans="1:14" x14ac:dyDescent="0.25">
      <c r="A3" s="6" t="s">
        <v>67</v>
      </c>
      <c r="B3">
        <v>-281</v>
      </c>
      <c r="C3">
        <v>274</v>
      </c>
      <c r="D3">
        <v>3</v>
      </c>
      <c r="E3">
        <v>1</v>
      </c>
      <c r="F3" s="5"/>
      <c r="G3" s="5"/>
      <c r="I3" s="5"/>
      <c r="K3" t="s">
        <v>81</v>
      </c>
      <c r="M3">
        <v>-35</v>
      </c>
      <c r="N3">
        <v>35</v>
      </c>
    </row>
    <row r="4" spans="1:14" x14ac:dyDescent="0.25">
      <c r="A4" s="6" t="s">
        <v>66</v>
      </c>
      <c r="B4">
        <v>-224</v>
      </c>
      <c r="C4">
        <v>219</v>
      </c>
      <c r="D4">
        <v>-2</v>
      </c>
      <c r="E4">
        <v>9</v>
      </c>
      <c r="F4" s="5"/>
      <c r="G4" s="5"/>
      <c r="I4" s="5"/>
      <c r="K4" t="s">
        <v>82</v>
      </c>
      <c r="M4">
        <v>0</v>
      </c>
      <c r="N4">
        <v>8</v>
      </c>
    </row>
    <row r="5" spans="1:14" x14ac:dyDescent="0.25">
      <c r="A5" s="6" t="s">
        <v>65</v>
      </c>
      <c r="B5">
        <v>-130</v>
      </c>
      <c r="C5">
        <v>140</v>
      </c>
      <c r="D5">
        <v>-21</v>
      </c>
      <c r="E5">
        <v>29</v>
      </c>
      <c r="F5" s="5"/>
      <c r="G5" s="5"/>
      <c r="I5" s="5"/>
      <c r="K5" t="s">
        <v>83</v>
      </c>
      <c r="M5">
        <v>0</v>
      </c>
      <c r="N5">
        <v>360</v>
      </c>
    </row>
    <row r="6" spans="1:14" x14ac:dyDescent="0.25">
      <c r="A6" s="6" t="s">
        <v>64</v>
      </c>
      <c r="B6">
        <v>-34</v>
      </c>
      <c r="C6">
        <v>18</v>
      </c>
      <c r="D6">
        <v>-119</v>
      </c>
      <c r="E6">
        <v>130</v>
      </c>
      <c r="F6" s="5"/>
      <c r="G6" s="5"/>
      <c r="I6" s="5"/>
    </row>
    <row r="7" spans="1:14" x14ac:dyDescent="0.25">
      <c r="A7" s="6" t="s">
        <v>63</v>
      </c>
      <c r="B7">
        <v>-24</v>
      </c>
      <c r="C7">
        <v>30</v>
      </c>
      <c r="D7">
        <v>-212</v>
      </c>
      <c r="E7">
        <v>218</v>
      </c>
      <c r="F7" s="5"/>
      <c r="G7" s="5"/>
      <c r="I7" s="5"/>
      <c r="K7" t="s">
        <v>90</v>
      </c>
      <c r="L7" s="6" t="s">
        <v>91</v>
      </c>
      <c r="M7" t="s">
        <v>2</v>
      </c>
    </row>
    <row r="8" spans="1:14" x14ac:dyDescent="0.25">
      <c r="A8" s="6" t="s">
        <v>62</v>
      </c>
      <c r="B8">
        <v>18</v>
      </c>
      <c r="C8">
        <v>-13</v>
      </c>
      <c r="D8">
        <v>-267</v>
      </c>
      <c r="E8">
        <v>274</v>
      </c>
      <c r="F8" s="5"/>
      <c r="G8" s="5"/>
      <c r="I8" s="5"/>
      <c r="K8" t="s">
        <v>84</v>
      </c>
      <c r="L8" s="6">
        <v>282.5</v>
      </c>
      <c r="M8">
        <f>$L$8-L8</f>
        <v>0</v>
      </c>
      <c r="N8">
        <f t="shared" ref="N8" si="0">M8</f>
        <v>0</v>
      </c>
    </row>
    <row r="9" spans="1:14" x14ac:dyDescent="0.25">
      <c r="A9" s="6" t="s">
        <v>61</v>
      </c>
      <c r="B9">
        <v>69</v>
      </c>
      <c r="C9">
        <v>-69</v>
      </c>
      <c r="D9">
        <v>-279</v>
      </c>
      <c r="E9">
        <v>290</v>
      </c>
      <c r="F9" s="5"/>
      <c r="G9" s="5"/>
      <c r="I9" s="5"/>
      <c r="K9" t="s">
        <v>85</v>
      </c>
      <c r="L9" s="6">
        <v>280</v>
      </c>
      <c r="M9">
        <f>$L$8-L9</f>
        <v>2.5</v>
      </c>
      <c r="N9">
        <f t="shared" ref="N9" si="1">M9</f>
        <v>2.5</v>
      </c>
    </row>
    <row r="10" spans="1:14" x14ac:dyDescent="0.25">
      <c r="A10" s="6" t="s">
        <v>60</v>
      </c>
      <c r="B10">
        <v>107</v>
      </c>
      <c r="C10">
        <v>-111</v>
      </c>
      <c r="D10">
        <v>-294</v>
      </c>
      <c r="E10">
        <v>302</v>
      </c>
      <c r="F10" s="5"/>
      <c r="G10" s="5"/>
      <c r="I10" s="5"/>
      <c r="K10" t="s">
        <v>88</v>
      </c>
      <c r="L10" s="6">
        <v>272</v>
      </c>
      <c r="M10">
        <f>$L$8-L10</f>
        <v>10.5</v>
      </c>
      <c r="N10">
        <f>M10</f>
        <v>10.5</v>
      </c>
    </row>
    <row r="11" spans="1:14" x14ac:dyDescent="0.25">
      <c r="A11" s="6" t="s">
        <v>59</v>
      </c>
      <c r="B11">
        <v>184</v>
      </c>
      <c r="C11">
        <v>-185</v>
      </c>
      <c r="D11">
        <v>-311</v>
      </c>
      <c r="E11">
        <v>319</v>
      </c>
      <c r="F11" s="5"/>
      <c r="G11" s="5"/>
      <c r="I11" s="5"/>
      <c r="K11" t="s">
        <v>86</v>
      </c>
      <c r="L11" s="6">
        <v>269</v>
      </c>
      <c r="M11">
        <f>$L$8-L11</f>
        <v>13.5</v>
      </c>
      <c r="N11">
        <f>M11</f>
        <v>13.5</v>
      </c>
    </row>
    <row r="12" spans="1:14" x14ac:dyDescent="0.25">
      <c r="A12" s="6" t="s">
        <v>58</v>
      </c>
      <c r="B12">
        <v>232</v>
      </c>
      <c r="C12">
        <v>-238</v>
      </c>
      <c r="D12">
        <v>-283</v>
      </c>
      <c r="E12">
        <v>293</v>
      </c>
      <c r="F12" s="5"/>
      <c r="G12" s="5"/>
      <c r="I12" s="5"/>
      <c r="K12" t="s">
        <v>87</v>
      </c>
      <c r="L12" s="6">
        <v>263</v>
      </c>
      <c r="M12">
        <f>$L$8-L12</f>
        <v>19.5</v>
      </c>
      <c r="N12">
        <f>M12</f>
        <v>19.5</v>
      </c>
    </row>
    <row r="13" spans="1:14" x14ac:dyDescent="0.25">
      <c r="A13" s="6" t="s">
        <v>57</v>
      </c>
      <c r="B13">
        <v>203</v>
      </c>
      <c r="C13">
        <v>-198</v>
      </c>
      <c r="D13">
        <v>-242</v>
      </c>
      <c r="E13">
        <v>249</v>
      </c>
      <c r="F13" s="5"/>
      <c r="G13" s="5"/>
      <c r="I13" s="5"/>
    </row>
    <row r="14" spans="1:14" x14ac:dyDescent="0.25">
      <c r="A14" s="6" t="s">
        <v>56</v>
      </c>
      <c r="B14">
        <v>150</v>
      </c>
      <c r="C14">
        <v>-152</v>
      </c>
      <c r="D14">
        <v>-178</v>
      </c>
      <c r="E14">
        <v>187</v>
      </c>
      <c r="F14" s="5"/>
      <c r="G14" s="5"/>
      <c r="I14" s="5"/>
    </row>
    <row r="15" spans="1:14" x14ac:dyDescent="0.25">
      <c r="A15" s="6" t="s">
        <v>55</v>
      </c>
      <c r="B15">
        <v>159</v>
      </c>
      <c r="C15">
        <v>-160</v>
      </c>
      <c r="D15">
        <v>-128</v>
      </c>
      <c r="E15">
        <v>135</v>
      </c>
      <c r="F15" s="5"/>
      <c r="G15" s="5"/>
      <c r="I15" s="5"/>
    </row>
    <row r="16" spans="1:14" x14ac:dyDescent="0.25">
      <c r="A16" s="6" t="s">
        <v>54</v>
      </c>
      <c r="B16">
        <v>174</v>
      </c>
      <c r="C16">
        <v>-175</v>
      </c>
      <c r="D16">
        <v>-106</v>
      </c>
      <c r="E16">
        <v>113</v>
      </c>
      <c r="F16" s="5"/>
      <c r="G16" s="5"/>
      <c r="I16" s="5"/>
    </row>
    <row r="17" spans="1:9" x14ac:dyDescent="0.25">
      <c r="A17" s="6" t="s">
        <v>53</v>
      </c>
      <c r="B17">
        <v>167</v>
      </c>
      <c r="C17">
        <v>-172</v>
      </c>
      <c r="D17">
        <v>-111</v>
      </c>
      <c r="E17">
        <v>94</v>
      </c>
      <c r="F17" s="5"/>
      <c r="G17" s="5"/>
      <c r="I17" s="5"/>
    </row>
    <row r="18" spans="1:9" x14ac:dyDescent="0.25">
      <c r="A18" s="6" t="s">
        <v>52</v>
      </c>
      <c r="B18">
        <v>313</v>
      </c>
      <c r="C18">
        <v>-310</v>
      </c>
      <c r="D18">
        <v>-217</v>
      </c>
      <c r="E18">
        <v>243</v>
      </c>
      <c r="F18" s="5"/>
      <c r="G18" s="5"/>
      <c r="I18" s="5"/>
    </row>
    <row r="19" spans="1:9" x14ac:dyDescent="0.25">
      <c r="A19" s="6" t="s">
        <v>51</v>
      </c>
      <c r="B19">
        <v>221</v>
      </c>
      <c r="C19">
        <v>-221</v>
      </c>
      <c r="D19">
        <v>-217</v>
      </c>
      <c r="E19">
        <v>223</v>
      </c>
      <c r="F19" s="5"/>
      <c r="G19" s="5"/>
      <c r="I19" s="5"/>
    </row>
    <row r="20" spans="1:9" x14ac:dyDescent="0.25">
      <c r="A20" s="6" t="s">
        <v>50</v>
      </c>
      <c r="B20">
        <v>88</v>
      </c>
      <c r="C20">
        <v>-87</v>
      </c>
      <c r="D20">
        <v>-185</v>
      </c>
      <c r="E20">
        <v>193</v>
      </c>
      <c r="F20" s="5"/>
      <c r="G20" s="5"/>
      <c r="I20" s="5"/>
    </row>
    <row r="21" spans="1:9" x14ac:dyDescent="0.25">
      <c r="A21" s="6" t="s">
        <v>49</v>
      </c>
      <c r="B21">
        <v>-60</v>
      </c>
      <c r="C21">
        <v>49</v>
      </c>
      <c r="D21">
        <v>-175</v>
      </c>
      <c r="E21">
        <v>182</v>
      </c>
      <c r="F21" s="5"/>
      <c r="G21" s="5"/>
      <c r="I21" s="5"/>
    </row>
    <row r="22" spans="1:9" x14ac:dyDescent="0.25">
      <c r="A22" s="6" t="s">
        <v>48</v>
      </c>
      <c r="B22">
        <v>-191</v>
      </c>
      <c r="C22">
        <v>191</v>
      </c>
      <c r="D22">
        <v>-162</v>
      </c>
      <c r="E22">
        <v>167</v>
      </c>
      <c r="F22" s="5"/>
      <c r="G22" s="5"/>
      <c r="I22" s="5"/>
    </row>
    <row r="23" spans="1:9" x14ac:dyDescent="0.25">
      <c r="A23" s="6" t="s">
        <v>47</v>
      </c>
      <c r="B23">
        <v>-288</v>
      </c>
      <c r="C23">
        <v>304</v>
      </c>
      <c r="D23">
        <v>-142</v>
      </c>
      <c r="E23">
        <v>129</v>
      </c>
      <c r="F23" s="5"/>
      <c r="G23" s="5"/>
      <c r="I23" s="5"/>
    </row>
    <row r="24" spans="1:9" x14ac:dyDescent="0.25">
      <c r="A24" s="6" t="s">
        <v>46</v>
      </c>
      <c r="B24">
        <v>-104</v>
      </c>
      <c r="C24">
        <v>88</v>
      </c>
      <c r="D24">
        <v>-196</v>
      </c>
      <c r="E24">
        <v>224</v>
      </c>
      <c r="F24" s="5"/>
      <c r="G24" s="5"/>
      <c r="I24" s="5"/>
    </row>
    <row r="25" spans="1:9" x14ac:dyDescent="0.25">
      <c r="A25" s="6" t="s">
        <v>45</v>
      </c>
      <c r="B25">
        <v>-170</v>
      </c>
      <c r="C25">
        <v>176</v>
      </c>
      <c r="D25">
        <v>-159</v>
      </c>
      <c r="E25">
        <v>166</v>
      </c>
      <c r="F25" s="5"/>
      <c r="G25" s="5"/>
      <c r="I25" s="5"/>
    </row>
    <row r="26" spans="1:9" x14ac:dyDescent="0.25">
      <c r="A26" s="6" t="s">
        <v>44</v>
      </c>
      <c r="B26">
        <v>-232</v>
      </c>
      <c r="C26">
        <v>230</v>
      </c>
      <c r="D26">
        <v>-91</v>
      </c>
      <c r="E26">
        <v>99</v>
      </c>
      <c r="F26" s="5"/>
      <c r="G26" s="5"/>
      <c r="I26" s="5"/>
    </row>
    <row r="27" spans="1:9" x14ac:dyDescent="0.25">
      <c r="A27" s="6" t="s">
        <v>43</v>
      </c>
      <c r="B27">
        <v>-266</v>
      </c>
      <c r="C27">
        <v>266</v>
      </c>
      <c r="D27">
        <v>-56</v>
      </c>
      <c r="E27">
        <v>63</v>
      </c>
      <c r="F27" s="5"/>
      <c r="G27" s="5"/>
      <c r="I27" s="5"/>
    </row>
    <row r="28" spans="1:9" x14ac:dyDescent="0.25">
      <c r="A28" s="6" t="s">
        <v>42</v>
      </c>
      <c r="B28">
        <v>-306</v>
      </c>
      <c r="C28">
        <v>305</v>
      </c>
      <c r="D28">
        <v>-15</v>
      </c>
      <c r="E28">
        <v>23</v>
      </c>
      <c r="F28" s="5"/>
      <c r="G28" s="5"/>
      <c r="I28" s="5"/>
    </row>
    <row r="29" spans="1:9" x14ac:dyDescent="0.25">
      <c r="A29" s="6" t="s">
        <v>41</v>
      </c>
      <c r="B29">
        <v>-361</v>
      </c>
      <c r="C29">
        <v>344</v>
      </c>
      <c r="D29">
        <v>14</v>
      </c>
      <c r="E29">
        <v>-36</v>
      </c>
      <c r="F29" s="5"/>
      <c r="G29" s="5"/>
      <c r="I29" s="5"/>
    </row>
    <row r="30" spans="1:9" x14ac:dyDescent="0.25">
      <c r="A30" s="6" t="s">
        <v>40</v>
      </c>
      <c r="B30">
        <v>-280</v>
      </c>
      <c r="C30">
        <v>290</v>
      </c>
      <c r="D30">
        <v>73</v>
      </c>
      <c r="E30">
        <v>-42</v>
      </c>
      <c r="F30" s="5"/>
      <c r="G30" s="5"/>
      <c r="I30" s="5"/>
    </row>
    <row r="31" spans="1:9" x14ac:dyDescent="0.25">
      <c r="A31" s="6" t="s">
        <v>39</v>
      </c>
      <c r="B31">
        <v>-202</v>
      </c>
      <c r="C31">
        <v>207</v>
      </c>
      <c r="D31">
        <v>51</v>
      </c>
      <c r="E31">
        <v>-43</v>
      </c>
      <c r="F31" s="5"/>
      <c r="G31" s="5"/>
      <c r="I31" s="5"/>
    </row>
    <row r="32" spans="1:9" x14ac:dyDescent="0.25">
      <c r="A32" s="6" t="s">
        <v>38</v>
      </c>
      <c r="B32">
        <v>-100</v>
      </c>
      <c r="C32">
        <v>103</v>
      </c>
      <c r="D32">
        <v>61</v>
      </c>
      <c r="E32">
        <v>-53</v>
      </c>
      <c r="F32" s="5"/>
      <c r="G32" s="5"/>
      <c r="I32" s="5"/>
    </row>
    <row r="33" spans="1:9" x14ac:dyDescent="0.25">
      <c r="A33" s="6" t="s">
        <v>37</v>
      </c>
      <c r="B33">
        <v>-26</v>
      </c>
      <c r="C33">
        <v>22</v>
      </c>
      <c r="D33">
        <v>80</v>
      </c>
      <c r="E33">
        <v>-72</v>
      </c>
      <c r="F33" s="5"/>
      <c r="G33" s="5"/>
      <c r="I33" s="5"/>
    </row>
    <row r="34" spans="1:9" x14ac:dyDescent="0.25">
      <c r="A34" s="6" t="s">
        <v>36</v>
      </c>
      <c r="B34">
        <v>47</v>
      </c>
      <c r="C34">
        <v>-47</v>
      </c>
      <c r="D34">
        <v>71</v>
      </c>
      <c r="E34">
        <v>-66</v>
      </c>
      <c r="F34" s="5"/>
      <c r="G34" s="5"/>
      <c r="I34" s="5"/>
    </row>
    <row r="35" spans="1:9" x14ac:dyDescent="0.25">
      <c r="A35" s="6" t="s">
        <v>35</v>
      </c>
      <c r="B35">
        <v>120</v>
      </c>
      <c r="C35">
        <v>-120</v>
      </c>
      <c r="D35">
        <v>26</v>
      </c>
      <c r="E35">
        <v>-24</v>
      </c>
      <c r="F35" s="5"/>
      <c r="G35" s="5"/>
      <c r="I35" s="5"/>
    </row>
    <row r="36" spans="1:9" x14ac:dyDescent="0.25">
      <c r="A36" s="6" t="s">
        <v>34</v>
      </c>
      <c r="B36">
        <v>167</v>
      </c>
      <c r="C36">
        <v>-161</v>
      </c>
      <c r="D36">
        <v>-24</v>
      </c>
      <c r="E36">
        <v>35</v>
      </c>
      <c r="F36" s="5"/>
      <c r="G36" s="5"/>
      <c r="I36" s="5"/>
    </row>
    <row r="37" spans="1:9" x14ac:dyDescent="0.25">
      <c r="A37" s="6" t="s">
        <v>33</v>
      </c>
      <c r="B37">
        <v>157</v>
      </c>
      <c r="C37">
        <v>-172</v>
      </c>
      <c r="D37">
        <v>-57</v>
      </c>
      <c r="E37">
        <v>63</v>
      </c>
      <c r="F37" s="5"/>
      <c r="G37" s="5"/>
      <c r="I37" s="5"/>
    </row>
    <row r="38" spans="1:9" x14ac:dyDescent="0.25">
      <c r="A38" s="6" t="s">
        <v>32</v>
      </c>
      <c r="B38">
        <v>158</v>
      </c>
      <c r="C38">
        <v>-155</v>
      </c>
      <c r="D38">
        <v>-117</v>
      </c>
      <c r="E38">
        <v>124</v>
      </c>
      <c r="F38" s="5"/>
      <c r="G38" s="5"/>
      <c r="I38" s="5"/>
    </row>
    <row r="39" spans="1:9" x14ac:dyDescent="0.25">
      <c r="A39" s="6" t="s">
        <v>31</v>
      </c>
      <c r="B39">
        <v>96</v>
      </c>
      <c r="C39">
        <v>-96</v>
      </c>
      <c r="D39">
        <v>-133</v>
      </c>
      <c r="E39">
        <v>140</v>
      </c>
      <c r="F39" s="5"/>
      <c r="G39" s="5"/>
      <c r="I39" s="5"/>
    </row>
    <row r="40" spans="1:9" x14ac:dyDescent="0.25">
      <c r="A40" s="6" t="s">
        <v>30</v>
      </c>
      <c r="B40">
        <v>0</v>
      </c>
      <c r="C40">
        <v>-4</v>
      </c>
      <c r="D40">
        <v>-119</v>
      </c>
      <c r="E40">
        <v>127</v>
      </c>
      <c r="F40" s="5"/>
      <c r="G40" s="5"/>
      <c r="I40" s="5"/>
    </row>
    <row r="41" spans="1:9" x14ac:dyDescent="0.25">
      <c r="A41" s="6" t="s">
        <v>29</v>
      </c>
      <c r="B41">
        <v>-96</v>
      </c>
      <c r="C41">
        <v>99</v>
      </c>
      <c r="D41">
        <v>-63</v>
      </c>
      <c r="E41">
        <v>72</v>
      </c>
      <c r="F41" s="5"/>
      <c r="G41" s="5"/>
      <c r="I41" s="5"/>
    </row>
    <row r="42" spans="1:9" x14ac:dyDescent="0.25">
      <c r="A42" s="6" t="s">
        <v>28</v>
      </c>
      <c r="B42">
        <v>-77</v>
      </c>
      <c r="C42">
        <v>66</v>
      </c>
      <c r="D42">
        <v>-192</v>
      </c>
      <c r="E42">
        <v>196</v>
      </c>
      <c r="F42" s="5"/>
      <c r="G42" s="5"/>
      <c r="I42" s="5"/>
    </row>
    <row r="43" spans="1:9" x14ac:dyDescent="0.25">
      <c r="A43" s="6" t="s">
        <v>76</v>
      </c>
      <c r="B43">
        <v>-100</v>
      </c>
      <c r="C43">
        <v>106</v>
      </c>
      <c r="D43">
        <v>-130</v>
      </c>
      <c r="E43">
        <v>140</v>
      </c>
      <c r="F43" s="5"/>
      <c r="G43" s="5"/>
      <c r="I43" s="5"/>
    </row>
    <row r="44" spans="1:9" x14ac:dyDescent="0.25">
      <c r="A44" s="6" t="s">
        <v>75</v>
      </c>
      <c r="B44">
        <v>-136</v>
      </c>
      <c r="C44">
        <v>129</v>
      </c>
      <c r="D44">
        <v>-55</v>
      </c>
      <c r="E44">
        <v>62</v>
      </c>
      <c r="F44" s="5"/>
      <c r="G44" s="5"/>
      <c r="I44" s="5"/>
    </row>
    <row r="45" spans="1:9" x14ac:dyDescent="0.25">
      <c r="A45" s="6" t="s">
        <v>74</v>
      </c>
      <c r="B45">
        <v>-111</v>
      </c>
      <c r="C45">
        <v>111</v>
      </c>
      <c r="D45">
        <v>-26</v>
      </c>
      <c r="E45">
        <v>35</v>
      </c>
      <c r="F45" s="5"/>
      <c r="G45" s="5"/>
      <c r="I45" s="5"/>
    </row>
    <row r="46" spans="1:9" x14ac:dyDescent="0.25">
      <c r="A46" s="6" t="s">
        <v>73</v>
      </c>
      <c r="B46">
        <v>-55</v>
      </c>
      <c r="C46">
        <v>57</v>
      </c>
      <c r="D46">
        <v>-26</v>
      </c>
      <c r="E46">
        <v>33</v>
      </c>
      <c r="F46" s="5"/>
      <c r="G46" s="5"/>
      <c r="I46" s="5"/>
    </row>
    <row r="47" spans="1:9" x14ac:dyDescent="0.25">
      <c r="A47" s="6" t="s">
        <v>72</v>
      </c>
      <c r="B47">
        <v>-114</v>
      </c>
      <c r="C47">
        <v>119</v>
      </c>
      <c r="D47">
        <v>60</v>
      </c>
      <c r="E47">
        <v>-50</v>
      </c>
      <c r="F47" s="5"/>
      <c r="G47" s="5"/>
      <c r="I47" s="5"/>
    </row>
    <row r="48" spans="1:9" x14ac:dyDescent="0.25">
      <c r="A48" s="6" t="s">
        <v>71</v>
      </c>
      <c r="B48">
        <v>-166</v>
      </c>
      <c r="C48">
        <v>161</v>
      </c>
      <c r="D48">
        <v>167</v>
      </c>
      <c r="E48">
        <v>-160</v>
      </c>
      <c r="F48" s="5"/>
      <c r="G48" s="5"/>
      <c r="I48" s="5"/>
    </row>
    <row r="49" spans="1:9" x14ac:dyDescent="0.25">
      <c r="A49" s="6" t="s">
        <v>70</v>
      </c>
      <c r="B49">
        <v>-188</v>
      </c>
      <c r="C49">
        <v>188</v>
      </c>
      <c r="D49">
        <v>147</v>
      </c>
      <c r="E49">
        <v>-138</v>
      </c>
      <c r="F49" s="5"/>
      <c r="G49" s="5"/>
      <c r="I49" s="5"/>
    </row>
    <row r="50" spans="1:9" x14ac:dyDescent="0.25">
      <c r="A50" s="6" t="s">
        <v>69</v>
      </c>
      <c r="B50">
        <v>-194</v>
      </c>
      <c r="C50">
        <v>191</v>
      </c>
      <c r="D50">
        <v>147</v>
      </c>
      <c r="E50">
        <v>-137</v>
      </c>
      <c r="F50" s="5"/>
      <c r="G50" s="5"/>
      <c r="I50" s="5"/>
    </row>
    <row r="51" spans="1:9" x14ac:dyDescent="0.25">
      <c r="A51" s="6" t="s">
        <v>68</v>
      </c>
      <c r="B51">
        <v>-238</v>
      </c>
      <c r="C51">
        <v>240</v>
      </c>
      <c r="D51">
        <v>167</v>
      </c>
      <c r="E51">
        <v>-158</v>
      </c>
      <c r="F51" s="5"/>
      <c r="G51" s="5"/>
      <c r="I51" s="5"/>
    </row>
    <row r="52" spans="1:9" x14ac:dyDescent="0.25">
      <c r="A52" s="6" t="s">
        <v>77</v>
      </c>
      <c r="B52">
        <v>-268</v>
      </c>
      <c r="C52">
        <v>267</v>
      </c>
      <c r="D52">
        <v>197</v>
      </c>
      <c r="E52">
        <v>-188</v>
      </c>
      <c r="F52" s="5"/>
      <c r="G52" s="5"/>
      <c r="I52" s="5"/>
    </row>
    <row r="53" spans="1:9" x14ac:dyDescent="0.25">
      <c r="A53" s="6" t="s">
        <v>98</v>
      </c>
      <c r="B53">
        <v>-279</v>
      </c>
      <c r="C53">
        <v>273</v>
      </c>
      <c r="D53">
        <v>209</v>
      </c>
      <c r="E53">
        <v>-200</v>
      </c>
      <c r="F53" s="5"/>
      <c r="G53" s="5"/>
      <c r="I53" s="5"/>
    </row>
    <row r="54" spans="1:9" x14ac:dyDescent="0.25">
      <c r="B54" s="5"/>
      <c r="D54" s="5"/>
    </row>
  </sheetData>
  <sortState ref="A1:E54">
    <sortCondition ref="A1:A54"/>
  </sortState>
  <mergeCells count="1">
    <mergeCell ref="M1:N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pane ySplit="2" topLeftCell="A18" activePane="bottomLeft" state="frozen"/>
      <selection pane="bottomLeft" activeCell="J36" sqref="J36"/>
    </sheetView>
  </sheetViews>
  <sheetFormatPr defaultRowHeight="15" x14ac:dyDescent="0.25"/>
  <cols>
    <col min="1" max="7" width="9.140625" style="16"/>
    <col min="8" max="8" width="8.28515625" style="16" customWidth="1"/>
    <col min="9" max="9" width="9.140625" style="16"/>
    <col min="10" max="10" width="9.5703125" style="16" customWidth="1"/>
    <col min="11" max="11" width="9.140625" style="16"/>
    <col min="12" max="12" width="8.85546875" style="16" customWidth="1"/>
    <col min="13" max="13" width="10.28515625" style="16" bestFit="1" customWidth="1"/>
    <col min="14" max="15" width="12" style="16" bestFit="1" customWidth="1"/>
    <col min="16" max="17" width="12.7109375" style="16" bestFit="1" customWidth="1"/>
    <col min="18" max="18" width="12" style="16" bestFit="1" customWidth="1"/>
    <col min="19" max="19" width="9.140625" style="16"/>
    <col min="20" max="22" width="11.140625" customWidth="1"/>
  </cols>
  <sheetData>
    <row r="1" spans="1:22" x14ac:dyDescent="0.25">
      <c r="B1" s="19" t="s">
        <v>196</v>
      </c>
      <c r="C1" s="19"/>
      <c r="D1" s="19"/>
      <c r="E1" s="19"/>
      <c r="F1" s="19"/>
      <c r="G1" s="19"/>
      <c r="H1" s="19"/>
      <c r="I1" s="19"/>
      <c r="K1" s="16" t="s">
        <v>1</v>
      </c>
      <c r="L1" s="18">
        <v>180</v>
      </c>
    </row>
    <row r="2" spans="1:22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22" x14ac:dyDescent="0.25">
      <c r="A3" s="16">
        <v>-0.5</v>
      </c>
      <c r="B3">
        <v>0</v>
      </c>
      <c r="C3">
        <v>0</v>
      </c>
      <c r="D3" s="8">
        <f>(B3-C3)/2</f>
        <v>0</v>
      </c>
      <c r="E3" s="8">
        <f t="shared" ref="E3:E54" si="0">0.5*SIN(D3/3600*PI()/180)*1000+E4</f>
        <v>-313.95589162224246</v>
      </c>
      <c r="F3">
        <v>0</v>
      </c>
      <c r="G3">
        <v>0</v>
      </c>
      <c r="H3" s="8">
        <f>(F3-G3)/2</f>
        <v>0</v>
      </c>
      <c r="I3" s="8">
        <f t="shared" ref="I3:I53" si="1">0.5*SIN(H3/3600*PI()/180)*1000+I4</f>
        <v>-372.40476888415719</v>
      </c>
      <c r="J3" s="16">
        <f>SQRT(E3^2+I3^2)</f>
        <v>487.08686470893446</v>
      </c>
      <c r="K3" s="16">
        <f t="shared" ref="K3:K34" si="2">IF(E3&gt;=0,180-DEGREES(ASIN(-I3/J3)),IF(E3&lt;0,DEGREES(ASIN(-I3/J3)),360-DEGREES(ASIN(I3/J3))))</f>
        <v>49.867432042235336</v>
      </c>
      <c r="L3" s="16">
        <f>IF((K3+$L$1)&lt;=360,K3+$L$1,K3+$L$1-360)</f>
        <v>229.86743204223535</v>
      </c>
      <c r="M3" s="16">
        <f>J3*COS(RADIANS(L3))</f>
        <v>-313.95589162224246</v>
      </c>
      <c r="N3" s="16">
        <f>J3*SIN(RADIANS(L3))</f>
        <v>-372.40476888415725</v>
      </c>
      <c r="O3" s="16">
        <f>M3</f>
        <v>-313.95589162224246</v>
      </c>
      <c r="P3" s="16">
        <f>N3</f>
        <v>-372.40476888415725</v>
      </c>
      <c r="Q3" s="16">
        <f>SQRT(O3^2+P3^2)</f>
        <v>487.08686470893446</v>
      </c>
      <c r="R3" s="16">
        <f>IF(Q3=0,0,IF(O3&gt;=0,DEGREES(ASIN(P3/Q3)),(180-DEGREES(ASIN(P3/Q3)))))</f>
        <v>229.86743204223535</v>
      </c>
      <c r="S3" s="16">
        <f>IF(R3&lt;0,360+R3,R3)</f>
        <v>229.86743204223535</v>
      </c>
      <c r="T3">
        <f t="shared" ref="T3:T34" si="3">($A$53-A3)*4/30</f>
        <v>3.3333333333333335</v>
      </c>
      <c r="U3">
        <f t="shared" ref="U3:U10" si="4">-1*T3</f>
        <v>-3.3333333333333335</v>
      </c>
      <c r="V3">
        <f t="shared" ref="V3:V10" si="5">SQRT(T3^2+U3^2)</f>
        <v>4.714045207910317</v>
      </c>
    </row>
    <row r="4" spans="1:22" x14ac:dyDescent="0.25">
      <c r="A4" s="16">
        <v>0</v>
      </c>
      <c r="B4">
        <v>-1018</v>
      </c>
      <c r="C4">
        <v>1544</v>
      </c>
      <c r="D4" s="8">
        <f t="shared" ref="D4:D54" si="6">(B4-C4)/2</f>
        <v>-1281</v>
      </c>
      <c r="E4" s="8">
        <f t="shared" si="0"/>
        <v>-313.95589162224246</v>
      </c>
      <c r="F4">
        <v>-1688</v>
      </c>
      <c r="G4">
        <v>6104</v>
      </c>
      <c r="H4" s="8">
        <f>(F4-G4)/2</f>
        <v>-3896</v>
      </c>
      <c r="I4" s="8">
        <f t="shared" si="1"/>
        <v>-372.40476888415719</v>
      </c>
      <c r="J4" s="16">
        <f t="shared" ref="J4:J53" si="7">SQRT(E4^2+I4^2)</f>
        <v>487.08686470893446</v>
      </c>
      <c r="K4" s="16">
        <f t="shared" si="2"/>
        <v>49.867432042235336</v>
      </c>
      <c r="L4" s="16">
        <f t="shared" ref="L4:L53" si="8">IF((K4+$L$1)&lt;=360,K4+$L$1,K4+$L$1-360)</f>
        <v>229.86743204223535</v>
      </c>
      <c r="M4" s="16">
        <f t="shared" ref="M4:M53" si="9">J4*COS(RADIANS(L4))</f>
        <v>-313.95589162224246</v>
      </c>
      <c r="N4" s="16">
        <f t="shared" ref="N4:N53" si="10">J4*SIN(RADIANS(L4))</f>
        <v>-372.40476888415725</v>
      </c>
      <c r="O4" s="16">
        <f t="shared" ref="O4:O53" si="11">M4</f>
        <v>-313.95589162224246</v>
      </c>
      <c r="P4" s="16">
        <f t="shared" ref="P4:P53" si="12">N4</f>
        <v>-372.40476888415725</v>
      </c>
      <c r="Q4" s="16">
        <f t="shared" ref="Q4:Q53" si="13">SQRT(O4^2+P4^2)</f>
        <v>487.08686470893446</v>
      </c>
      <c r="R4" s="16">
        <f t="shared" ref="R4:R53" si="14">IF(Q4=0,0,IF(O4&gt;=0,DEGREES(ASIN(P4/Q4)),(180-DEGREES(ASIN(P4/Q4)))))</f>
        <v>229.86743204223535</v>
      </c>
      <c r="S4" s="16">
        <f t="shared" ref="S4:S53" si="15">IF(R4&lt;0,360+R4,R4)</f>
        <v>229.86743204223535</v>
      </c>
      <c r="T4">
        <f t="shared" si="3"/>
        <v>3.2666666666666666</v>
      </c>
      <c r="U4">
        <f t="shared" si="4"/>
        <v>-3.2666666666666666</v>
      </c>
      <c r="V4">
        <f t="shared" si="5"/>
        <v>4.6197643037521106</v>
      </c>
    </row>
    <row r="5" spans="1:22" x14ac:dyDescent="0.25">
      <c r="A5" s="16">
        <v>0.5</v>
      </c>
      <c r="B5">
        <v>-1640</v>
      </c>
      <c r="C5">
        <v>2010</v>
      </c>
      <c r="D5" s="8">
        <f t="shared" si="6"/>
        <v>-1825</v>
      </c>
      <c r="E5" s="8">
        <f t="shared" si="0"/>
        <v>-310.85067995608574</v>
      </c>
      <c r="F5">
        <v>-1274</v>
      </c>
      <c r="G5">
        <v>5904</v>
      </c>
      <c r="H5" s="8">
        <f t="shared" ref="H5:H53" si="16">(F5-G5)/2</f>
        <v>-3589</v>
      </c>
      <c r="I5" s="8">
        <f t="shared" si="1"/>
        <v>-362.9611599313418</v>
      </c>
      <c r="J5" s="16">
        <f t="shared" si="7"/>
        <v>477.87963845289113</v>
      </c>
      <c r="K5" s="16">
        <f t="shared" si="2"/>
        <v>49.422272162602368</v>
      </c>
      <c r="L5" s="16">
        <f t="shared" si="8"/>
        <v>229.42227216260238</v>
      </c>
      <c r="M5" s="16">
        <f t="shared" si="9"/>
        <v>-310.85067995608574</v>
      </c>
      <c r="N5" s="16">
        <f t="shared" si="10"/>
        <v>-362.96115993134185</v>
      </c>
      <c r="O5" s="16">
        <f t="shared" si="11"/>
        <v>-310.85067995608574</v>
      </c>
      <c r="P5" s="16">
        <f t="shared" si="12"/>
        <v>-362.96115993134185</v>
      </c>
      <c r="Q5" s="16">
        <f t="shared" si="13"/>
        <v>477.87963845289119</v>
      </c>
      <c r="R5" s="16">
        <f t="shared" si="14"/>
        <v>229.42227216260238</v>
      </c>
      <c r="S5" s="16">
        <f t="shared" si="15"/>
        <v>229.42227216260238</v>
      </c>
      <c r="T5">
        <f t="shared" si="3"/>
        <v>3.2</v>
      </c>
      <c r="U5">
        <f t="shared" si="4"/>
        <v>-3.2</v>
      </c>
      <c r="V5">
        <f t="shared" si="5"/>
        <v>4.525483399593905</v>
      </c>
    </row>
    <row r="6" spans="1:22" x14ac:dyDescent="0.25">
      <c r="A6" s="16">
        <v>1</v>
      </c>
      <c r="B6">
        <v>-2178</v>
      </c>
      <c r="C6">
        <v>2498</v>
      </c>
      <c r="D6" s="8">
        <f t="shared" si="6"/>
        <v>-2338</v>
      </c>
      <c r="E6" s="8">
        <f t="shared" si="0"/>
        <v>-306.42681283648466</v>
      </c>
      <c r="F6">
        <v>-756</v>
      </c>
      <c r="G6">
        <v>5402</v>
      </c>
      <c r="H6" s="8">
        <f t="shared" si="16"/>
        <v>-3079</v>
      </c>
      <c r="I6" s="8">
        <f t="shared" si="1"/>
        <v>-354.26161741638629</v>
      </c>
      <c r="J6" s="16">
        <f t="shared" si="7"/>
        <v>468.40013364601003</v>
      </c>
      <c r="K6" s="16">
        <f t="shared" si="2"/>
        <v>49.141072176250525</v>
      </c>
      <c r="L6" s="16">
        <f t="shared" si="8"/>
        <v>229.14107217625053</v>
      </c>
      <c r="M6" s="16">
        <f t="shared" si="9"/>
        <v>-306.42681283648471</v>
      </c>
      <c r="N6" s="16">
        <f t="shared" si="10"/>
        <v>-354.26161741638623</v>
      </c>
      <c r="O6" s="16">
        <f t="shared" si="11"/>
        <v>-306.42681283648471</v>
      </c>
      <c r="P6" s="16">
        <f t="shared" si="12"/>
        <v>-354.26161741638623</v>
      </c>
      <c r="Q6" s="16">
        <f t="shared" si="13"/>
        <v>468.40013364601003</v>
      </c>
      <c r="R6" s="16">
        <f t="shared" si="14"/>
        <v>229.1410721762505</v>
      </c>
      <c r="S6" s="16">
        <f t="shared" si="15"/>
        <v>229.1410721762505</v>
      </c>
      <c r="T6">
        <f t="shared" si="3"/>
        <v>3.1333333333333333</v>
      </c>
      <c r="U6">
        <f t="shared" si="4"/>
        <v>-3.1333333333333333</v>
      </c>
      <c r="V6">
        <f t="shared" si="5"/>
        <v>4.4312024954356977</v>
      </c>
    </row>
    <row r="7" spans="1:22" x14ac:dyDescent="0.25">
      <c r="A7" s="16">
        <v>1.5</v>
      </c>
      <c r="B7">
        <v>-2228</v>
      </c>
      <c r="C7">
        <v>2584</v>
      </c>
      <c r="D7" s="8">
        <f t="shared" si="6"/>
        <v>-2406</v>
      </c>
      <c r="E7" s="8">
        <f t="shared" si="0"/>
        <v>-300.75946226389982</v>
      </c>
      <c r="F7">
        <v>-907</v>
      </c>
      <c r="G7">
        <v>5361</v>
      </c>
      <c r="H7" s="8">
        <f t="shared" si="16"/>
        <v>-3134</v>
      </c>
      <c r="I7" s="8">
        <f t="shared" si="1"/>
        <v>-346.79818797933785</v>
      </c>
      <c r="J7" s="16">
        <f t="shared" si="7"/>
        <v>459.04818628007052</v>
      </c>
      <c r="K7" s="16">
        <f t="shared" si="2"/>
        <v>49.066655214984799</v>
      </c>
      <c r="L7" s="16">
        <f t="shared" si="8"/>
        <v>229.06665521498479</v>
      </c>
      <c r="M7" s="16">
        <f t="shared" si="9"/>
        <v>-300.75946226389988</v>
      </c>
      <c r="N7" s="16">
        <f t="shared" si="10"/>
        <v>-346.7981879793378</v>
      </c>
      <c r="O7" s="16">
        <f t="shared" si="11"/>
        <v>-300.75946226389988</v>
      </c>
      <c r="P7" s="16">
        <f t="shared" si="12"/>
        <v>-346.7981879793378</v>
      </c>
      <c r="Q7" s="16">
        <f t="shared" si="13"/>
        <v>459.04818628007052</v>
      </c>
      <c r="R7" s="16">
        <f t="shared" si="14"/>
        <v>229.06665521498479</v>
      </c>
      <c r="S7" s="16">
        <f t="shared" si="15"/>
        <v>229.06665521498479</v>
      </c>
      <c r="T7">
        <f t="shared" si="3"/>
        <v>3.0666666666666669</v>
      </c>
      <c r="U7">
        <f t="shared" si="4"/>
        <v>-3.0666666666666669</v>
      </c>
      <c r="V7">
        <f t="shared" si="5"/>
        <v>4.3369215912774921</v>
      </c>
    </row>
    <row r="8" spans="1:22" x14ac:dyDescent="0.25">
      <c r="A8" s="16">
        <v>2</v>
      </c>
      <c r="B8">
        <v>-2147</v>
      </c>
      <c r="C8">
        <v>2174</v>
      </c>
      <c r="D8" s="8">
        <f t="shared" si="6"/>
        <v>-2160.5</v>
      </c>
      <c r="E8" s="8">
        <f t="shared" si="0"/>
        <v>-294.92728593977159</v>
      </c>
      <c r="F8">
        <v>-868</v>
      </c>
      <c r="G8">
        <v>5756</v>
      </c>
      <c r="H8" s="8">
        <f t="shared" si="16"/>
        <v>-3312</v>
      </c>
      <c r="I8" s="8">
        <f t="shared" si="1"/>
        <v>-339.20144990072788</v>
      </c>
      <c r="J8" s="16">
        <f t="shared" si="7"/>
        <v>449.48829529427769</v>
      </c>
      <c r="K8" s="16">
        <f t="shared" si="2"/>
        <v>48.993846526207562</v>
      </c>
      <c r="L8" s="16">
        <f t="shared" si="8"/>
        <v>228.99384652620756</v>
      </c>
      <c r="M8" s="16">
        <f t="shared" si="9"/>
        <v>-294.92728593977154</v>
      </c>
      <c r="N8" s="16">
        <f t="shared" si="10"/>
        <v>-339.20144990072794</v>
      </c>
      <c r="O8" s="16">
        <f t="shared" si="11"/>
        <v>-294.92728593977154</v>
      </c>
      <c r="P8" s="16">
        <f t="shared" si="12"/>
        <v>-339.20144990072794</v>
      </c>
      <c r="Q8" s="16">
        <f t="shared" si="13"/>
        <v>449.48829529427769</v>
      </c>
      <c r="R8" s="16">
        <f t="shared" si="14"/>
        <v>228.99384652620756</v>
      </c>
      <c r="S8" s="16">
        <f t="shared" si="15"/>
        <v>228.99384652620756</v>
      </c>
      <c r="T8">
        <f t="shared" si="3"/>
        <v>3</v>
      </c>
      <c r="U8">
        <f t="shared" si="4"/>
        <v>-3</v>
      </c>
      <c r="V8">
        <f t="shared" si="5"/>
        <v>4.2426406871192848</v>
      </c>
    </row>
    <row r="9" spans="1:22" x14ac:dyDescent="0.25">
      <c r="A9" s="16">
        <v>2.5</v>
      </c>
      <c r="B9">
        <v>-1848</v>
      </c>
      <c r="C9">
        <v>1398</v>
      </c>
      <c r="D9" s="8">
        <f t="shared" si="6"/>
        <v>-1623</v>
      </c>
      <c r="E9" s="8">
        <f t="shared" si="0"/>
        <v>-289.69018191391791</v>
      </c>
      <c r="F9">
        <v>-1254</v>
      </c>
      <c r="G9">
        <v>6567</v>
      </c>
      <c r="H9" s="8">
        <f t="shared" si="16"/>
        <v>-3910.5</v>
      </c>
      <c r="I9" s="8">
        <f t="shared" si="1"/>
        <v>-331.17328033332814</v>
      </c>
      <c r="J9" s="16">
        <f t="shared" si="7"/>
        <v>439.99561714187109</v>
      </c>
      <c r="K9" s="16">
        <f t="shared" si="2"/>
        <v>48.8225457752797</v>
      </c>
      <c r="L9" s="16">
        <f t="shared" si="8"/>
        <v>228.82254577527971</v>
      </c>
      <c r="M9" s="16">
        <f t="shared" si="9"/>
        <v>-289.69018191391785</v>
      </c>
      <c r="N9" s="16">
        <f t="shared" si="10"/>
        <v>-331.17328033332819</v>
      </c>
      <c r="O9" s="16">
        <f t="shared" si="11"/>
        <v>-289.69018191391785</v>
      </c>
      <c r="P9" s="16">
        <f t="shared" si="12"/>
        <v>-331.17328033332819</v>
      </c>
      <c r="Q9" s="16">
        <f t="shared" si="13"/>
        <v>439.99561714187109</v>
      </c>
      <c r="R9" s="16">
        <f t="shared" si="14"/>
        <v>228.82254577527971</v>
      </c>
      <c r="S9" s="16">
        <f t="shared" si="15"/>
        <v>228.82254577527971</v>
      </c>
      <c r="T9">
        <f t="shared" si="3"/>
        <v>2.9333333333333331</v>
      </c>
      <c r="U9">
        <f t="shared" si="4"/>
        <v>-2.9333333333333331</v>
      </c>
      <c r="V9">
        <f t="shared" si="5"/>
        <v>4.1483597829610783</v>
      </c>
    </row>
    <row r="10" spans="1:22" x14ac:dyDescent="0.25">
      <c r="A10" s="16">
        <v>3</v>
      </c>
      <c r="B10">
        <v>-1059</v>
      </c>
      <c r="C10">
        <v>993</v>
      </c>
      <c r="D10" s="8">
        <f t="shared" si="6"/>
        <v>-1026</v>
      </c>
      <c r="E10" s="8">
        <f t="shared" si="0"/>
        <v>-285.75595948905317</v>
      </c>
      <c r="F10">
        <v>-2008</v>
      </c>
      <c r="G10">
        <v>6872</v>
      </c>
      <c r="H10" s="8">
        <f t="shared" si="16"/>
        <v>-4440</v>
      </c>
      <c r="I10" s="8">
        <f t="shared" si="1"/>
        <v>-321.69452868185192</v>
      </c>
      <c r="J10" s="16">
        <f t="shared" si="7"/>
        <v>430.28343933661711</v>
      </c>
      <c r="K10" s="16">
        <f t="shared" si="2"/>
        <v>48.385841179704698</v>
      </c>
      <c r="L10" s="16">
        <f t="shared" si="8"/>
        <v>228.3858411797047</v>
      </c>
      <c r="M10" s="16">
        <f t="shared" si="9"/>
        <v>-285.75595948905317</v>
      </c>
      <c r="N10" s="16">
        <f t="shared" si="10"/>
        <v>-321.69452868185198</v>
      </c>
      <c r="O10" s="16">
        <f t="shared" si="11"/>
        <v>-285.75595948905317</v>
      </c>
      <c r="P10" s="16">
        <f t="shared" si="12"/>
        <v>-321.69452868185198</v>
      </c>
      <c r="Q10" s="16">
        <f t="shared" si="13"/>
        <v>430.28343933661716</v>
      </c>
      <c r="R10" s="16">
        <f t="shared" si="14"/>
        <v>228.3858411797047</v>
      </c>
      <c r="S10" s="16">
        <f t="shared" si="15"/>
        <v>228.3858411797047</v>
      </c>
      <c r="T10">
        <f t="shared" si="3"/>
        <v>2.8666666666666667</v>
      </c>
      <c r="U10">
        <f t="shared" si="4"/>
        <v>-2.8666666666666667</v>
      </c>
      <c r="V10">
        <f t="shared" si="5"/>
        <v>4.0540788788028728</v>
      </c>
    </row>
    <row r="11" spans="1:22" x14ac:dyDescent="0.25">
      <c r="A11" s="16">
        <v>3.5</v>
      </c>
      <c r="B11">
        <v>-643</v>
      </c>
      <c r="C11">
        <v>959</v>
      </c>
      <c r="D11" s="8">
        <f t="shared" si="6"/>
        <v>-801</v>
      </c>
      <c r="E11" s="8">
        <f t="shared" si="0"/>
        <v>-283.26887556112388</v>
      </c>
      <c r="F11">
        <v>-2429</v>
      </c>
      <c r="G11">
        <v>7001</v>
      </c>
      <c r="H11" s="8">
        <f t="shared" si="16"/>
        <v>-4715</v>
      </c>
      <c r="I11" s="8">
        <f t="shared" si="1"/>
        <v>-310.93249611656717</v>
      </c>
      <c r="J11" s="16">
        <f t="shared" si="7"/>
        <v>420.61891660140839</v>
      </c>
      <c r="K11" s="16">
        <f t="shared" si="2"/>
        <v>47.665535826038059</v>
      </c>
      <c r="L11" s="16">
        <f t="shared" si="8"/>
        <v>227.66553582603805</v>
      </c>
      <c r="M11" s="16">
        <f t="shared" si="9"/>
        <v>-283.26887556112393</v>
      </c>
      <c r="N11" s="16">
        <f t="shared" si="10"/>
        <v>-310.93249611656711</v>
      </c>
      <c r="O11" s="16">
        <f t="shared" si="11"/>
        <v>-283.26887556112393</v>
      </c>
      <c r="P11" s="16">
        <f t="shared" si="12"/>
        <v>-310.93249611656711</v>
      </c>
      <c r="Q11" s="16">
        <f t="shared" si="13"/>
        <v>420.61891660140839</v>
      </c>
      <c r="R11" s="16">
        <f t="shared" si="14"/>
        <v>227.66553582603805</v>
      </c>
      <c r="S11" s="16">
        <f t="shared" si="15"/>
        <v>227.66553582603805</v>
      </c>
      <c r="T11">
        <f t="shared" si="3"/>
        <v>2.8</v>
      </c>
      <c r="U11">
        <f t="shared" ref="U11:U51" si="17">-1*T11</f>
        <v>-2.8</v>
      </c>
      <c r="V11">
        <f t="shared" ref="V11:V51" si="18">SQRT(T11^2+U11^2)</f>
        <v>3.9597979746446659</v>
      </c>
    </row>
    <row r="12" spans="1:22" x14ac:dyDescent="0.25">
      <c r="A12" s="16">
        <v>4</v>
      </c>
      <c r="B12">
        <v>-177</v>
      </c>
      <c r="C12">
        <v>647</v>
      </c>
      <c r="D12" s="8">
        <f t="shared" si="6"/>
        <v>-412</v>
      </c>
      <c r="E12" s="8">
        <f t="shared" si="0"/>
        <v>-281.32720164851338</v>
      </c>
      <c r="F12">
        <v>-2882</v>
      </c>
      <c r="G12">
        <v>7254</v>
      </c>
      <c r="H12" s="8">
        <f t="shared" si="16"/>
        <v>-5068</v>
      </c>
      <c r="I12" s="8">
        <f t="shared" si="1"/>
        <v>-299.50400893733934</v>
      </c>
      <c r="J12" s="16">
        <f t="shared" si="7"/>
        <v>410.91075157133713</v>
      </c>
      <c r="K12" s="16">
        <f t="shared" si="2"/>
        <v>46.792456298159046</v>
      </c>
      <c r="L12" s="16">
        <f t="shared" si="8"/>
        <v>226.79245629815904</v>
      </c>
      <c r="M12" s="16">
        <f t="shared" si="9"/>
        <v>-281.32720164851338</v>
      </c>
      <c r="N12" s="16">
        <f t="shared" si="10"/>
        <v>-299.50400893733928</v>
      </c>
      <c r="O12" s="16">
        <f t="shared" si="11"/>
        <v>-281.32720164851338</v>
      </c>
      <c r="P12" s="16">
        <f t="shared" si="12"/>
        <v>-299.50400893733928</v>
      </c>
      <c r="Q12" s="16">
        <f t="shared" si="13"/>
        <v>410.91075157133713</v>
      </c>
      <c r="R12" s="16">
        <f t="shared" si="14"/>
        <v>226.79245629815904</v>
      </c>
      <c r="S12" s="16">
        <f t="shared" si="15"/>
        <v>226.79245629815904</v>
      </c>
      <c r="T12">
        <f t="shared" si="3"/>
        <v>2.7333333333333334</v>
      </c>
      <c r="U12">
        <f t="shared" si="17"/>
        <v>-2.7333333333333334</v>
      </c>
      <c r="V12">
        <f t="shared" si="18"/>
        <v>3.8655170704864599</v>
      </c>
    </row>
    <row r="13" spans="1:22" x14ac:dyDescent="0.25">
      <c r="A13" s="16">
        <v>4.5</v>
      </c>
      <c r="B13">
        <v>532</v>
      </c>
      <c r="C13">
        <v>609</v>
      </c>
      <c r="D13" s="8">
        <f t="shared" si="6"/>
        <v>-38.5</v>
      </c>
      <c r="E13" s="8">
        <f t="shared" si="0"/>
        <v>-280.32848612952995</v>
      </c>
      <c r="F13">
        <v>-3493</v>
      </c>
      <c r="G13">
        <v>7170</v>
      </c>
      <c r="H13" s="8">
        <f t="shared" si="16"/>
        <v>-5331.5</v>
      </c>
      <c r="I13" s="8">
        <f t="shared" si="1"/>
        <v>-287.22006631947897</v>
      </c>
      <c r="J13" s="16">
        <f t="shared" si="7"/>
        <v>401.34701522777016</v>
      </c>
      <c r="K13" s="16">
        <f t="shared" si="2"/>
        <v>45.695692117210235</v>
      </c>
      <c r="L13" s="16">
        <f t="shared" si="8"/>
        <v>225.69569211721023</v>
      </c>
      <c r="M13" s="16">
        <f t="shared" si="9"/>
        <v>-280.32848612953006</v>
      </c>
      <c r="N13" s="16">
        <f t="shared" si="10"/>
        <v>-287.22006631947886</v>
      </c>
      <c r="O13" s="16">
        <f t="shared" si="11"/>
        <v>-280.32848612953006</v>
      </c>
      <c r="P13" s="16">
        <f t="shared" si="12"/>
        <v>-287.22006631947886</v>
      </c>
      <c r="Q13" s="16">
        <f t="shared" si="13"/>
        <v>401.34701522777016</v>
      </c>
      <c r="R13" s="16">
        <f t="shared" si="14"/>
        <v>225.69569211721023</v>
      </c>
      <c r="S13" s="16">
        <f t="shared" si="15"/>
        <v>225.69569211721023</v>
      </c>
      <c r="T13">
        <f t="shared" si="3"/>
        <v>2.6666666666666665</v>
      </c>
      <c r="U13">
        <f t="shared" si="17"/>
        <v>-2.6666666666666665</v>
      </c>
      <c r="V13">
        <f t="shared" si="18"/>
        <v>3.7712361663282534</v>
      </c>
    </row>
    <row r="14" spans="1:22" x14ac:dyDescent="0.25">
      <c r="A14" s="16">
        <v>5</v>
      </c>
      <c r="B14">
        <v>569</v>
      </c>
      <c r="C14">
        <v>1013</v>
      </c>
      <c r="D14" s="8">
        <f t="shared" si="6"/>
        <v>-222</v>
      </c>
      <c r="E14" s="8">
        <f t="shared" si="0"/>
        <v>-280.23515949645827</v>
      </c>
      <c r="F14">
        <v>-3695</v>
      </c>
      <c r="G14">
        <v>6884</v>
      </c>
      <c r="H14" s="8">
        <f t="shared" si="16"/>
        <v>-5289.5</v>
      </c>
      <c r="I14" s="8">
        <f t="shared" si="1"/>
        <v>-274.29758466928894</v>
      </c>
      <c r="J14" s="16">
        <f t="shared" si="7"/>
        <v>392.13634054166818</v>
      </c>
      <c r="K14" s="16">
        <f t="shared" si="2"/>
        <v>44.386537618043974</v>
      </c>
      <c r="L14" s="16">
        <f t="shared" si="8"/>
        <v>224.38653761804397</v>
      </c>
      <c r="M14" s="16">
        <f t="shared" si="9"/>
        <v>-280.23515949645832</v>
      </c>
      <c r="N14" s="16">
        <f t="shared" si="10"/>
        <v>-274.29758466928888</v>
      </c>
      <c r="O14" s="16">
        <f t="shared" si="11"/>
        <v>-280.23515949645832</v>
      </c>
      <c r="P14" s="16">
        <f t="shared" si="12"/>
        <v>-274.29758466928888</v>
      </c>
      <c r="Q14" s="16">
        <f t="shared" si="13"/>
        <v>392.13634054166818</v>
      </c>
      <c r="R14" s="16">
        <f t="shared" si="14"/>
        <v>224.38653761804395</v>
      </c>
      <c r="S14" s="16">
        <f t="shared" si="15"/>
        <v>224.38653761804395</v>
      </c>
      <c r="T14">
        <f t="shared" si="3"/>
        <v>2.6</v>
      </c>
      <c r="U14">
        <f t="shared" si="17"/>
        <v>-2.6</v>
      </c>
      <c r="V14">
        <f t="shared" si="18"/>
        <v>3.6769552621700474</v>
      </c>
    </row>
    <row r="15" spans="1:22" x14ac:dyDescent="0.25">
      <c r="A15" s="16">
        <v>5.5</v>
      </c>
      <c r="B15">
        <v>304</v>
      </c>
      <c r="C15">
        <v>1563</v>
      </c>
      <c r="D15" s="8">
        <f t="shared" si="6"/>
        <v>-629.5</v>
      </c>
      <c r="E15" s="8">
        <f t="shared" si="0"/>
        <v>-279.69701641432351</v>
      </c>
      <c r="F15">
        <v>-3299</v>
      </c>
      <c r="G15">
        <v>6323</v>
      </c>
      <c r="H15" s="8">
        <f t="shared" si="16"/>
        <v>-4811</v>
      </c>
      <c r="I15" s="8">
        <f t="shared" si="1"/>
        <v>-261.47688015073959</v>
      </c>
      <c r="J15" s="16">
        <f t="shared" si="7"/>
        <v>382.88455158760138</v>
      </c>
      <c r="K15" s="16">
        <f t="shared" si="2"/>
        <v>43.071705336738148</v>
      </c>
      <c r="L15" s="16">
        <f t="shared" si="8"/>
        <v>223.07170533673815</v>
      </c>
      <c r="M15" s="16">
        <f t="shared" si="9"/>
        <v>-279.69701641432346</v>
      </c>
      <c r="N15" s="16">
        <f t="shared" si="10"/>
        <v>-261.47688015073959</v>
      </c>
      <c r="O15" s="16">
        <f t="shared" si="11"/>
        <v>-279.69701641432346</v>
      </c>
      <c r="P15" s="16">
        <f t="shared" si="12"/>
        <v>-261.47688015073959</v>
      </c>
      <c r="Q15" s="16">
        <f t="shared" si="13"/>
        <v>382.88455158760132</v>
      </c>
      <c r="R15" s="16">
        <f t="shared" si="14"/>
        <v>223.07170533673815</v>
      </c>
      <c r="S15" s="16">
        <f t="shared" si="15"/>
        <v>223.07170533673815</v>
      </c>
      <c r="T15">
        <f t="shared" si="3"/>
        <v>2.5333333333333332</v>
      </c>
      <c r="U15">
        <f t="shared" si="17"/>
        <v>-2.5333333333333332</v>
      </c>
      <c r="V15">
        <f t="shared" si="18"/>
        <v>3.5826743580118405</v>
      </c>
    </row>
    <row r="16" spans="1:22" x14ac:dyDescent="0.25">
      <c r="A16" s="16">
        <v>6</v>
      </c>
      <c r="B16">
        <v>-24</v>
      </c>
      <c r="C16">
        <v>2287</v>
      </c>
      <c r="D16" s="8">
        <f t="shared" si="6"/>
        <v>-1155.5</v>
      </c>
      <c r="E16" s="8">
        <f t="shared" si="0"/>
        <v>-278.17106772184195</v>
      </c>
      <c r="F16">
        <v>-2911</v>
      </c>
      <c r="G16">
        <v>5576</v>
      </c>
      <c r="H16" s="8">
        <f t="shared" si="16"/>
        <v>-4243.5</v>
      </c>
      <c r="I16" s="8">
        <f t="shared" si="1"/>
        <v>-249.81574444752442</v>
      </c>
      <c r="J16" s="16">
        <f t="shared" si="7"/>
        <v>373.88106276111444</v>
      </c>
      <c r="K16" s="16">
        <f t="shared" si="2"/>
        <v>41.925905932872375</v>
      </c>
      <c r="L16" s="16">
        <f t="shared" si="8"/>
        <v>221.92590593287238</v>
      </c>
      <c r="M16" s="16">
        <f t="shared" si="9"/>
        <v>-278.17106772184184</v>
      </c>
      <c r="N16" s="16">
        <f t="shared" si="10"/>
        <v>-249.81574444752445</v>
      </c>
      <c r="O16" s="16">
        <f t="shared" si="11"/>
        <v>-278.17106772184184</v>
      </c>
      <c r="P16" s="16">
        <f t="shared" si="12"/>
        <v>-249.81574444752445</v>
      </c>
      <c r="Q16" s="16">
        <f t="shared" si="13"/>
        <v>373.88106276111438</v>
      </c>
      <c r="R16" s="16">
        <f t="shared" si="14"/>
        <v>221.92590593287238</v>
      </c>
      <c r="S16" s="16">
        <f t="shared" si="15"/>
        <v>221.92590593287238</v>
      </c>
      <c r="T16">
        <f t="shared" si="3"/>
        <v>2.4666666666666668</v>
      </c>
      <c r="U16">
        <f t="shared" si="17"/>
        <v>-2.4666666666666668</v>
      </c>
      <c r="V16">
        <f t="shared" si="18"/>
        <v>3.4883934538536345</v>
      </c>
    </row>
    <row r="17" spans="1:22" x14ac:dyDescent="0.25">
      <c r="A17" s="16">
        <v>6.5</v>
      </c>
      <c r="B17">
        <v>231</v>
      </c>
      <c r="C17">
        <v>2656</v>
      </c>
      <c r="D17" s="8">
        <f t="shared" si="6"/>
        <v>-1212.5</v>
      </c>
      <c r="E17" s="8">
        <f t="shared" si="0"/>
        <v>-275.37007132973417</v>
      </c>
      <c r="F17">
        <v>-3254</v>
      </c>
      <c r="G17">
        <v>5254</v>
      </c>
      <c r="H17" s="8">
        <f t="shared" si="16"/>
        <v>-4254</v>
      </c>
      <c r="I17" s="8">
        <f t="shared" si="1"/>
        <v>-239.52993578447044</v>
      </c>
      <c r="J17" s="16">
        <f t="shared" si="7"/>
        <v>364.97022662274168</v>
      </c>
      <c r="K17" s="16">
        <f t="shared" si="2"/>
        <v>41.018291510289551</v>
      </c>
      <c r="L17" s="16">
        <f t="shared" si="8"/>
        <v>221.01829151028954</v>
      </c>
      <c r="M17" s="16">
        <f t="shared" si="9"/>
        <v>-275.37007132973423</v>
      </c>
      <c r="N17" s="16">
        <f t="shared" si="10"/>
        <v>-239.52993578447035</v>
      </c>
      <c r="O17" s="16">
        <f t="shared" si="11"/>
        <v>-275.37007132973423</v>
      </c>
      <c r="P17" s="16">
        <f t="shared" si="12"/>
        <v>-239.52993578447035</v>
      </c>
      <c r="Q17" s="16">
        <f t="shared" si="13"/>
        <v>364.97022662274168</v>
      </c>
      <c r="R17" s="16">
        <f t="shared" si="14"/>
        <v>221.01829151028954</v>
      </c>
      <c r="S17" s="16">
        <f t="shared" si="15"/>
        <v>221.01829151028954</v>
      </c>
      <c r="T17">
        <f t="shared" si="3"/>
        <v>2.4</v>
      </c>
      <c r="U17">
        <f t="shared" si="17"/>
        <v>-2.4</v>
      </c>
      <c r="V17">
        <f t="shared" si="18"/>
        <v>3.3941125496954281</v>
      </c>
    </row>
    <row r="18" spans="1:22" x14ac:dyDescent="0.25">
      <c r="A18" s="16">
        <v>7</v>
      </c>
      <c r="B18">
        <v>188</v>
      </c>
      <c r="C18">
        <v>2831</v>
      </c>
      <c r="D18" s="8">
        <f t="shared" si="6"/>
        <v>-1321.5</v>
      </c>
      <c r="E18" s="8">
        <f t="shared" si="0"/>
        <v>-272.43090531531362</v>
      </c>
      <c r="F18">
        <v>-3281</v>
      </c>
      <c r="G18">
        <v>5062</v>
      </c>
      <c r="H18" s="8">
        <f t="shared" si="16"/>
        <v>-4171.5</v>
      </c>
      <c r="I18" s="8">
        <f t="shared" si="1"/>
        <v>-229.21867980275249</v>
      </c>
      <c r="J18" s="16">
        <f t="shared" si="7"/>
        <v>356.03342728097618</v>
      </c>
      <c r="K18" s="16">
        <f t="shared" si="2"/>
        <v>40.076679922756838</v>
      </c>
      <c r="L18" s="16">
        <f t="shared" si="8"/>
        <v>220.07667992275685</v>
      </c>
      <c r="M18" s="16">
        <f t="shared" si="9"/>
        <v>-272.43090531531368</v>
      </c>
      <c r="N18" s="16">
        <f t="shared" si="10"/>
        <v>-229.21867980275249</v>
      </c>
      <c r="O18" s="16">
        <f t="shared" si="11"/>
        <v>-272.43090531531368</v>
      </c>
      <c r="P18" s="16">
        <f t="shared" si="12"/>
        <v>-229.21867980275249</v>
      </c>
      <c r="Q18" s="16">
        <f t="shared" si="13"/>
        <v>356.03342728097624</v>
      </c>
      <c r="R18" s="16">
        <f t="shared" si="14"/>
        <v>220.07667992275685</v>
      </c>
      <c r="S18" s="16">
        <f t="shared" si="15"/>
        <v>220.07667992275685</v>
      </c>
      <c r="T18">
        <f t="shared" si="3"/>
        <v>2.3333333333333335</v>
      </c>
      <c r="U18">
        <f t="shared" si="17"/>
        <v>-2.3333333333333335</v>
      </c>
      <c r="V18">
        <f t="shared" si="18"/>
        <v>3.2998316455372221</v>
      </c>
    </row>
    <row r="19" spans="1:22" x14ac:dyDescent="0.25">
      <c r="A19" s="16">
        <v>7.5</v>
      </c>
      <c r="B19">
        <v>810</v>
      </c>
      <c r="C19">
        <v>2220</v>
      </c>
      <c r="D19" s="8">
        <f t="shared" si="6"/>
        <v>-705</v>
      </c>
      <c r="E19" s="8">
        <f t="shared" si="0"/>
        <v>-269.22752083250805</v>
      </c>
      <c r="F19">
        <v>-3762</v>
      </c>
      <c r="G19">
        <v>5307</v>
      </c>
      <c r="H19" s="8">
        <f t="shared" si="16"/>
        <v>-4534.5</v>
      </c>
      <c r="I19" s="8">
        <f t="shared" si="1"/>
        <v>-219.10736775367369</v>
      </c>
      <c r="J19" s="16">
        <f t="shared" si="7"/>
        <v>347.11885079546192</v>
      </c>
      <c r="K19" s="16">
        <f t="shared" si="2"/>
        <v>39.139978008801016</v>
      </c>
      <c r="L19" s="16">
        <f t="shared" si="8"/>
        <v>219.13997800880102</v>
      </c>
      <c r="M19" s="16">
        <f t="shared" si="9"/>
        <v>-269.22752083250811</v>
      </c>
      <c r="N19" s="16">
        <f t="shared" si="10"/>
        <v>-219.10736775367363</v>
      </c>
      <c r="O19" s="16">
        <f t="shared" si="11"/>
        <v>-269.22752083250811</v>
      </c>
      <c r="P19" s="16">
        <f t="shared" si="12"/>
        <v>-219.10736775367363</v>
      </c>
      <c r="Q19" s="16">
        <f t="shared" si="13"/>
        <v>347.11885079546192</v>
      </c>
      <c r="R19" s="16">
        <f t="shared" si="14"/>
        <v>219.13997800880102</v>
      </c>
      <c r="S19" s="16">
        <f t="shared" si="15"/>
        <v>219.13997800880102</v>
      </c>
      <c r="T19">
        <f t="shared" si="3"/>
        <v>2.2666666666666666</v>
      </c>
      <c r="U19">
        <f t="shared" si="17"/>
        <v>-2.2666666666666666</v>
      </c>
      <c r="V19">
        <f t="shared" si="18"/>
        <v>3.2055507413790152</v>
      </c>
    </row>
    <row r="20" spans="1:22" x14ac:dyDescent="0.25">
      <c r="A20" s="16">
        <v>8</v>
      </c>
      <c r="B20">
        <v>1383</v>
      </c>
      <c r="C20">
        <v>1512</v>
      </c>
      <c r="D20" s="8">
        <f t="shared" si="6"/>
        <v>-64.5</v>
      </c>
      <c r="E20" s="8">
        <f t="shared" si="0"/>
        <v>-267.5185559340386</v>
      </c>
      <c r="F20">
        <v>-4441</v>
      </c>
      <c r="G20">
        <v>6451</v>
      </c>
      <c r="H20" s="8">
        <f t="shared" si="16"/>
        <v>-5446</v>
      </c>
      <c r="I20" s="8">
        <f t="shared" si="1"/>
        <v>-208.11631493112668</v>
      </c>
      <c r="J20" s="16">
        <f t="shared" si="7"/>
        <v>338.9374253598225</v>
      </c>
      <c r="K20" s="16">
        <f t="shared" si="2"/>
        <v>37.881165351502304</v>
      </c>
      <c r="L20" s="16">
        <f t="shared" si="8"/>
        <v>217.88116535150232</v>
      </c>
      <c r="M20" s="16">
        <f t="shared" si="9"/>
        <v>-267.51855593403855</v>
      </c>
      <c r="N20" s="16">
        <f t="shared" si="10"/>
        <v>-208.11631493112674</v>
      </c>
      <c r="O20" s="16">
        <f t="shared" si="11"/>
        <v>-267.51855593403855</v>
      </c>
      <c r="P20" s="16">
        <f t="shared" si="12"/>
        <v>-208.11631493112674</v>
      </c>
      <c r="Q20" s="16">
        <f t="shared" si="13"/>
        <v>338.9374253598225</v>
      </c>
      <c r="R20" s="16">
        <f t="shared" si="14"/>
        <v>217.88116535150232</v>
      </c>
      <c r="S20" s="16">
        <f t="shared" si="15"/>
        <v>217.88116535150232</v>
      </c>
      <c r="T20">
        <f t="shared" si="3"/>
        <v>2.2000000000000002</v>
      </c>
      <c r="U20">
        <f t="shared" si="17"/>
        <v>-2.2000000000000002</v>
      </c>
      <c r="V20">
        <f t="shared" si="18"/>
        <v>3.1112698372208092</v>
      </c>
    </row>
    <row r="21" spans="1:22" x14ac:dyDescent="0.25">
      <c r="A21" s="16">
        <v>8.5</v>
      </c>
      <c r="B21">
        <v>318</v>
      </c>
      <c r="C21">
        <v>1718</v>
      </c>
      <c r="D21" s="8">
        <f t="shared" si="6"/>
        <v>-700</v>
      </c>
      <c r="E21" s="8">
        <f t="shared" si="0"/>
        <v>-267.36220352442893</v>
      </c>
      <c r="F21">
        <v>-3323</v>
      </c>
      <c r="G21">
        <v>6182</v>
      </c>
      <c r="H21" s="8">
        <f t="shared" si="16"/>
        <v>-4752.5</v>
      </c>
      <c r="I21" s="8">
        <f t="shared" si="1"/>
        <v>-194.91637216765318</v>
      </c>
      <c r="J21" s="16">
        <f t="shared" si="7"/>
        <v>330.86997448006258</v>
      </c>
      <c r="K21" s="16">
        <f t="shared" si="2"/>
        <v>36.093353936160241</v>
      </c>
      <c r="L21" s="16">
        <f t="shared" si="8"/>
        <v>216.09335393616024</v>
      </c>
      <c r="M21" s="16">
        <f t="shared" si="9"/>
        <v>-267.36220352442899</v>
      </c>
      <c r="N21" s="16">
        <f t="shared" si="10"/>
        <v>-194.91637216765312</v>
      </c>
      <c r="O21" s="16">
        <f t="shared" si="11"/>
        <v>-267.36220352442899</v>
      </c>
      <c r="P21" s="16">
        <f t="shared" si="12"/>
        <v>-194.91637216765312</v>
      </c>
      <c r="Q21" s="16">
        <f t="shared" si="13"/>
        <v>330.86997448006258</v>
      </c>
      <c r="R21" s="16">
        <f t="shared" si="14"/>
        <v>216.09335393616021</v>
      </c>
      <c r="S21" s="16">
        <f t="shared" si="15"/>
        <v>216.09335393616021</v>
      </c>
      <c r="T21">
        <f t="shared" si="3"/>
        <v>2.1333333333333333</v>
      </c>
      <c r="U21">
        <f t="shared" si="17"/>
        <v>-2.1333333333333333</v>
      </c>
      <c r="V21">
        <f t="shared" si="18"/>
        <v>3.0169889330626027</v>
      </c>
    </row>
    <row r="22" spans="1:22" x14ac:dyDescent="0.25">
      <c r="A22" s="16">
        <v>9</v>
      </c>
      <c r="B22">
        <v>-1087</v>
      </c>
      <c r="C22">
        <v>1949</v>
      </c>
      <c r="D22" s="8">
        <f t="shared" si="6"/>
        <v>-1518</v>
      </c>
      <c r="E22" s="8">
        <f t="shared" si="0"/>
        <v>-265.66535889769153</v>
      </c>
      <c r="F22">
        <v>-1940</v>
      </c>
      <c r="G22">
        <v>5928</v>
      </c>
      <c r="H22" s="8">
        <f t="shared" si="16"/>
        <v>-3934</v>
      </c>
      <c r="I22" s="8">
        <f t="shared" si="1"/>
        <v>-183.3970063613198</v>
      </c>
      <c r="J22" s="16">
        <f t="shared" si="7"/>
        <v>322.81967855218062</v>
      </c>
      <c r="K22" s="16">
        <f t="shared" si="2"/>
        <v>34.618517671266645</v>
      </c>
      <c r="L22" s="16">
        <f t="shared" si="8"/>
        <v>214.61851767126666</v>
      </c>
      <c r="M22" s="16">
        <f t="shared" si="9"/>
        <v>-265.66535889769148</v>
      </c>
      <c r="N22" s="16">
        <f t="shared" si="10"/>
        <v>-183.39700636131988</v>
      </c>
      <c r="O22" s="16">
        <f t="shared" si="11"/>
        <v>-265.66535889769148</v>
      </c>
      <c r="P22" s="16">
        <f t="shared" si="12"/>
        <v>-183.39700636131988</v>
      </c>
      <c r="Q22" s="16">
        <f t="shared" si="13"/>
        <v>322.81967855218062</v>
      </c>
      <c r="R22" s="16">
        <f t="shared" si="14"/>
        <v>214.61851767126666</v>
      </c>
      <c r="S22" s="16">
        <f t="shared" si="15"/>
        <v>214.61851767126666</v>
      </c>
      <c r="T22">
        <f t="shared" si="3"/>
        <v>2.0666666666666669</v>
      </c>
      <c r="U22">
        <f t="shared" si="17"/>
        <v>-2.0666666666666669</v>
      </c>
      <c r="V22">
        <f t="shared" si="18"/>
        <v>2.9227080289043967</v>
      </c>
    </row>
    <row r="23" spans="1:22" x14ac:dyDescent="0.25">
      <c r="A23" s="16">
        <v>9.5</v>
      </c>
      <c r="B23">
        <v>-2531</v>
      </c>
      <c r="C23">
        <v>2075</v>
      </c>
      <c r="D23" s="8">
        <f t="shared" si="6"/>
        <v>-2303</v>
      </c>
      <c r="E23" s="8">
        <f t="shared" si="0"/>
        <v>-261.98565627484732</v>
      </c>
      <c r="F23">
        <v>-428</v>
      </c>
      <c r="G23">
        <v>5932</v>
      </c>
      <c r="H23" s="8">
        <f t="shared" si="16"/>
        <v>-3180</v>
      </c>
      <c r="I23" s="8">
        <f t="shared" si="1"/>
        <v>-173.86129940122234</v>
      </c>
      <c r="J23" s="16">
        <f t="shared" si="7"/>
        <v>314.42683651883772</v>
      </c>
      <c r="K23" s="16">
        <f t="shared" si="2"/>
        <v>33.569408595826779</v>
      </c>
      <c r="L23" s="16">
        <f t="shared" si="8"/>
        <v>213.56940859582679</v>
      </c>
      <c r="M23" s="16">
        <f t="shared" si="9"/>
        <v>-261.98565627484726</v>
      </c>
      <c r="N23" s="16">
        <f t="shared" si="10"/>
        <v>-173.8612994012224</v>
      </c>
      <c r="O23" s="16">
        <f t="shared" si="11"/>
        <v>-261.98565627484726</v>
      </c>
      <c r="P23" s="16">
        <f t="shared" si="12"/>
        <v>-173.8612994012224</v>
      </c>
      <c r="Q23" s="16">
        <f t="shared" si="13"/>
        <v>314.42683651883772</v>
      </c>
      <c r="R23" s="16">
        <f t="shared" si="14"/>
        <v>213.56940859582679</v>
      </c>
      <c r="S23" s="16">
        <f t="shared" si="15"/>
        <v>213.56940859582679</v>
      </c>
      <c r="T23">
        <f t="shared" si="3"/>
        <v>2</v>
      </c>
      <c r="U23">
        <f t="shared" si="17"/>
        <v>-2</v>
      </c>
      <c r="V23">
        <f t="shared" si="18"/>
        <v>2.8284271247461903</v>
      </c>
    </row>
    <row r="24" spans="1:22" x14ac:dyDescent="0.25">
      <c r="A24" s="16">
        <v>10</v>
      </c>
      <c r="B24">
        <v>-4091</v>
      </c>
      <c r="C24">
        <v>2419</v>
      </c>
      <c r="D24" s="8">
        <f t="shared" si="6"/>
        <v>-3255</v>
      </c>
      <c r="E24" s="8">
        <f t="shared" si="0"/>
        <v>-256.40314272738186</v>
      </c>
      <c r="F24">
        <v>990</v>
      </c>
      <c r="G24">
        <v>5511</v>
      </c>
      <c r="H24" s="8">
        <f t="shared" si="16"/>
        <v>-2260.5</v>
      </c>
      <c r="I24" s="8">
        <f t="shared" si="1"/>
        <v>-166.15306723678816</v>
      </c>
      <c r="J24" s="16">
        <f t="shared" si="7"/>
        <v>305.53136230618094</v>
      </c>
      <c r="K24" s="16">
        <f t="shared" si="2"/>
        <v>32.94384033258433</v>
      </c>
      <c r="L24" s="16">
        <f t="shared" si="8"/>
        <v>212.94384033258433</v>
      </c>
      <c r="M24" s="16">
        <f t="shared" si="9"/>
        <v>-256.40314272738192</v>
      </c>
      <c r="N24" s="16">
        <f t="shared" si="10"/>
        <v>-166.1530672367881</v>
      </c>
      <c r="O24" s="16">
        <f t="shared" si="11"/>
        <v>-256.40314272738192</v>
      </c>
      <c r="P24" s="16">
        <f t="shared" si="12"/>
        <v>-166.1530672367881</v>
      </c>
      <c r="Q24" s="16">
        <f t="shared" si="13"/>
        <v>305.53136230618094</v>
      </c>
      <c r="R24" s="16">
        <f t="shared" si="14"/>
        <v>212.9438403325843</v>
      </c>
      <c r="S24" s="16">
        <f t="shared" si="15"/>
        <v>212.9438403325843</v>
      </c>
      <c r="T24">
        <f t="shared" si="3"/>
        <v>1.9333333333333333</v>
      </c>
      <c r="U24">
        <f t="shared" si="17"/>
        <v>-1.9333333333333333</v>
      </c>
      <c r="V24">
        <f t="shared" si="18"/>
        <v>2.7341462205879838</v>
      </c>
    </row>
    <row r="25" spans="1:22" x14ac:dyDescent="0.25">
      <c r="A25" s="16">
        <v>10.5</v>
      </c>
      <c r="B25">
        <v>-4117</v>
      </c>
      <c r="C25">
        <v>2276</v>
      </c>
      <c r="D25" s="8">
        <f t="shared" si="6"/>
        <v>-3196.5</v>
      </c>
      <c r="E25" s="8">
        <f t="shared" si="0"/>
        <v>-248.51312755195696</v>
      </c>
      <c r="F25">
        <v>1192</v>
      </c>
      <c r="G25">
        <v>5316</v>
      </c>
      <c r="H25" s="8">
        <f t="shared" si="16"/>
        <v>-2062</v>
      </c>
      <c r="I25" s="8">
        <f t="shared" si="1"/>
        <v>-160.6735702928259</v>
      </c>
      <c r="J25" s="16">
        <f t="shared" si="7"/>
        <v>295.93034781228317</v>
      </c>
      <c r="K25" s="16">
        <f t="shared" si="2"/>
        <v>32.884267049899307</v>
      </c>
      <c r="L25" s="16">
        <f t="shared" si="8"/>
        <v>212.88426704989931</v>
      </c>
      <c r="M25" s="16">
        <f t="shared" si="9"/>
        <v>-248.51312755195696</v>
      </c>
      <c r="N25" s="16">
        <f t="shared" si="10"/>
        <v>-160.67357029282587</v>
      </c>
      <c r="O25" s="16">
        <f t="shared" si="11"/>
        <v>-248.51312755195696</v>
      </c>
      <c r="P25" s="16">
        <f t="shared" si="12"/>
        <v>-160.67357029282587</v>
      </c>
      <c r="Q25" s="16">
        <f t="shared" si="13"/>
        <v>295.93034781228317</v>
      </c>
      <c r="R25" s="16">
        <f t="shared" si="14"/>
        <v>212.88426704989931</v>
      </c>
      <c r="S25" s="16">
        <f t="shared" si="15"/>
        <v>212.88426704989931</v>
      </c>
      <c r="T25">
        <f t="shared" si="3"/>
        <v>1.8666666666666667</v>
      </c>
      <c r="U25">
        <f t="shared" si="17"/>
        <v>-1.8666666666666667</v>
      </c>
      <c r="V25">
        <f t="shared" si="18"/>
        <v>2.6398653164297774</v>
      </c>
    </row>
    <row r="26" spans="1:22" x14ac:dyDescent="0.25">
      <c r="A26" s="16">
        <v>11</v>
      </c>
      <c r="B26">
        <v>-2976</v>
      </c>
      <c r="C26">
        <v>1926</v>
      </c>
      <c r="D26" s="8">
        <f t="shared" si="6"/>
        <v>-2451</v>
      </c>
      <c r="E26" s="8">
        <f t="shared" si="0"/>
        <v>-240.76490303682536</v>
      </c>
      <c r="F26">
        <v>-204</v>
      </c>
      <c r="G26">
        <v>6005</v>
      </c>
      <c r="H26" s="8">
        <f t="shared" si="16"/>
        <v>-3104.5</v>
      </c>
      <c r="I26" s="8">
        <f t="shared" si="1"/>
        <v>-155.67522449498119</v>
      </c>
      <c r="J26" s="16">
        <f t="shared" si="7"/>
        <v>286.70980809155225</v>
      </c>
      <c r="K26" s="16">
        <f t="shared" si="2"/>
        <v>32.886144593212755</v>
      </c>
      <c r="L26" s="16">
        <f t="shared" si="8"/>
        <v>212.88614459321275</v>
      </c>
      <c r="M26" s="16">
        <f t="shared" si="9"/>
        <v>-240.76490303682544</v>
      </c>
      <c r="N26" s="16">
        <f t="shared" si="10"/>
        <v>-155.67522449498111</v>
      </c>
      <c r="O26" s="16">
        <f t="shared" si="11"/>
        <v>-240.76490303682544</v>
      </c>
      <c r="P26" s="16">
        <f t="shared" si="12"/>
        <v>-155.67522449498111</v>
      </c>
      <c r="Q26" s="16">
        <f t="shared" si="13"/>
        <v>286.70980809155225</v>
      </c>
      <c r="R26" s="16">
        <f t="shared" si="14"/>
        <v>212.88614459321275</v>
      </c>
      <c r="S26" s="16">
        <f t="shared" si="15"/>
        <v>212.88614459321275</v>
      </c>
      <c r="T26">
        <f t="shared" si="3"/>
        <v>1.8</v>
      </c>
      <c r="U26">
        <f t="shared" si="17"/>
        <v>-1.8</v>
      </c>
      <c r="V26">
        <f t="shared" si="18"/>
        <v>2.545584412271571</v>
      </c>
    </row>
    <row r="27" spans="1:22" x14ac:dyDescent="0.25">
      <c r="A27" s="16">
        <v>11.5</v>
      </c>
      <c r="B27">
        <v>-3582</v>
      </c>
      <c r="C27">
        <v>2665</v>
      </c>
      <c r="D27" s="8">
        <f t="shared" si="6"/>
        <v>-3123.5</v>
      </c>
      <c r="E27" s="8">
        <f t="shared" si="0"/>
        <v>-234.82365119512556</v>
      </c>
      <c r="F27">
        <v>459</v>
      </c>
      <c r="G27">
        <v>5290</v>
      </c>
      <c r="H27" s="8">
        <f t="shared" si="16"/>
        <v>-2415.5</v>
      </c>
      <c r="I27" s="8">
        <f t="shared" si="1"/>
        <v>-148.14998825756166</v>
      </c>
      <c r="J27" s="16">
        <f t="shared" si="7"/>
        <v>277.65187948459067</v>
      </c>
      <c r="K27" s="16">
        <f t="shared" si="2"/>
        <v>32.247783277411401</v>
      </c>
      <c r="L27" s="16">
        <f t="shared" si="8"/>
        <v>212.2477832774114</v>
      </c>
      <c r="M27" s="16">
        <f t="shared" si="9"/>
        <v>-234.82365119512556</v>
      </c>
      <c r="N27" s="16">
        <f t="shared" si="10"/>
        <v>-148.14998825756169</v>
      </c>
      <c r="O27" s="16">
        <f t="shared" si="11"/>
        <v>-234.82365119512556</v>
      </c>
      <c r="P27" s="16">
        <f t="shared" si="12"/>
        <v>-148.14998825756169</v>
      </c>
      <c r="Q27" s="16">
        <f t="shared" si="13"/>
        <v>277.65187948459067</v>
      </c>
      <c r="R27" s="16">
        <f t="shared" si="14"/>
        <v>212.2477832774114</v>
      </c>
      <c r="S27" s="16">
        <f t="shared" si="15"/>
        <v>212.2477832774114</v>
      </c>
      <c r="T27">
        <f t="shared" si="3"/>
        <v>1.7333333333333334</v>
      </c>
      <c r="U27">
        <f t="shared" si="17"/>
        <v>-1.7333333333333334</v>
      </c>
      <c r="V27">
        <f t="shared" si="18"/>
        <v>2.4513035081133649</v>
      </c>
    </row>
    <row r="28" spans="1:22" x14ac:dyDescent="0.25">
      <c r="A28" s="16">
        <v>12</v>
      </c>
      <c r="B28">
        <v>-3867</v>
      </c>
      <c r="C28">
        <v>3310</v>
      </c>
      <c r="D28" s="8">
        <f t="shared" si="6"/>
        <v>-3588.5</v>
      </c>
      <c r="E28" s="8">
        <f t="shared" si="0"/>
        <v>-227.25236290666163</v>
      </c>
      <c r="F28">
        <v>881</v>
      </c>
      <c r="G28">
        <v>4666</v>
      </c>
      <c r="H28" s="8">
        <f t="shared" si="16"/>
        <v>-1892.5</v>
      </c>
      <c r="I28" s="8">
        <f t="shared" si="1"/>
        <v>-142.29478485643389</v>
      </c>
      <c r="J28" s="16">
        <f t="shared" si="7"/>
        <v>268.12579555872622</v>
      </c>
      <c r="K28" s="16">
        <f t="shared" si="2"/>
        <v>32.052870407303381</v>
      </c>
      <c r="L28" s="16">
        <f t="shared" si="8"/>
        <v>212.05287040730337</v>
      </c>
      <c r="M28" s="16">
        <f t="shared" si="9"/>
        <v>-227.25236290666166</v>
      </c>
      <c r="N28" s="16">
        <f t="shared" si="10"/>
        <v>-142.29478485643384</v>
      </c>
      <c r="O28" s="16">
        <f t="shared" si="11"/>
        <v>-227.25236290666166</v>
      </c>
      <c r="P28" s="16">
        <f t="shared" si="12"/>
        <v>-142.29478485643384</v>
      </c>
      <c r="Q28" s="16">
        <f t="shared" si="13"/>
        <v>268.12579555872622</v>
      </c>
      <c r="R28" s="16">
        <f t="shared" si="14"/>
        <v>212.05287040730337</v>
      </c>
      <c r="S28" s="16">
        <f t="shared" si="15"/>
        <v>212.05287040730337</v>
      </c>
      <c r="T28">
        <f t="shared" si="3"/>
        <v>1.6666666666666667</v>
      </c>
      <c r="U28">
        <f t="shared" si="17"/>
        <v>-1.6666666666666667</v>
      </c>
      <c r="V28">
        <f t="shared" si="18"/>
        <v>2.3570226039551585</v>
      </c>
    </row>
    <row r="29" spans="1:22" x14ac:dyDescent="0.25">
      <c r="A29" s="16">
        <v>12.5</v>
      </c>
      <c r="B29">
        <v>-4199</v>
      </c>
      <c r="C29">
        <v>3414</v>
      </c>
      <c r="D29" s="8">
        <f t="shared" si="6"/>
        <v>-3806.5</v>
      </c>
      <c r="E29" s="8">
        <f t="shared" si="0"/>
        <v>-218.55403224246214</v>
      </c>
      <c r="F29">
        <v>1111</v>
      </c>
      <c r="G29">
        <v>4450</v>
      </c>
      <c r="H29" s="8">
        <f t="shared" si="16"/>
        <v>-1669.5</v>
      </c>
      <c r="I29" s="8">
        <f t="shared" si="1"/>
        <v>-137.70729976384857</v>
      </c>
      <c r="J29" s="16">
        <f t="shared" si="7"/>
        <v>258.31988970594119</v>
      </c>
      <c r="K29" s="16">
        <f t="shared" si="2"/>
        <v>32.214354374445016</v>
      </c>
      <c r="L29" s="16">
        <f t="shared" si="8"/>
        <v>212.21435437444501</v>
      </c>
      <c r="M29" s="16">
        <f t="shared" si="9"/>
        <v>-218.55403224246214</v>
      </c>
      <c r="N29" s="16">
        <f t="shared" si="10"/>
        <v>-137.70729976384857</v>
      </c>
      <c r="O29" s="16">
        <f t="shared" si="11"/>
        <v>-218.55403224246214</v>
      </c>
      <c r="P29" s="16">
        <f t="shared" si="12"/>
        <v>-137.70729976384857</v>
      </c>
      <c r="Q29" s="16">
        <f t="shared" si="13"/>
        <v>258.31988970594119</v>
      </c>
      <c r="R29" s="16">
        <f t="shared" si="14"/>
        <v>212.21435437444501</v>
      </c>
      <c r="S29" s="16">
        <f t="shared" si="15"/>
        <v>212.21435437444501</v>
      </c>
      <c r="T29">
        <f t="shared" si="3"/>
        <v>1.6</v>
      </c>
      <c r="U29">
        <f t="shared" si="17"/>
        <v>-1.6</v>
      </c>
      <c r="V29">
        <f t="shared" si="18"/>
        <v>2.2627416997969525</v>
      </c>
    </row>
    <row r="30" spans="1:22" x14ac:dyDescent="0.25">
      <c r="A30" s="16">
        <v>13</v>
      </c>
      <c r="B30">
        <v>-4710</v>
      </c>
      <c r="C30">
        <v>3573</v>
      </c>
      <c r="D30" s="8">
        <f t="shared" si="6"/>
        <v>-4141.5</v>
      </c>
      <c r="E30" s="8">
        <f t="shared" si="0"/>
        <v>-209.32733959399246</v>
      </c>
      <c r="F30">
        <v>1797</v>
      </c>
      <c r="G30">
        <v>4367</v>
      </c>
      <c r="H30" s="8">
        <f t="shared" si="16"/>
        <v>-1285</v>
      </c>
      <c r="I30" s="8">
        <f t="shared" si="1"/>
        <v>-133.6603617484669</v>
      </c>
      <c r="J30" s="16">
        <f t="shared" si="7"/>
        <v>248.3606800687856</v>
      </c>
      <c r="K30" s="16">
        <f t="shared" si="2"/>
        <v>32.559175380525566</v>
      </c>
      <c r="L30" s="16">
        <f t="shared" si="8"/>
        <v>212.55917538052557</v>
      </c>
      <c r="M30" s="16">
        <f t="shared" si="9"/>
        <v>-209.32733959399243</v>
      </c>
      <c r="N30" s="16">
        <f t="shared" si="10"/>
        <v>-133.66036174846693</v>
      </c>
      <c r="O30" s="16">
        <f t="shared" si="11"/>
        <v>-209.32733959399243</v>
      </c>
      <c r="P30" s="16">
        <f t="shared" si="12"/>
        <v>-133.66036174846693</v>
      </c>
      <c r="Q30" s="16">
        <f t="shared" si="13"/>
        <v>248.3606800687856</v>
      </c>
      <c r="R30" s="16">
        <f t="shared" si="14"/>
        <v>212.55917538052557</v>
      </c>
      <c r="S30" s="16">
        <f t="shared" si="15"/>
        <v>212.55917538052557</v>
      </c>
      <c r="T30">
        <f t="shared" si="3"/>
        <v>1.5333333333333334</v>
      </c>
      <c r="U30">
        <f t="shared" si="17"/>
        <v>-1.5333333333333334</v>
      </c>
      <c r="V30">
        <f t="shared" si="18"/>
        <v>2.1684607956387461</v>
      </c>
    </row>
    <row r="31" spans="1:22" x14ac:dyDescent="0.25">
      <c r="A31" s="16">
        <v>13.5</v>
      </c>
      <c r="B31">
        <v>-5076</v>
      </c>
      <c r="C31">
        <v>3289</v>
      </c>
      <c r="D31" s="8">
        <f t="shared" si="6"/>
        <v>-4182.5</v>
      </c>
      <c r="E31" s="8">
        <f t="shared" si="0"/>
        <v>-199.28873483224427</v>
      </c>
      <c r="F31">
        <v>2082</v>
      </c>
      <c r="G31">
        <v>4132</v>
      </c>
      <c r="H31" s="8">
        <f t="shared" si="16"/>
        <v>-1025</v>
      </c>
      <c r="I31" s="8">
        <f t="shared" si="1"/>
        <v>-130.5454539962638</v>
      </c>
      <c r="J31" s="16">
        <f t="shared" si="7"/>
        <v>238.23961759146439</v>
      </c>
      <c r="K31" s="16">
        <f t="shared" si="2"/>
        <v>33.227078730646866</v>
      </c>
      <c r="L31" s="16">
        <f t="shared" si="8"/>
        <v>213.22707873064687</v>
      </c>
      <c r="M31" s="16">
        <f t="shared" si="9"/>
        <v>-199.2887348322443</v>
      </c>
      <c r="N31" s="16">
        <f t="shared" si="10"/>
        <v>-130.54545399626375</v>
      </c>
      <c r="O31" s="16">
        <f t="shared" si="11"/>
        <v>-199.2887348322443</v>
      </c>
      <c r="P31" s="16">
        <f t="shared" si="12"/>
        <v>-130.54545399626375</v>
      </c>
      <c r="Q31" s="16">
        <f t="shared" si="13"/>
        <v>238.23961759146439</v>
      </c>
      <c r="R31" s="16">
        <f t="shared" si="14"/>
        <v>213.22707873064684</v>
      </c>
      <c r="S31" s="16">
        <f t="shared" si="15"/>
        <v>213.22707873064684</v>
      </c>
      <c r="T31">
        <f t="shared" si="3"/>
        <v>1.4666666666666666</v>
      </c>
      <c r="U31">
        <f t="shared" si="17"/>
        <v>-1.4666666666666666</v>
      </c>
      <c r="V31">
        <f t="shared" si="18"/>
        <v>2.0741798914805392</v>
      </c>
    </row>
    <row r="32" spans="1:22" x14ac:dyDescent="0.25">
      <c r="A32" s="16">
        <v>14</v>
      </c>
      <c r="B32">
        <v>-4528</v>
      </c>
      <c r="C32">
        <v>3439</v>
      </c>
      <c r="D32" s="8">
        <f t="shared" si="6"/>
        <v>-3983.5</v>
      </c>
      <c r="E32" s="8">
        <f t="shared" si="0"/>
        <v>-189.15076349798869</v>
      </c>
      <c r="F32">
        <v>1386</v>
      </c>
      <c r="G32">
        <v>4478</v>
      </c>
      <c r="H32" s="8">
        <f t="shared" si="16"/>
        <v>-1546</v>
      </c>
      <c r="I32" s="8">
        <f t="shared" si="1"/>
        <v>-128.06079410678055</v>
      </c>
      <c r="J32" s="16">
        <f t="shared" si="7"/>
        <v>228.42411939007513</v>
      </c>
      <c r="K32" s="16">
        <f t="shared" si="2"/>
        <v>34.099189854922102</v>
      </c>
      <c r="L32" s="16">
        <f t="shared" si="8"/>
        <v>214.09918985492209</v>
      </c>
      <c r="M32" s="16">
        <f t="shared" si="9"/>
        <v>-189.15076349798875</v>
      </c>
      <c r="N32" s="16">
        <f t="shared" si="10"/>
        <v>-128.06079410678052</v>
      </c>
      <c r="O32" s="16">
        <f t="shared" si="11"/>
        <v>-189.15076349798875</v>
      </c>
      <c r="P32" s="16">
        <f t="shared" si="12"/>
        <v>-128.06079410678052</v>
      </c>
      <c r="Q32" s="16">
        <f t="shared" si="13"/>
        <v>228.42411939007516</v>
      </c>
      <c r="R32" s="16">
        <f t="shared" si="14"/>
        <v>214.09918985492209</v>
      </c>
      <c r="S32" s="16">
        <f t="shared" si="15"/>
        <v>214.09918985492209</v>
      </c>
      <c r="T32">
        <f t="shared" si="3"/>
        <v>1.4</v>
      </c>
      <c r="U32">
        <f t="shared" si="17"/>
        <v>-1.4</v>
      </c>
      <c r="V32">
        <f t="shared" si="18"/>
        <v>1.9798989873223329</v>
      </c>
    </row>
    <row r="33" spans="1:22" x14ac:dyDescent="0.25">
      <c r="A33" s="16">
        <v>14.5</v>
      </c>
      <c r="B33">
        <v>-3690</v>
      </c>
      <c r="C33">
        <v>3320</v>
      </c>
      <c r="D33" s="8">
        <f t="shared" si="6"/>
        <v>-3505</v>
      </c>
      <c r="E33" s="8">
        <f t="shared" si="0"/>
        <v>-179.49508725110491</v>
      </c>
      <c r="F33">
        <v>638</v>
      </c>
      <c r="G33">
        <v>4621</v>
      </c>
      <c r="H33" s="8">
        <f t="shared" si="16"/>
        <v>-1991.5</v>
      </c>
      <c r="I33" s="8">
        <f t="shared" si="1"/>
        <v>-124.31321944077249</v>
      </c>
      <c r="J33" s="16">
        <f t="shared" si="7"/>
        <v>218.33978765907833</v>
      </c>
      <c r="K33" s="16">
        <f t="shared" si="2"/>
        <v>34.70537817119839</v>
      </c>
      <c r="L33" s="16">
        <f t="shared" si="8"/>
        <v>214.70537817119839</v>
      </c>
      <c r="M33" s="16">
        <f t="shared" si="9"/>
        <v>-179.49508725110491</v>
      </c>
      <c r="N33" s="16">
        <f t="shared" si="10"/>
        <v>-124.31321944077246</v>
      </c>
      <c r="O33" s="16">
        <f t="shared" si="11"/>
        <v>-179.49508725110491</v>
      </c>
      <c r="P33" s="16">
        <f t="shared" si="12"/>
        <v>-124.31321944077246</v>
      </c>
      <c r="Q33" s="16">
        <f t="shared" si="13"/>
        <v>218.33978765907833</v>
      </c>
      <c r="R33" s="16">
        <f t="shared" si="14"/>
        <v>214.70537817119839</v>
      </c>
      <c r="S33" s="16">
        <f t="shared" si="15"/>
        <v>214.70537817119839</v>
      </c>
      <c r="T33">
        <f t="shared" si="3"/>
        <v>1.3333333333333333</v>
      </c>
      <c r="U33">
        <f t="shared" si="17"/>
        <v>-1.3333333333333333</v>
      </c>
      <c r="V33">
        <f t="shared" si="18"/>
        <v>1.8856180831641267</v>
      </c>
    </row>
    <row r="34" spans="1:22" x14ac:dyDescent="0.25">
      <c r="A34" s="16">
        <v>15</v>
      </c>
      <c r="B34">
        <v>-2790</v>
      </c>
      <c r="C34">
        <v>3537</v>
      </c>
      <c r="D34" s="8">
        <f t="shared" si="6"/>
        <v>-3163.5</v>
      </c>
      <c r="E34" s="8">
        <f t="shared" si="0"/>
        <v>-170.99913637463436</v>
      </c>
      <c r="F34">
        <v>-268</v>
      </c>
      <c r="G34">
        <v>4367</v>
      </c>
      <c r="H34" s="8">
        <f t="shared" si="16"/>
        <v>-2317.5</v>
      </c>
      <c r="I34" s="8">
        <f t="shared" si="1"/>
        <v>-119.48576221475076</v>
      </c>
      <c r="J34" s="16">
        <f t="shared" si="7"/>
        <v>208.60860963275402</v>
      </c>
      <c r="K34" s="16">
        <f t="shared" si="2"/>
        <v>34.943951079511407</v>
      </c>
      <c r="L34" s="16">
        <f t="shared" si="8"/>
        <v>214.94395107951141</v>
      </c>
      <c r="M34" s="16">
        <f t="shared" si="9"/>
        <v>-170.99913637463433</v>
      </c>
      <c r="N34" s="16">
        <f t="shared" si="10"/>
        <v>-119.48576221475075</v>
      </c>
      <c r="O34" s="16">
        <f t="shared" si="11"/>
        <v>-170.99913637463433</v>
      </c>
      <c r="P34" s="16">
        <f t="shared" si="12"/>
        <v>-119.48576221475075</v>
      </c>
      <c r="Q34" s="16">
        <f t="shared" si="13"/>
        <v>208.608609632754</v>
      </c>
      <c r="R34" s="16">
        <f t="shared" si="14"/>
        <v>214.94395107951141</v>
      </c>
      <c r="S34" s="16">
        <f t="shared" si="15"/>
        <v>214.94395107951141</v>
      </c>
      <c r="T34">
        <f t="shared" si="3"/>
        <v>1.2666666666666666</v>
      </c>
      <c r="U34">
        <f t="shared" si="17"/>
        <v>-1.2666666666666666</v>
      </c>
      <c r="V34">
        <f t="shared" si="18"/>
        <v>1.7913371790059203</v>
      </c>
    </row>
    <row r="35" spans="1:22" x14ac:dyDescent="0.25">
      <c r="A35" s="16">
        <v>15.5</v>
      </c>
      <c r="B35">
        <v>-2094</v>
      </c>
      <c r="C35">
        <v>4005</v>
      </c>
      <c r="D35" s="8">
        <f t="shared" si="6"/>
        <v>-3049.5</v>
      </c>
      <c r="E35" s="8">
        <f t="shared" si="0"/>
        <v>-163.33089661022316</v>
      </c>
      <c r="F35">
        <v>-932</v>
      </c>
      <c r="G35">
        <v>3971</v>
      </c>
      <c r="H35" s="8">
        <f t="shared" si="16"/>
        <v>-2451.5</v>
      </c>
      <c r="I35" s="8">
        <f t="shared" si="1"/>
        <v>-113.8681018800945</v>
      </c>
      <c r="J35" s="16">
        <f t="shared" si="7"/>
        <v>199.10531487952548</v>
      </c>
      <c r="K35" s="16">
        <f t="shared" ref="K35:K53" si="19">IF(E35&gt;=0,180-DEGREES(ASIN(-I35/J35)),IF(E35&lt;0,DEGREES(ASIN(-I35/J35)),360-DEGREES(ASIN(I35/J35))))</f>
        <v>34.882745209705156</v>
      </c>
      <c r="L35" s="16">
        <f t="shared" si="8"/>
        <v>214.88274520970515</v>
      </c>
      <c r="M35" s="16">
        <f t="shared" si="9"/>
        <v>-163.33089661022319</v>
      </c>
      <c r="N35" s="16">
        <f t="shared" si="10"/>
        <v>-113.86810188009444</v>
      </c>
      <c r="O35" s="16">
        <f t="shared" si="11"/>
        <v>-163.33089661022319</v>
      </c>
      <c r="P35" s="16">
        <f t="shared" si="12"/>
        <v>-113.86810188009444</v>
      </c>
      <c r="Q35" s="16">
        <f t="shared" si="13"/>
        <v>199.10531487952548</v>
      </c>
      <c r="R35" s="16">
        <f t="shared" si="14"/>
        <v>214.88274520970515</v>
      </c>
      <c r="S35" s="16">
        <f t="shared" si="15"/>
        <v>214.88274520970515</v>
      </c>
      <c r="T35">
        <f t="shared" ref="T35:T54" si="20">($A$53-A35)*4/30</f>
        <v>1.2</v>
      </c>
      <c r="U35">
        <f t="shared" si="17"/>
        <v>-1.2</v>
      </c>
      <c r="V35">
        <f t="shared" si="18"/>
        <v>1.697056274847714</v>
      </c>
    </row>
    <row r="36" spans="1:22" x14ac:dyDescent="0.25">
      <c r="A36" s="16">
        <v>16</v>
      </c>
      <c r="B36">
        <v>-1339</v>
      </c>
      <c r="C36">
        <v>4086</v>
      </c>
      <c r="D36" s="8">
        <f t="shared" si="6"/>
        <v>-2712.5</v>
      </c>
      <c r="E36" s="8">
        <f t="shared" si="0"/>
        <v>-155.93896930016859</v>
      </c>
      <c r="F36">
        <v>-1656</v>
      </c>
      <c r="G36">
        <v>3776</v>
      </c>
      <c r="H36" s="8">
        <f t="shared" si="16"/>
        <v>-2716</v>
      </c>
      <c r="I36" s="8">
        <f t="shared" si="1"/>
        <v>-107.92563808977832</v>
      </c>
      <c r="J36" s="16">
        <f>SQRT(E36^2+I36^2)</f>
        <v>189.64415494152394</v>
      </c>
      <c r="K36" s="16">
        <f t="shared" si="19"/>
        <v>34.687177344722542</v>
      </c>
      <c r="L36" s="16">
        <f t="shared" si="8"/>
        <v>214.68717734472256</v>
      </c>
      <c r="M36" s="16">
        <f t="shared" si="9"/>
        <v>-155.93896930016859</v>
      </c>
      <c r="N36" s="16">
        <f t="shared" si="10"/>
        <v>-107.92563808977832</v>
      </c>
      <c r="O36" s="16">
        <f t="shared" si="11"/>
        <v>-155.93896930016859</v>
      </c>
      <c r="P36" s="16">
        <f t="shared" si="12"/>
        <v>-107.92563808977832</v>
      </c>
      <c r="Q36" s="16">
        <f t="shared" si="13"/>
        <v>189.64415494152394</v>
      </c>
      <c r="R36" s="16">
        <f t="shared" si="14"/>
        <v>214.68717734472256</v>
      </c>
      <c r="S36" s="16">
        <f t="shared" si="15"/>
        <v>214.68717734472256</v>
      </c>
      <c r="T36">
        <f t="shared" si="20"/>
        <v>1.1333333333333333</v>
      </c>
      <c r="U36">
        <f t="shared" si="17"/>
        <v>-1.1333333333333333</v>
      </c>
      <c r="V36">
        <f t="shared" si="18"/>
        <v>1.6027753706895076</v>
      </c>
    </row>
    <row r="37" spans="1:22" x14ac:dyDescent="0.25">
      <c r="A37" s="16">
        <v>16.5</v>
      </c>
      <c r="B37">
        <v>-676</v>
      </c>
      <c r="C37">
        <v>3940</v>
      </c>
      <c r="D37" s="8">
        <f t="shared" si="6"/>
        <v>-2308</v>
      </c>
      <c r="E37" s="8">
        <f t="shared" si="0"/>
        <v>-149.36387326741144</v>
      </c>
      <c r="F37">
        <v>-2399</v>
      </c>
      <c r="G37">
        <v>3865</v>
      </c>
      <c r="H37" s="8">
        <f t="shared" si="16"/>
        <v>-3132</v>
      </c>
      <c r="I37" s="8">
        <f t="shared" si="1"/>
        <v>-101.34205855215983</v>
      </c>
      <c r="J37" s="16">
        <f t="shared" si="7"/>
        <v>180.49869658541232</v>
      </c>
      <c r="K37" s="16">
        <f t="shared" si="19"/>
        <v>34.156542998207179</v>
      </c>
      <c r="L37" s="16">
        <f t="shared" si="8"/>
        <v>214.15654299820719</v>
      </c>
      <c r="M37" s="16">
        <f t="shared" si="9"/>
        <v>-149.36387326741144</v>
      </c>
      <c r="N37" s="16">
        <f t="shared" si="10"/>
        <v>-101.34205855215986</v>
      </c>
      <c r="O37" s="16">
        <f t="shared" si="11"/>
        <v>-149.36387326741144</v>
      </c>
      <c r="P37" s="16">
        <f t="shared" si="12"/>
        <v>-101.34205855215986</v>
      </c>
      <c r="Q37" s="16">
        <f t="shared" si="13"/>
        <v>180.49869658541235</v>
      </c>
      <c r="R37" s="16">
        <f t="shared" si="14"/>
        <v>214.15654299820716</v>
      </c>
      <c r="S37" s="16">
        <f t="shared" si="15"/>
        <v>214.15654299820716</v>
      </c>
      <c r="T37">
        <f t="shared" si="20"/>
        <v>1.0666666666666667</v>
      </c>
      <c r="U37">
        <f t="shared" si="17"/>
        <v>-1.0666666666666667</v>
      </c>
      <c r="V37">
        <f t="shared" si="18"/>
        <v>1.5084944665313014</v>
      </c>
    </row>
    <row r="38" spans="1:22" x14ac:dyDescent="0.25">
      <c r="A38" s="16">
        <v>17</v>
      </c>
      <c r="B38">
        <v>-251</v>
      </c>
      <c r="C38">
        <v>3895</v>
      </c>
      <c r="D38" s="8">
        <f t="shared" si="6"/>
        <v>-2073</v>
      </c>
      <c r="E38" s="8">
        <f t="shared" si="0"/>
        <v>-143.76924013503094</v>
      </c>
      <c r="F38">
        <v>-2706</v>
      </c>
      <c r="G38">
        <v>4016</v>
      </c>
      <c r="H38" s="8">
        <f t="shared" si="16"/>
        <v>-3361</v>
      </c>
      <c r="I38" s="8">
        <f t="shared" si="1"/>
        <v>-93.750168051109569</v>
      </c>
      <c r="J38" s="16">
        <f t="shared" si="7"/>
        <v>171.63533557695945</v>
      </c>
      <c r="K38" s="16">
        <f t="shared" si="19"/>
        <v>33.107880383883874</v>
      </c>
      <c r="L38" s="16">
        <f t="shared" si="8"/>
        <v>213.10788038388387</v>
      </c>
      <c r="M38" s="16">
        <f t="shared" si="9"/>
        <v>-143.76924013503097</v>
      </c>
      <c r="N38" s="16">
        <f t="shared" si="10"/>
        <v>-93.750168051109569</v>
      </c>
      <c r="O38" s="16">
        <f t="shared" si="11"/>
        <v>-143.76924013503097</v>
      </c>
      <c r="P38" s="16">
        <f t="shared" si="12"/>
        <v>-93.750168051109569</v>
      </c>
      <c r="Q38" s="16">
        <f t="shared" si="13"/>
        <v>171.63533557695945</v>
      </c>
      <c r="R38" s="16">
        <f t="shared" si="14"/>
        <v>213.10788038388387</v>
      </c>
      <c r="S38" s="16">
        <f t="shared" si="15"/>
        <v>213.10788038388387</v>
      </c>
      <c r="T38">
        <f t="shared" si="20"/>
        <v>1</v>
      </c>
      <c r="U38">
        <f t="shared" si="17"/>
        <v>-1</v>
      </c>
      <c r="V38">
        <f t="shared" si="18"/>
        <v>1.4142135623730951</v>
      </c>
    </row>
    <row r="39" spans="1:22" x14ac:dyDescent="0.25">
      <c r="A39" s="16">
        <v>17.5</v>
      </c>
      <c r="B39">
        <v>-130</v>
      </c>
      <c r="C39">
        <v>3813</v>
      </c>
      <c r="D39" s="8">
        <f t="shared" si="6"/>
        <v>-1971.5</v>
      </c>
      <c r="E39" s="8">
        <f t="shared" si="0"/>
        <v>-138.74423092423447</v>
      </c>
      <c r="F39">
        <v>-2896</v>
      </c>
      <c r="G39">
        <v>4196</v>
      </c>
      <c r="H39" s="8">
        <f t="shared" si="16"/>
        <v>-3546</v>
      </c>
      <c r="I39" s="8">
        <f t="shared" si="1"/>
        <v>-85.603234671489787</v>
      </c>
      <c r="J39" s="16">
        <f t="shared" si="7"/>
        <v>163.02722288311068</v>
      </c>
      <c r="K39" s="16">
        <f t="shared" si="19"/>
        <v>31.674000831226952</v>
      </c>
      <c r="L39" s="16">
        <f t="shared" si="8"/>
        <v>211.67400083122695</v>
      </c>
      <c r="M39" s="16">
        <f t="shared" si="9"/>
        <v>-138.74423092423447</v>
      </c>
      <c r="N39" s="16">
        <f t="shared" si="10"/>
        <v>-85.603234671489773</v>
      </c>
      <c r="O39" s="16">
        <f t="shared" si="11"/>
        <v>-138.74423092423447</v>
      </c>
      <c r="P39" s="16">
        <f t="shared" si="12"/>
        <v>-85.603234671489773</v>
      </c>
      <c r="Q39" s="16">
        <f t="shared" si="13"/>
        <v>163.02722288311068</v>
      </c>
      <c r="R39" s="16">
        <f t="shared" si="14"/>
        <v>211.67400083122695</v>
      </c>
      <c r="S39" s="16">
        <f t="shared" si="15"/>
        <v>211.67400083122695</v>
      </c>
      <c r="T39">
        <f t="shared" si="20"/>
        <v>0.93333333333333335</v>
      </c>
      <c r="U39">
        <f t="shared" si="17"/>
        <v>-0.93333333333333335</v>
      </c>
      <c r="V39">
        <f t="shared" si="18"/>
        <v>1.3199326582148887</v>
      </c>
    </row>
    <row r="40" spans="1:22" x14ac:dyDescent="0.25">
      <c r="A40" s="16">
        <v>18</v>
      </c>
      <c r="B40">
        <v>-139</v>
      </c>
      <c r="C40">
        <v>3419</v>
      </c>
      <c r="D40" s="8">
        <f t="shared" si="6"/>
        <v>-1779</v>
      </c>
      <c r="E40" s="8">
        <f t="shared" si="0"/>
        <v>-133.96525282923551</v>
      </c>
      <c r="F40">
        <v>-2910</v>
      </c>
      <c r="G40">
        <v>4498</v>
      </c>
      <c r="H40" s="8">
        <f t="shared" si="16"/>
        <v>-3704</v>
      </c>
      <c r="I40" s="8">
        <f t="shared" si="1"/>
        <v>-77.007911507637402</v>
      </c>
      <c r="J40" s="16">
        <f t="shared" si="7"/>
        <v>154.52154348300144</v>
      </c>
      <c r="K40" s="16">
        <f t="shared" si="19"/>
        <v>29.891795068189314</v>
      </c>
      <c r="L40" s="16">
        <f t="shared" si="8"/>
        <v>209.89179506818931</v>
      </c>
      <c r="M40" s="16">
        <f t="shared" si="9"/>
        <v>-133.96525282923554</v>
      </c>
      <c r="N40" s="16">
        <f t="shared" si="10"/>
        <v>-77.00791150763736</v>
      </c>
      <c r="O40" s="16">
        <f t="shared" si="11"/>
        <v>-133.96525282923554</v>
      </c>
      <c r="P40" s="16">
        <f t="shared" si="12"/>
        <v>-77.00791150763736</v>
      </c>
      <c r="Q40" s="16">
        <f t="shared" si="13"/>
        <v>154.52154348300144</v>
      </c>
      <c r="R40" s="16">
        <f t="shared" si="14"/>
        <v>209.89179506818931</v>
      </c>
      <c r="S40" s="16">
        <f t="shared" si="15"/>
        <v>209.89179506818931</v>
      </c>
      <c r="T40">
        <f t="shared" si="20"/>
        <v>0.8666666666666667</v>
      </c>
      <c r="U40">
        <f t="shared" si="17"/>
        <v>-0.8666666666666667</v>
      </c>
      <c r="V40">
        <f t="shared" si="18"/>
        <v>1.2256517540566825</v>
      </c>
    </row>
    <row r="41" spans="1:22" x14ac:dyDescent="0.25">
      <c r="A41" s="16">
        <v>18.5</v>
      </c>
      <c r="B41">
        <v>-615</v>
      </c>
      <c r="C41">
        <v>3478</v>
      </c>
      <c r="D41" s="8">
        <f t="shared" si="6"/>
        <v>-2046.5</v>
      </c>
      <c r="E41" s="8">
        <f t="shared" si="0"/>
        <v>-129.65288860076768</v>
      </c>
      <c r="F41">
        <v>-2579</v>
      </c>
      <c r="G41">
        <v>4487</v>
      </c>
      <c r="H41" s="8">
        <f t="shared" si="16"/>
        <v>-3533</v>
      </c>
      <c r="I41" s="8">
        <f t="shared" si="1"/>
        <v>-68.029644691228981</v>
      </c>
      <c r="J41" s="16">
        <f t="shared" si="7"/>
        <v>146.41688454320399</v>
      </c>
      <c r="K41" s="16">
        <f t="shared" si="19"/>
        <v>27.686264608023109</v>
      </c>
      <c r="L41" s="16">
        <f t="shared" si="8"/>
        <v>207.68626460802312</v>
      </c>
      <c r="M41" s="16">
        <f t="shared" si="9"/>
        <v>-129.65288860076765</v>
      </c>
      <c r="N41" s="16">
        <f t="shared" si="10"/>
        <v>-68.029644691228995</v>
      </c>
      <c r="O41" s="16">
        <f t="shared" si="11"/>
        <v>-129.65288860076765</v>
      </c>
      <c r="P41" s="16">
        <f t="shared" si="12"/>
        <v>-68.029644691228995</v>
      </c>
      <c r="Q41" s="16">
        <f t="shared" si="13"/>
        <v>146.41688454320399</v>
      </c>
      <c r="R41" s="16">
        <f t="shared" si="14"/>
        <v>207.68626460802312</v>
      </c>
      <c r="S41" s="16">
        <f t="shared" si="15"/>
        <v>207.68626460802312</v>
      </c>
      <c r="T41">
        <f t="shared" si="20"/>
        <v>0.8</v>
      </c>
      <c r="U41">
        <f t="shared" si="17"/>
        <v>-0.8</v>
      </c>
      <c r="V41">
        <f t="shared" si="18"/>
        <v>1.1313708498984762</v>
      </c>
    </row>
    <row r="42" spans="1:22" x14ac:dyDescent="0.25">
      <c r="A42" s="16">
        <v>19</v>
      </c>
      <c r="B42">
        <v>-1235</v>
      </c>
      <c r="C42">
        <v>3688</v>
      </c>
      <c r="D42" s="8">
        <f t="shared" si="6"/>
        <v>-2461.5</v>
      </c>
      <c r="E42" s="8">
        <f t="shared" si="0"/>
        <v>-124.69211399982922</v>
      </c>
      <c r="F42">
        <v>-1765</v>
      </c>
      <c r="G42">
        <v>4257</v>
      </c>
      <c r="H42" s="8">
        <f t="shared" si="16"/>
        <v>-3011</v>
      </c>
      <c r="I42" s="8">
        <f t="shared" si="1"/>
        <v>-59.465829777037122</v>
      </c>
      <c r="J42" s="16">
        <f t="shared" si="7"/>
        <v>138.14596702335527</v>
      </c>
      <c r="K42" s="16">
        <f t="shared" si="19"/>
        <v>25.496534413267057</v>
      </c>
      <c r="L42" s="16">
        <f t="shared" si="8"/>
        <v>205.49653441326706</v>
      </c>
      <c r="M42" s="16">
        <f t="shared" si="9"/>
        <v>-124.69211399982923</v>
      </c>
      <c r="N42" s="16">
        <f t="shared" si="10"/>
        <v>-59.465829777037101</v>
      </c>
      <c r="O42" s="16">
        <f t="shared" si="11"/>
        <v>-124.69211399982923</v>
      </c>
      <c r="P42" s="16">
        <f t="shared" si="12"/>
        <v>-59.465829777037101</v>
      </c>
      <c r="Q42" s="16">
        <f t="shared" si="13"/>
        <v>138.14596702335527</v>
      </c>
      <c r="R42" s="16">
        <f t="shared" si="14"/>
        <v>205.49653441326706</v>
      </c>
      <c r="S42" s="16">
        <f t="shared" si="15"/>
        <v>205.49653441326706</v>
      </c>
      <c r="T42">
        <f t="shared" si="20"/>
        <v>0.73333333333333328</v>
      </c>
      <c r="U42">
        <f t="shared" si="17"/>
        <v>-0.73333333333333328</v>
      </c>
      <c r="V42">
        <f t="shared" si="18"/>
        <v>1.0370899457402696</v>
      </c>
    </row>
    <row r="43" spans="1:22" x14ac:dyDescent="0.25">
      <c r="A43" s="16">
        <v>19.5</v>
      </c>
      <c r="B43">
        <v>-2224</v>
      </c>
      <c r="C43">
        <v>4069</v>
      </c>
      <c r="D43" s="8">
        <f t="shared" si="6"/>
        <v>-3146.5</v>
      </c>
      <c r="E43" s="8">
        <f t="shared" si="0"/>
        <v>-118.72541124452776</v>
      </c>
      <c r="F43">
        <v>-1107</v>
      </c>
      <c r="G43">
        <v>3708</v>
      </c>
      <c r="H43" s="8">
        <f t="shared" si="16"/>
        <v>-2407.5</v>
      </c>
      <c r="I43" s="8">
        <f t="shared" si="1"/>
        <v>-52.16721902941773</v>
      </c>
      <c r="J43" s="16">
        <f t="shared" si="7"/>
        <v>129.68092387257843</v>
      </c>
      <c r="K43" s="16">
        <f t="shared" si="19"/>
        <v>23.720392690885873</v>
      </c>
      <c r="L43" s="16">
        <f t="shared" si="8"/>
        <v>203.72039269088589</v>
      </c>
      <c r="M43" s="16">
        <f t="shared" si="9"/>
        <v>-118.72541124452775</v>
      </c>
      <c r="N43" s="16">
        <f t="shared" si="10"/>
        <v>-52.167219029417751</v>
      </c>
      <c r="O43" s="16">
        <f t="shared" si="11"/>
        <v>-118.72541124452775</v>
      </c>
      <c r="P43" s="16">
        <f t="shared" si="12"/>
        <v>-52.167219029417751</v>
      </c>
      <c r="Q43" s="16">
        <f t="shared" si="13"/>
        <v>129.68092387257843</v>
      </c>
      <c r="R43" s="16">
        <f t="shared" si="14"/>
        <v>203.72039269088589</v>
      </c>
      <c r="S43" s="16">
        <f t="shared" si="15"/>
        <v>203.72039269088589</v>
      </c>
      <c r="T43">
        <f t="shared" si="20"/>
        <v>0.66666666666666663</v>
      </c>
      <c r="U43">
        <f t="shared" si="17"/>
        <v>-0.66666666666666663</v>
      </c>
      <c r="V43">
        <f t="shared" si="18"/>
        <v>0.94280904158206336</v>
      </c>
    </row>
    <row r="44" spans="1:22" x14ac:dyDescent="0.25">
      <c r="A44" s="16">
        <v>20</v>
      </c>
      <c r="B44">
        <v>-1571</v>
      </c>
      <c r="C44">
        <v>2562</v>
      </c>
      <c r="D44" s="8">
        <f t="shared" si="6"/>
        <v>-2066.5</v>
      </c>
      <c r="E44" s="8">
        <f t="shared" si="0"/>
        <v>-111.09837582236932</v>
      </c>
      <c r="F44">
        <v>-1277</v>
      </c>
      <c r="G44">
        <v>5350</v>
      </c>
      <c r="H44" s="8">
        <f t="shared" si="16"/>
        <v>-3313.5</v>
      </c>
      <c r="I44" s="8">
        <f t="shared" si="1"/>
        <v>-46.331406850202661</v>
      </c>
      <c r="J44" s="16">
        <f t="shared" si="7"/>
        <v>120.37212455999695</v>
      </c>
      <c r="K44" s="16">
        <f t="shared" si="19"/>
        <v>22.63762310405858</v>
      </c>
      <c r="L44" s="16">
        <f t="shared" si="8"/>
        <v>202.63762310405858</v>
      </c>
      <c r="M44" s="16">
        <f t="shared" si="9"/>
        <v>-111.09837582236932</v>
      </c>
      <c r="N44" s="16">
        <f t="shared" si="10"/>
        <v>-46.331406850202633</v>
      </c>
      <c r="O44" s="16">
        <f t="shared" si="11"/>
        <v>-111.09837582236932</v>
      </c>
      <c r="P44" s="16">
        <f t="shared" si="12"/>
        <v>-46.331406850202633</v>
      </c>
      <c r="Q44" s="16">
        <f t="shared" si="13"/>
        <v>120.37212455999695</v>
      </c>
      <c r="R44" s="16">
        <f t="shared" si="14"/>
        <v>202.63762310405858</v>
      </c>
      <c r="S44" s="16">
        <f t="shared" si="15"/>
        <v>202.63762310405858</v>
      </c>
      <c r="T44">
        <f t="shared" si="20"/>
        <v>0.6</v>
      </c>
      <c r="U44">
        <f t="shared" si="17"/>
        <v>-0.6</v>
      </c>
      <c r="V44">
        <f t="shared" si="18"/>
        <v>0.84852813742385702</v>
      </c>
    </row>
    <row r="45" spans="1:22" x14ac:dyDescent="0.25">
      <c r="A45" s="16">
        <v>20.5</v>
      </c>
      <c r="B45">
        <v>-2137</v>
      </c>
      <c r="C45">
        <v>3070</v>
      </c>
      <c r="D45" s="8">
        <f t="shared" si="6"/>
        <v>-2603.5</v>
      </c>
      <c r="E45" s="8">
        <f t="shared" si="0"/>
        <v>-106.08912226295821</v>
      </c>
      <c r="F45">
        <v>-783</v>
      </c>
      <c r="G45">
        <v>4800</v>
      </c>
      <c r="H45" s="8">
        <f t="shared" si="16"/>
        <v>-2791.5</v>
      </c>
      <c r="I45" s="8">
        <f t="shared" si="1"/>
        <v>-38.299601649141721</v>
      </c>
      <c r="J45" s="16">
        <f t="shared" si="7"/>
        <v>112.79078574514779</v>
      </c>
      <c r="K45" s="16">
        <f t="shared" si="19"/>
        <v>19.850264912075023</v>
      </c>
      <c r="L45" s="16">
        <f t="shared" si="8"/>
        <v>199.85026491207503</v>
      </c>
      <c r="M45" s="16">
        <f t="shared" si="9"/>
        <v>-106.0891222629582</v>
      </c>
      <c r="N45" s="16">
        <f t="shared" si="10"/>
        <v>-38.299601649141728</v>
      </c>
      <c r="O45" s="16">
        <f t="shared" si="11"/>
        <v>-106.0891222629582</v>
      </c>
      <c r="P45" s="16">
        <f t="shared" si="12"/>
        <v>-38.299601649141728</v>
      </c>
      <c r="Q45" s="16">
        <f t="shared" si="13"/>
        <v>112.79078574514779</v>
      </c>
      <c r="R45" s="16">
        <f t="shared" si="14"/>
        <v>199.85026491207503</v>
      </c>
      <c r="S45" s="16">
        <f t="shared" si="15"/>
        <v>199.85026491207503</v>
      </c>
      <c r="T45">
        <f t="shared" si="20"/>
        <v>0.53333333333333333</v>
      </c>
      <c r="U45">
        <f t="shared" si="17"/>
        <v>-0.53333333333333333</v>
      </c>
      <c r="V45">
        <f t="shared" si="18"/>
        <v>0.75424723326565069</v>
      </c>
    </row>
    <row r="46" spans="1:22" x14ac:dyDescent="0.25">
      <c r="A46" s="16">
        <v>21</v>
      </c>
      <c r="B46">
        <v>-2698</v>
      </c>
      <c r="C46">
        <v>3585</v>
      </c>
      <c r="D46" s="8">
        <f t="shared" si="6"/>
        <v>-3141.5</v>
      </c>
      <c r="E46" s="8">
        <f t="shared" si="0"/>
        <v>-99.778227745431693</v>
      </c>
      <c r="F46">
        <v>-351</v>
      </c>
      <c r="G46">
        <v>4328</v>
      </c>
      <c r="H46" s="8">
        <f t="shared" si="16"/>
        <v>-2339.5</v>
      </c>
      <c r="I46" s="8">
        <f t="shared" si="1"/>
        <v>-31.533021257932358</v>
      </c>
      <c r="J46" s="16">
        <f t="shared" si="7"/>
        <v>104.64237268751339</v>
      </c>
      <c r="K46" s="16">
        <f t="shared" si="19"/>
        <v>17.538155331390154</v>
      </c>
      <c r="L46" s="16">
        <f t="shared" si="8"/>
        <v>197.53815533139016</v>
      </c>
      <c r="M46" s="16">
        <f t="shared" si="9"/>
        <v>-99.778227745431678</v>
      </c>
      <c r="N46" s="16">
        <f t="shared" si="10"/>
        <v>-31.533021257932376</v>
      </c>
      <c r="O46" s="16">
        <f t="shared" si="11"/>
        <v>-99.778227745431678</v>
      </c>
      <c r="P46" s="16">
        <f t="shared" si="12"/>
        <v>-31.533021257932376</v>
      </c>
      <c r="Q46" s="16">
        <f t="shared" si="13"/>
        <v>104.64237268751339</v>
      </c>
      <c r="R46" s="16">
        <f t="shared" si="14"/>
        <v>197.53815533139016</v>
      </c>
      <c r="S46" s="16">
        <f t="shared" si="15"/>
        <v>197.53815533139016</v>
      </c>
      <c r="T46">
        <f t="shared" si="20"/>
        <v>0.46666666666666667</v>
      </c>
      <c r="U46">
        <f t="shared" si="17"/>
        <v>-0.46666666666666667</v>
      </c>
      <c r="V46">
        <f t="shared" si="18"/>
        <v>0.65996632910744435</v>
      </c>
    </row>
    <row r="47" spans="1:22" x14ac:dyDescent="0.25">
      <c r="A47" s="16">
        <v>21.5</v>
      </c>
      <c r="B47">
        <v>-2647</v>
      </c>
      <c r="C47">
        <v>3660</v>
      </c>
      <c r="D47" s="8">
        <f t="shared" si="6"/>
        <v>-3153.5</v>
      </c>
      <c r="E47" s="8">
        <f t="shared" si="0"/>
        <v>-92.163311257337568</v>
      </c>
      <c r="F47">
        <v>-397</v>
      </c>
      <c r="G47">
        <v>4209</v>
      </c>
      <c r="H47" s="8">
        <f t="shared" si="16"/>
        <v>-2303</v>
      </c>
      <c r="I47" s="8">
        <f t="shared" si="1"/>
        <v>-25.862034816471557</v>
      </c>
      <c r="J47" s="16">
        <f t="shared" si="7"/>
        <v>95.72314655696016</v>
      </c>
      <c r="K47" s="16">
        <f t="shared" si="19"/>
        <v>15.674701580525163</v>
      </c>
      <c r="L47" s="16">
        <f t="shared" si="8"/>
        <v>195.67470158052515</v>
      </c>
      <c r="M47" s="16">
        <f t="shared" si="9"/>
        <v>-92.163311257337583</v>
      </c>
      <c r="N47" s="16">
        <f t="shared" si="10"/>
        <v>-25.862034816471532</v>
      </c>
      <c r="O47" s="16">
        <f t="shared" si="11"/>
        <v>-92.163311257337583</v>
      </c>
      <c r="P47" s="16">
        <f t="shared" si="12"/>
        <v>-25.862034816471532</v>
      </c>
      <c r="Q47" s="16">
        <f t="shared" si="13"/>
        <v>95.72314655696016</v>
      </c>
      <c r="R47" s="16">
        <f t="shared" si="14"/>
        <v>195.67470158052515</v>
      </c>
      <c r="S47" s="16">
        <f t="shared" si="15"/>
        <v>195.67470158052515</v>
      </c>
      <c r="T47">
        <f t="shared" si="20"/>
        <v>0.4</v>
      </c>
      <c r="U47">
        <f t="shared" si="17"/>
        <v>-0.4</v>
      </c>
      <c r="V47">
        <f t="shared" si="18"/>
        <v>0.56568542494923812</v>
      </c>
    </row>
    <row r="48" spans="1:22" x14ac:dyDescent="0.25">
      <c r="A48" s="16">
        <v>22</v>
      </c>
      <c r="B48">
        <v>-2118</v>
      </c>
      <c r="C48">
        <v>3656</v>
      </c>
      <c r="D48" s="8">
        <f t="shared" si="6"/>
        <v>-2887</v>
      </c>
      <c r="E48" s="8">
        <f t="shared" si="0"/>
        <v>-84.519309335019983</v>
      </c>
      <c r="F48">
        <v>-840</v>
      </c>
      <c r="G48">
        <v>4264</v>
      </c>
      <c r="H48" s="8">
        <f t="shared" si="16"/>
        <v>-2552</v>
      </c>
      <c r="I48" s="8">
        <f t="shared" si="1"/>
        <v>-20.279521269006132</v>
      </c>
      <c r="J48" s="16">
        <f t="shared" si="7"/>
        <v>86.91819506506603</v>
      </c>
      <c r="K48" s="16">
        <f t="shared" si="19"/>
        <v>13.492455917574803</v>
      </c>
      <c r="L48" s="16">
        <f t="shared" si="8"/>
        <v>193.4924559175748</v>
      </c>
      <c r="M48" s="16">
        <f t="shared" si="9"/>
        <v>-84.519309335019997</v>
      </c>
      <c r="N48" s="16">
        <f t="shared" si="10"/>
        <v>-20.279521269006118</v>
      </c>
      <c r="O48" s="16">
        <f t="shared" si="11"/>
        <v>-84.519309335019997</v>
      </c>
      <c r="P48" s="16">
        <f t="shared" si="12"/>
        <v>-20.279521269006118</v>
      </c>
      <c r="Q48" s="16">
        <f t="shared" si="13"/>
        <v>86.918195065066044</v>
      </c>
      <c r="R48" s="16">
        <f t="shared" si="14"/>
        <v>193.4924559175748</v>
      </c>
      <c r="S48" s="16">
        <f t="shared" si="15"/>
        <v>193.4924559175748</v>
      </c>
      <c r="T48">
        <f t="shared" si="20"/>
        <v>0.33333333333333331</v>
      </c>
      <c r="U48">
        <f t="shared" si="17"/>
        <v>-0.33333333333333331</v>
      </c>
      <c r="V48">
        <f t="shared" si="18"/>
        <v>0.47140452079103168</v>
      </c>
    </row>
    <row r="49" spans="1:22" x14ac:dyDescent="0.25">
      <c r="A49" s="16">
        <v>22.5</v>
      </c>
      <c r="B49">
        <v>-2691</v>
      </c>
      <c r="C49">
        <v>4715</v>
      </c>
      <c r="D49" s="8">
        <f t="shared" si="6"/>
        <v>-3703</v>
      </c>
      <c r="E49" s="8">
        <f t="shared" si="0"/>
        <v>-77.521252344651174</v>
      </c>
      <c r="F49">
        <v>-242</v>
      </c>
      <c r="G49">
        <v>3195</v>
      </c>
      <c r="H49" s="8">
        <f t="shared" si="16"/>
        <v>-1718.5</v>
      </c>
      <c r="I49" s="8">
        <f t="shared" si="1"/>
        <v>-14.093456525317039</v>
      </c>
      <c r="J49" s="16">
        <f t="shared" si="7"/>
        <v>78.791941732096475</v>
      </c>
      <c r="K49" s="16">
        <f t="shared" si="19"/>
        <v>10.303904488772607</v>
      </c>
      <c r="L49" s="16">
        <f t="shared" si="8"/>
        <v>190.30390448877262</v>
      </c>
      <c r="M49" s="16">
        <f t="shared" si="9"/>
        <v>-77.521252344651174</v>
      </c>
      <c r="N49" s="16">
        <f t="shared" si="10"/>
        <v>-14.093456525317047</v>
      </c>
      <c r="O49" s="16">
        <f t="shared" si="11"/>
        <v>-77.521252344651174</v>
      </c>
      <c r="P49" s="16">
        <f t="shared" si="12"/>
        <v>-14.093456525317047</v>
      </c>
      <c r="Q49" s="16">
        <f t="shared" si="13"/>
        <v>78.791941732096475</v>
      </c>
      <c r="R49" s="16">
        <f t="shared" si="14"/>
        <v>190.30390448877262</v>
      </c>
      <c r="S49" s="16">
        <f t="shared" si="15"/>
        <v>190.30390448877262</v>
      </c>
      <c r="T49">
        <f t="shared" si="20"/>
        <v>0.26666666666666666</v>
      </c>
      <c r="U49">
        <f t="shared" si="17"/>
        <v>-0.26666666666666666</v>
      </c>
      <c r="V49">
        <f t="shared" si="18"/>
        <v>0.37712361663282534</v>
      </c>
    </row>
    <row r="50" spans="1:22" x14ac:dyDescent="0.25">
      <c r="A50" s="16">
        <v>23</v>
      </c>
      <c r="B50">
        <v>-3158</v>
      </c>
      <c r="C50">
        <v>5631</v>
      </c>
      <c r="D50" s="8">
        <f t="shared" si="6"/>
        <v>-4394.5</v>
      </c>
      <c r="E50" s="8">
        <f t="shared" si="0"/>
        <v>-68.545409205917508</v>
      </c>
      <c r="F50">
        <v>221</v>
      </c>
      <c r="G50">
        <v>2010</v>
      </c>
      <c r="H50" s="8">
        <f t="shared" si="16"/>
        <v>-894.5</v>
      </c>
      <c r="I50" s="8">
        <f t="shared" si="1"/>
        <v>-9.9277431641040614</v>
      </c>
      <c r="J50" s="16">
        <f t="shared" si="7"/>
        <v>69.260618012973978</v>
      </c>
      <c r="K50" s="16">
        <f t="shared" si="19"/>
        <v>8.2411023557905327</v>
      </c>
      <c r="L50" s="16">
        <f t="shared" si="8"/>
        <v>188.24110235579053</v>
      </c>
      <c r="M50" s="16">
        <f t="shared" si="9"/>
        <v>-68.545409205917508</v>
      </c>
      <c r="N50" s="16">
        <f t="shared" si="10"/>
        <v>-9.9277431641040614</v>
      </c>
      <c r="O50" s="16">
        <f t="shared" si="11"/>
        <v>-68.545409205917508</v>
      </c>
      <c r="P50" s="16">
        <f t="shared" si="12"/>
        <v>-9.9277431641040614</v>
      </c>
      <c r="Q50" s="16">
        <f t="shared" si="13"/>
        <v>69.260618012973978</v>
      </c>
      <c r="R50" s="16">
        <f t="shared" si="14"/>
        <v>188.24110235579053</v>
      </c>
      <c r="S50" s="16">
        <f t="shared" si="15"/>
        <v>188.24110235579053</v>
      </c>
      <c r="T50">
        <f t="shared" si="20"/>
        <v>0.2</v>
      </c>
      <c r="U50">
        <f t="shared" si="17"/>
        <v>-0.2</v>
      </c>
      <c r="V50">
        <f t="shared" si="18"/>
        <v>0.28284271247461906</v>
      </c>
    </row>
    <row r="51" spans="1:22" x14ac:dyDescent="0.25">
      <c r="A51" s="16">
        <v>23.5</v>
      </c>
      <c r="B51">
        <v>-3418</v>
      </c>
      <c r="C51">
        <v>5516</v>
      </c>
      <c r="D51" s="8">
        <f t="shared" si="6"/>
        <v>-4467</v>
      </c>
      <c r="E51" s="8">
        <f t="shared" si="0"/>
        <v>-57.893646462015028</v>
      </c>
      <c r="F51">
        <v>334</v>
      </c>
      <c r="G51">
        <v>2414</v>
      </c>
      <c r="H51" s="8">
        <f t="shared" si="16"/>
        <v>-1040</v>
      </c>
      <c r="I51" s="8">
        <f t="shared" si="1"/>
        <v>-7.7594207718206825</v>
      </c>
      <c r="J51" s="16">
        <f t="shared" si="7"/>
        <v>58.411325197969504</v>
      </c>
      <c r="K51" s="16">
        <f t="shared" si="19"/>
        <v>7.6337957530309213</v>
      </c>
      <c r="L51" s="16">
        <f t="shared" si="8"/>
        <v>187.63379575303091</v>
      </c>
      <c r="M51" s="16">
        <f t="shared" si="9"/>
        <v>-57.893646462015028</v>
      </c>
      <c r="N51" s="16">
        <f t="shared" si="10"/>
        <v>-7.7594207718206576</v>
      </c>
      <c r="O51" s="16">
        <f t="shared" si="11"/>
        <v>-57.893646462015028</v>
      </c>
      <c r="P51" s="16">
        <f t="shared" si="12"/>
        <v>-7.7594207718206576</v>
      </c>
      <c r="Q51" s="16">
        <f t="shared" si="13"/>
        <v>58.411325197969504</v>
      </c>
      <c r="R51" s="16">
        <f t="shared" si="14"/>
        <v>187.63379575303088</v>
      </c>
      <c r="S51" s="16">
        <f t="shared" si="15"/>
        <v>187.63379575303088</v>
      </c>
      <c r="T51">
        <f t="shared" si="20"/>
        <v>0.13333333333333333</v>
      </c>
      <c r="U51">
        <f t="shared" si="17"/>
        <v>-0.13333333333333333</v>
      </c>
      <c r="V51">
        <f t="shared" si="18"/>
        <v>0.18856180831641267</v>
      </c>
    </row>
    <row r="52" spans="1:22" x14ac:dyDescent="0.25">
      <c r="A52" s="16">
        <v>24</v>
      </c>
      <c r="B52">
        <v>-3495</v>
      </c>
      <c r="C52">
        <v>5427</v>
      </c>
      <c r="D52" s="8">
        <f t="shared" si="6"/>
        <v>-4461</v>
      </c>
      <c r="E52" s="8">
        <f t="shared" si="0"/>
        <v>-47.066179304904566</v>
      </c>
      <c r="F52">
        <v>469</v>
      </c>
      <c r="G52">
        <v>2429</v>
      </c>
      <c r="H52" s="8">
        <f t="shared" si="16"/>
        <v>-980</v>
      </c>
      <c r="I52" s="8">
        <f t="shared" si="1"/>
        <v>-5.238400311811203</v>
      </c>
      <c r="J52" s="16">
        <f t="shared" si="7"/>
        <v>47.35679541721769</v>
      </c>
      <c r="K52" s="16">
        <f t="shared" si="19"/>
        <v>6.3508033840332132</v>
      </c>
      <c r="L52" s="16">
        <f t="shared" si="8"/>
        <v>186.35080338403321</v>
      </c>
      <c r="M52" s="16">
        <f t="shared" si="9"/>
        <v>-47.066179304904566</v>
      </c>
      <c r="N52" s="16">
        <f t="shared" si="10"/>
        <v>-5.2384003118111915</v>
      </c>
      <c r="O52" s="16">
        <f t="shared" si="11"/>
        <v>-47.066179304904566</v>
      </c>
      <c r="P52" s="16">
        <f t="shared" si="12"/>
        <v>-5.2384003118111915</v>
      </c>
      <c r="Q52" s="16">
        <f t="shared" si="13"/>
        <v>47.35679541721769</v>
      </c>
      <c r="R52" s="16">
        <f t="shared" si="14"/>
        <v>186.35080338403321</v>
      </c>
      <c r="S52" s="16">
        <f t="shared" si="15"/>
        <v>186.35080338403321</v>
      </c>
      <c r="T52">
        <f t="shared" si="20"/>
        <v>6.6666666666666666E-2</v>
      </c>
      <c r="U52">
        <f>-1*T52</f>
        <v>-6.6666666666666666E-2</v>
      </c>
      <c r="V52">
        <f>SQRT(T52^2+U52^2)</f>
        <v>9.4280904158206336E-2</v>
      </c>
    </row>
    <row r="53" spans="1:22" x14ac:dyDescent="0.25">
      <c r="A53" s="16">
        <v>24.5</v>
      </c>
      <c r="B53">
        <v>-3958</v>
      </c>
      <c r="C53">
        <v>5637</v>
      </c>
      <c r="D53" s="8">
        <f t="shared" si="6"/>
        <v>-4797.5</v>
      </c>
      <c r="E53" s="8">
        <f t="shared" si="0"/>
        <v>-36.253253152206199</v>
      </c>
      <c r="F53">
        <v>1026</v>
      </c>
      <c r="G53">
        <v>2225</v>
      </c>
      <c r="H53" s="8">
        <f t="shared" si="16"/>
        <v>-599.5</v>
      </c>
      <c r="I53" s="8">
        <f t="shared" si="1"/>
        <v>-2.8628222119781261</v>
      </c>
      <c r="J53" s="16">
        <f t="shared" si="7"/>
        <v>36.366112180646205</v>
      </c>
      <c r="K53" s="16">
        <f t="shared" si="19"/>
        <v>4.5151244685105905</v>
      </c>
      <c r="L53" s="16">
        <f t="shared" si="8"/>
        <v>184.51512446851058</v>
      </c>
      <c r="M53" s="16">
        <f t="shared" si="9"/>
        <v>-36.253253152206206</v>
      </c>
      <c r="N53" s="16">
        <f t="shared" si="10"/>
        <v>-2.8628222119781084</v>
      </c>
      <c r="O53" s="16">
        <f t="shared" si="11"/>
        <v>-36.253253152206206</v>
      </c>
      <c r="P53" s="16">
        <f t="shared" si="12"/>
        <v>-2.8628222119781084</v>
      </c>
      <c r="Q53" s="16">
        <f t="shared" si="13"/>
        <v>36.366112180646205</v>
      </c>
      <c r="R53" s="16">
        <f t="shared" si="14"/>
        <v>184.51512446851055</v>
      </c>
      <c r="S53" s="16">
        <f t="shared" si="15"/>
        <v>184.51512446851055</v>
      </c>
      <c r="T53">
        <f t="shared" si="20"/>
        <v>0</v>
      </c>
      <c r="U53">
        <f t="shared" ref="U53:U54" si="21">-1*T53</f>
        <v>0</v>
      </c>
      <c r="V53">
        <f t="shared" ref="V53:V54" si="22">SQRT(T53^2+U53^2)</f>
        <v>0</v>
      </c>
    </row>
    <row r="54" spans="1:22" x14ac:dyDescent="0.25">
      <c r="A54" s="16">
        <v>25</v>
      </c>
      <c r="B54">
        <v>-4256</v>
      </c>
      <c r="C54">
        <v>5864</v>
      </c>
      <c r="D54" s="8">
        <f t="shared" si="6"/>
        <v>-5060</v>
      </c>
      <c r="E54" s="8">
        <f t="shared" si="0"/>
        <v>-24.624833496201571</v>
      </c>
      <c r="F54">
        <v>1249</v>
      </c>
      <c r="G54">
        <v>1953</v>
      </c>
      <c r="H54" s="8">
        <f t="shared" ref="H54:H55" si="23">(F54-G54)/2</f>
        <v>-352</v>
      </c>
      <c r="I54" s="8">
        <f t="shared" ref="I54:I55" si="24">0.5*SIN(H54/3600*PI()/180)*1000+I55</f>
        <v>-1.4095952488763372</v>
      </c>
      <c r="J54" s="16">
        <f t="shared" ref="J54:J55" si="25">SQRT(E54^2+I54^2)</f>
        <v>24.665145113728922</v>
      </c>
      <c r="K54" s="16">
        <f t="shared" ref="K54:K55" si="26">IF(E54&gt;=0,180-DEGREES(ASIN(-I54/J54)),IF(E54&lt;0,DEGREES(ASIN(-I54/J54)),360-DEGREES(ASIN(I54/J54))))</f>
        <v>3.2761974822420314</v>
      </c>
      <c r="L54" s="16">
        <f t="shared" ref="L54:L55" si="27">IF((K54+$L$1)&lt;=360,K54+$L$1,K54+$L$1-360)</f>
        <v>183.27619748224203</v>
      </c>
      <c r="M54" s="16">
        <f t="shared" ref="M54:M55" si="28">J54*COS(RADIANS(L54))</f>
        <v>-24.624833496201575</v>
      </c>
      <c r="N54" s="16">
        <f t="shared" ref="N54:N55" si="29">J54*SIN(RADIANS(L54))</f>
        <v>-1.4095952488763364</v>
      </c>
      <c r="O54" s="16">
        <f t="shared" ref="O54:O55" si="30">M54</f>
        <v>-24.624833496201575</v>
      </c>
      <c r="P54" s="16">
        <f t="shared" ref="P54:P55" si="31">N54</f>
        <v>-1.4095952488763364</v>
      </c>
      <c r="Q54" s="16">
        <f t="shared" ref="Q54:Q55" si="32">SQRT(O54^2+P54^2)</f>
        <v>24.665145113728926</v>
      </c>
      <c r="R54" s="16">
        <f t="shared" ref="R54:R55" si="33">IF(Q54=0,0,IF(O54&gt;=0,DEGREES(ASIN(P54/Q54)),(180-DEGREES(ASIN(P54/Q54)))))</f>
        <v>183.27619748224203</v>
      </c>
      <c r="S54" s="16">
        <f t="shared" ref="S54:S55" si="34">IF(R54&lt;0,360+R54,R54)</f>
        <v>183.27619748224203</v>
      </c>
      <c r="T54">
        <f t="shared" si="20"/>
        <v>-6.6666666666666666E-2</v>
      </c>
      <c r="U54">
        <f t="shared" si="21"/>
        <v>6.6666666666666666E-2</v>
      </c>
      <c r="V54">
        <f t="shared" si="22"/>
        <v>9.4280904158206336E-2</v>
      </c>
    </row>
    <row r="55" spans="1:22" x14ac:dyDescent="0.25">
      <c r="A55" s="16">
        <v>25.5</v>
      </c>
      <c r="B55">
        <v>-4296</v>
      </c>
      <c r="C55">
        <v>5903</v>
      </c>
      <c r="D55" s="8">
        <f t="shared" ref="D55" si="35">(B55-C55)/2</f>
        <v>-5099.5</v>
      </c>
      <c r="E55" s="8">
        <f t="shared" ref="E55" si="36">0.5*SIN(D55/3600*PI()/180)*1000+E56</f>
        <v>-12.360277581450235</v>
      </c>
      <c r="F55">
        <v>1279</v>
      </c>
      <c r="G55">
        <v>1738</v>
      </c>
      <c r="H55" s="8">
        <f t="shared" si="23"/>
        <v>-229.5</v>
      </c>
      <c r="I55" s="8">
        <f t="shared" si="24"/>
        <v>-0.55632358428653839</v>
      </c>
      <c r="J55" s="16">
        <f t="shared" si="25"/>
        <v>12.372791027934429</v>
      </c>
      <c r="K55" s="16">
        <f t="shared" si="26"/>
        <v>2.577085758937613</v>
      </c>
      <c r="L55" s="16">
        <f t="shared" si="27"/>
        <v>182.57708575893761</v>
      </c>
      <c r="M55" s="16">
        <f t="shared" si="28"/>
        <v>-12.360277581450235</v>
      </c>
      <c r="N55" s="16">
        <f t="shared" si="29"/>
        <v>-0.55632358428653728</v>
      </c>
      <c r="O55" s="16">
        <f t="shared" si="30"/>
        <v>-12.360277581450235</v>
      </c>
      <c r="P55" s="16">
        <f t="shared" si="31"/>
        <v>-0.55632358428653728</v>
      </c>
      <c r="Q55" s="16">
        <f t="shared" si="32"/>
        <v>12.372791027934429</v>
      </c>
      <c r="R55" s="16">
        <f t="shared" si="33"/>
        <v>182.57708575893761</v>
      </c>
      <c r="S55" s="16">
        <f t="shared" si="34"/>
        <v>182.57708575893761</v>
      </c>
      <c r="T55">
        <f t="shared" ref="T55" si="37">($A$53-A55)*4/30</f>
        <v>-0.13333333333333333</v>
      </c>
      <c r="U55">
        <f t="shared" ref="U55" si="38">-1*T55</f>
        <v>0.13333333333333333</v>
      </c>
      <c r="V55">
        <f t="shared" ref="V55" si="39">SQRT(T55^2+U55^2)</f>
        <v>0.18856180831641267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pane ySplit="2" topLeftCell="A26" activePane="bottomLeft" state="frozen"/>
      <selection pane="bottomLeft" activeCell="O3" sqref="O3:O55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20" width="9.140625" style="16"/>
  </cols>
  <sheetData>
    <row r="1" spans="1:20" x14ac:dyDescent="0.25">
      <c r="B1" s="19" t="s">
        <v>197</v>
      </c>
      <c r="C1" s="19"/>
      <c r="D1" s="19"/>
      <c r="E1" s="19"/>
      <c r="F1" s="19"/>
      <c r="G1" s="19"/>
      <c r="H1" s="19"/>
      <c r="I1" s="19"/>
      <c r="K1" s="16" t="s">
        <v>1</v>
      </c>
      <c r="L1" s="18">
        <v>180</v>
      </c>
      <c r="M1" s="20"/>
      <c r="N1" s="21"/>
      <c r="O1" s="21"/>
      <c r="P1" s="21"/>
      <c r="Q1" s="21"/>
      <c r="R1" s="21"/>
      <c r="S1" s="21"/>
      <c r="T1" s="22"/>
    </row>
    <row r="2" spans="1:20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198</v>
      </c>
      <c r="F2" s="9" t="s">
        <v>187</v>
      </c>
      <c r="G2" s="9" t="s">
        <v>188</v>
      </c>
      <c r="H2" s="10" t="s">
        <v>189</v>
      </c>
      <c r="I2" s="10" t="s">
        <v>199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5" t="s">
        <v>200</v>
      </c>
      <c r="P2" s="14" t="s">
        <v>19</v>
      </c>
      <c r="Q2" s="14" t="s">
        <v>20</v>
      </c>
      <c r="R2" s="14" t="s">
        <v>21</v>
      </c>
      <c r="S2" s="14"/>
      <c r="T2" s="14" t="s">
        <v>22</v>
      </c>
    </row>
    <row r="3" spans="1:20" x14ac:dyDescent="0.25">
      <c r="A3" s="7">
        <v>-0.5</v>
      </c>
      <c r="B3">
        <v>0</v>
      </c>
      <c r="C3">
        <v>0</v>
      </c>
      <c r="D3" s="8">
        <f t="shared" ref="D3:D34" si="0">(B3-C3)/2</f>
        <v>0</v>
      </c>
      <c r="E3" s="8">
        <f t="shared" ref="E3:E44" si="1">0.5*SIN(D3/3600*PI()/180)*1000+E4</f>
        <v>-332.84002761735275</v>
      </c>
      <c r="F3">
        <v>0</v>
      </c>
      <c r="G3">
        <v>0</v>
      </c>
      <c r="H3" s="8">
        <f>(F3-G3)/2</f>
        <v>0</v>
      </c>
      <c r="I3" s="8">
        <f t="shared" ref="I3:I44" si="2">0.5*SIN(H3/3600*PI()/180)*1000+I4</f>
        <v>-353.58519426420867</v>
      </c>
      <c r="J3" s="16">
        <f>SQRT(E3^2+I3^2)</f>
        <v>485.59754281418924</v>
      </c>
      <c r="K3" s="16">
        <f t="shared" ref="K3:K34" si="3">IF(E3&gt;=0,180-DEGREES(ASIN(-I3/J3)),IF(E3&lt;0,DEGREES(ASIN(-I3/J3)),360-DEGREES(ASIN(I3/J3))))</f>
        <v>46.731068109887651</v>
      </c>
      <c r="L3" s="16">
        <f>IF((K3+$L$1)&lt;=360,K3+$L$1,K3+$L$1-360)</f>
        <v>226.73106810988764</v>
      </c>
      <c r="M3" s="16">
        <f>J3*COS(RADIANS(L3))</f>
        <v>-332.84002761735286</v>
      </c>
      <c r="N3" s="16">
        <f>J3*SIN(RADIANS(L3))</f>
        <v>-353.58519426420861</v>
      </c>
      <c r="O3" s="16">
        <f>SQRT(N3^2+M3^2)</f>
        <v>485.59754281418924</v>
      </c>
      <c r="P3" s="16">
        <f>M3-'"0" цикл'!M3</f>
        <v>-18.884135995110398</v>
      </c>
      <c r="Q3" s="16">
        <f>N3-'"0" цикл'!N3</f>
        <v>18.819574619948639</v>
      </c>
      <c r="R3" s="16">
        <f>SQRT(P3^2+Q3^2)</f>
        <v>26.660588537345518</v>
      </c>
      <c r="S3" s="16">
        <f>IF(R3=0,0,IF(P3&gt;=0,DEGREES(ASIN(Q3/R3)),(180-DEGREES(ASIN(Q3/R3)))))</f>
        <v>135.09810946033249</v>
      </c>
      <c r="T3" s="16">
        <f>IF(S3&lt;0,360+S3,S3)</f>
        <v>135.09810946033249</v>
      </c>
    </row>
    <row r="4" spans="1:20" x14ac:dyDescent="0.25">
      <c r="A4" s="7">
        <v>0</v>
      </c>
      <c r="B4">
        <v>-4496</v>
      </c>
      <c r="C4">
        <v>3401</v>
      </c>
      <c r="D4" s="8">
        <f t="shared" si="0"/>
        <v>-3948.5</v>
      </c>
      <c r="E4" s="8">
        <f t="shared" si="1"/>
        <v>-332.84002761735275</v>
      </c>
      <c r="F4">
        <v>1677</v>
      </c>
      <c r="G4">
        <v>4536</v>
      </c>
      <c r="H4" s="8">
        <f>(F4-G4)/2</f>
        <v>-1429.5</v>
      </c>
      <c r="I4" s="8">
        <f t="shared" si="2"/>
        <v>-353.58519426420867</v>
      </c>
      <c r="J4" s="16">
        <f t="shared" ref="J4:J52" si="4">SQRT(E4^2+I4^2)</f>
        <v>485.59754281418924</v>
      </c>
      <c r="K4" s="16">
        <f t="shared" si="3"/>
        <v>46.731068109887651</v>
      </c>
      <c r="L4" s="16">
        <f t="shared" ref="L4:L19" si="5">IF((K4+$L$1)&lt;=360,K4+$L$1,K4+$L$1-360)</f>
        <v>226.73106810988764</v>
      </c>
      <c r="M4" s="16">
        <f t="shared" ref="M4:M52" si="6">J4*COS(RADIANS(L4))</f>
        <v>-332.84002761735286</v>
      </c>
      <c r="N4" s="16">
        <f t="shared" ref="N4:N52" si="7">J4*SIN(RADIANS(L4))</f>
        <v>-353.58519426420861</v>
      </c>
      <c r="O4" s="16">
        <f t="shared" ref="O4:O55" si="8">SQRT(N4^2+M4^2)</f>
        <v>485.59754281418924</v>
      </c>
      <c r="P4" s="16">
        <f>M4-'"0" цикл'!M4</f>
        <v>-18.884135995110398</v>
      </c>
      <c r="Q4" s="16">
        <f>N4-'"0" цикл'!N4</f>
        <v>18.819574619948639</v>
      </c>
      <c r="R4" s="16">
        <f t="shared" ref="R4:R52" si="9">SQRT(P4^2+Q4^2)</f>
        <v>26.660588537345518</v>
      </c>
      <c r="S4" s="16">
        <f t="shared" ref="S4:S52" si="10">IF(R4=0,0,IF(P4&gt;=0,DEGREES(ASIN(Q4/R4)),(180-DEGREES(ASIN(Q4/R4)))))</f>
        <v>135.09810946033249</v>
      </c>
      <c r="T4" s="16">
        <f t="shared" ref="T4:T52" si="11">IF(S4&lt;0,360+S4,S4)</f>
        <v>135.09810946033249</v>
      </c>
    </row>
    <row r="5" spans="1:20" x14ac:dyDescent="0.25">
      <c r="A5" s="7">
        <v>0.5</v>
      </c>
      <c r="B5">
        <v>-4490</v>
      </c>
      <c r="C5">
        <v>3348</v>
      </c>
      <c r="D5" s="8">
        <f t="shared" si="0"/>
        <v>-3919</v>
      </c>
      <c r="E5" s="8">
        <f t="shared" si="1"/>
        <v>-323.26917808172203</v>
      </c>
      <c r="F5">
        <v>1677</v>
      </c>
      <c r="G5">
        <v>4537</v>
      </c>
      <c r="H5" s="8">
        <f t="shared" ref="H5:H44" si="12">(F5-G5)/2</f>
        <v>-1430</v>
      </c>
      <c r="I5" s="8">
        <f t="shared" si="2"/>
        <v>-350.12001621773311</v>
      </c>
      <c r="J5" s="16">
        <f t="shared" si="4"/>
        <v>476.53644902980699</v>
      </c>
      <c r="K5" s="16">
        <f t="shared" si="3"/>
        <v>47.283412243982077</v>
      </c>
      <c r="L5" s="16">
        <f t="shared" si="5"/>
        <v>227.28341224398207</v>
      </c>
      <c r="M5" s="16">
        <f t="shared" si="6"/>
        <v>-323.2691780817222</v>
      </c>
      <c r="N5" s="16">
        <f t="shared" si="7"/>
        <v>-350.120016217733</v>
      </c>
      <c r="O5" s="16">
        <f t="shared" si="8"/>
        <v>476.53644902980699</v>
      </c>
      <c r="P5" s="16">
        <f>M5-'"0" цикл'!M5</f>
        <v>-12.418498125636461</v>
      </c>
      <c r="Q5" s="16">
        <f>N5-'"0" цикл'!N5</f>
        <v>12.841143713608858</v>
      </c>
      <c r="R5" s="16">
        <f t="shared" si="9"/>
        <v>17.863764092989825</v>
      </c>
      <c r="S5" s="16">
        <f t="shared" si="10"/>
        <v>134.04141360661561</v>
      </c>
      <c r="T5" s="16">
        <f t="shared" si="11"/>
        <v>134.04141360661561</v>
      </c>
    </row>
    <row r="6" spans="1:20" x14ac:dyDescent="0.25">
      <c r="A6" s="7">
        <v>1</v>
      </c>
      <c r="B6">
        <v>-4097</v>
      </c>
      <c r="C6">
        <v>3465</v>
      </c>
      <c r="D6" s="8">
        <f t="shared" si="0"/>
        <v>-3781</v>
      </c>
      <c r="E6" s="8">
        <f t="shared" si="1"/>
        <v>-313.7698255596942</v>
      </c>
      <c r="F6">
        <v>1497</v>
      </c>
      <c r="G6">
        <v>4360</v>
      </c>
      <c r="H6" s="8">
        <f t="shared" si="12"/>
        <v>-1431.5</v>
      </c>
      <c r="I6" s="8">
        <f t="shared" si="2"/>
        <v>-346.65362616617222</v>
      </c>
      <c r="J6" s="16">
        <f>SQRT(E6^2+I6^2)</f>
        <v>467.56843345751776</v>
      </c>
      <c r="K6" s="16">
        <f t="shared" si="3"/>
        <v>47.850516962651319</v>
      </c>
      <c r="L6" s="16">
        <f t="shared" si="5"/>
        <v>227.85051696265131</v>
      </c>
      <c r="M6" s="16">
        <f t="shared" si="6"/>
        <v>-313.76982555969425</v>
      </c>
      <c r="N6" s="16">
        <f t="shared" si="7"/>
        <v>-346.65362616617216</v>
      </c>
      <c r="O6" s="16">
        <f t="shared" si="8"/>
        <v>467.56843345751776</v>
      </c>
      <c r="P6" s="16">
        <f>M6-'"0" цикл'!M6</f>
        <v>-7.3430127232095401</v>
      </c>
      <c r="Q6" s="16">
        <f>N6-'"0" цикл'!N6</f>
        <v>7.6079912502140701</v>
      </c>
      <c r="R6" s="16">
        <f t="shared" si="9"/>
        <v>10.573616539129411</v>
      </c>
      <c r="S6" s="16">
        <f t="shared" si="10"/>
        <v>133.98464598312663</v>
      </c>
      <c r="T6" s="16">
        <f t="shared" si="11"/>
        <v>133.98464598312663</v>
      </c>
    </row>
    <row r="7" spans="1:20" x14ac:dyDescent="0.25">
      <c r="A7" s="7">
        <v>1.5</v>
      </c>
      <c r="B7">
        <v>-2892</v>
      </c>
      <c r="C7">
        <v>3158</v>
      </c>
      <c r="D7" s="8">
        <f t="shared" si="0"/>
        <v>-3025</v>
      </c>
      <c r="E7" s="8">
        <f t="shared" si="1"/>
        <v>-304.60493620038397</v>
      </c>
      <c r="F7">
        <v>1111</v>
      </c>
      <c r="G7">
        <v>4325</v>
      </c>
      <c r="H7" s="8">
        <f t="shared" si="12"/>
        <v>-1607</v>
      </c>
      <c r="I7" s="8">
        <f t="shared" si="2"/>
        <v>-343.18360009947753</v>
      </c>
      <c r="J7" s="16">
        <f t="shared" si="4"/>
        <v>458.86724718035617</v>
      </c>
      <c r="K7" s="16">
        <f t="shared" si="3"/>
        <v>48.408190823574586</v>
      </c>
      <c r="L7" s="16">
        <f t="shared" si="5"/>
        <v>228.40819082357459</v>
      </c>
      <c r="M7" s="16">
        <f t="shared" si="6"/>
        <v>-304.60493620038392</v>
      </c>
      <c r="N7" s="16">
        <f t="shared" si="7"/>
        <v>-343.18360009947753</v>
      </c>
      <c r="O7" s="16">
        <f t="shared" si="8"/>
        <v>458.86724718035617</v>
      </c>
      <c r="P7" s="16">
        <f>M7-'"0" цикл'!M7</f>
        <v>-3.8454739364840407</v>
      </c>
      <c r="Q7" s="16">
        <f>N7-'"0" цикл'!N7</f>
        <v>3.6145878798602666</v>
      </c>
      <c r="R7" s="16">
        <f t="shared" si="9"/>
        <v>5.2775861279007845</v>
      </c>
      <c r="S7" s="16">
        <f t="shared" si="10"/>
        <v>136.77271656498044</v>
      </c>
      <c r="T7" s="16">
        <f t="shared" si="11"/>
        <v>136.77271656498044</v>
      </c>
    </row>
    <row r="8" spans="1:20" x14ac:dyDescent="0.25">
      <c r="A8" s="7">
        <v>2</v>
      </c>
      <c r="B8">
        <v>-1985</v>
      </c>
      <c r="C8">
        <v>2460</v>
      </c>
      <c r="D8" s="8">
        <f t="shared" si="0"/>
        <v>-2222.5</v>
      </c>
      <c r="E8" s="8">
        <f t="shared" si="1"/>
        <v>-297.27239212774185</v>
      </c>
      <c r="F8">
        <v>-1071</v>
      </c>
      <c r="G8">
        <v>5369</v>
      </c>
      <c r="H8" s="8">
        <f t="shared" si="12"/>
        <v>-3220</v>
      </c>
      <c r="I8" s="8">
        <f t="shared" si="2"/>
        <v>-339.2881615802408</v>
      </c>
      <c r="J8" s="16">
        <f t="shared" si="4"/>
        <v>451.09570127618099</v>
      </c>
      <c r="K8" s="16">
        <f t="shared" si="3"/>
        <v>48.776293487263231</v>
      </c>
      <c r="L8" s="16">
        <f t="shared" si="5"/>
        <v>228.77629348726322</v>
      </c>
      <c r="M8" s="16">
        <f t="shared" si="6"/>
        <v>-297.27239212774197</v>
      </c>
      <c r="N8" s="16">
        <f t="shared" si="7"/>
        <v>-339.2881615802408</v>
      </c>
      <c r="O8" s="16">
        <f t="shared" si="8"/>
        <v>451.09570127618105</v>
      </c>
      <c r="P8" s="16">
        <f>M8-'"0" цикл'!M8</f>
        <v>-2.3451061879704298</v>
      </c>
      <c r="Q8" s="16">
        <f>N8-'"0" цикл'!N8</f>
        <v>-8.6711679512859519E-2</v>
      </c>
      <c r="R8" s="16">
        <f t="shared" si="9"/>
        <v>2.3467087480599593</v>
      </c>
      <c r="S8" s="16">
        <f t="shared" si="10"/>
        <v>182.11758042385293</v>
      </c>
      <c r="T8" s="16">
        <f t="shared" si="11"/>
        <v>182.11758042385293</v>
      </c>
    </row>
    <row r="9" spans="1:20" x14ac:dyDescent="0.25">
      <c r="A9" s="7">
        <v>2.5</v>
      </c>
      <c r="B9">
        <v>-1735</v>
      </c>
      <c r="C9">
        <v>1492</v>
      </c>
      <c r="D9" s="8">
        <f t="shared" si="0"/>
        <v>-1613.5</v>
      </c>
      <c r="E9" s="8">
        <f t="shared" si="1"/>
        <v>-291.88500434403056</v>
      </c>
      <c r="F9">
        <v>-1412</v>
      </c>
      <c r="G9">
        <v>6393</v>
      </c>
      <c r="H9" s="8">
        <f t="shared" si="12"/>
        <v>-3902.5</v>
      </c>
      <c r="I9" s="8">
        <f t="shared" si="2"/>
        <v>-331.48297834825854</v>
      </c>
      <c r="J9" s="16">
        <f t="shared" si="4"/>
        <v>441.67614911329179</v>
      </c>
      <c r="K9" s="16">
        <f t="shared" si="3"/>
        <v>48.634695062483814</v>
      </c>
      <c r="L9" s="16">
        <f t="shared" si="5"/>
        <v>228.63469506248381</v>
      </c>
      <c r="M9" s="16">
        <f t="shared" si="6"/>
        <v>-291.88500434403051</v>
      </c>
      <c r="N9" s="16">
        <f t="shared" si="7"/>
        <v>-331.48297834825854</v>
      </c>
      <c r="O9" s="16">
        <f t="shared" si="8"/>
        <v>441.67614911329179</v>
      </c>
      <c r="P9" s="16">
        <f>M9-'"0" цикл'!M9</f>
        <v>-2.1948224301126515</v>
      </c>
      <c r="Q9" s="16">
        <f>N9-'"0" цикл'!N9</f>
        <v>-0.30969801493034765</v>
      </c>
      <c r="R9" s="16">
        <f t="shared" si="9"/>
        <v>2.2165645400433083</v>
      </c>
      <c r="S9" s="16">
        <f t="shared" si="10"/>
        <v>188.03163419569947</v>
      </c>
      <c r="T9" s="16">
        <f t="shared" si="11"/>
        <v>188.03163419569947</v>
      </c>
    </row>
    <row r="10" spans="1:20" x14ac:dyDescent="0.25">
      <c r="A10" s="7">
        <v>3</v>
      </c>
      <c r="B10">
        <v>-1224</v>
      </c>
      <c r="C10">
        <v>928</v>
      </c>
      <c r="D10" s="8">
        <f t="shared" si="0"/>
        <v>-1076</v>
      </c>
      <c r="E10" s="8">
        <f t="shared" si="1"/>
        <v>-287.97380986029236</v>
      </c>
      <c r="F10">
        <v>-1884</v>
      </c>
      <c r="G10">
        <v>6856</v>
      </c>
      <c r="H10" s="8">
        <f t="shared" si="12"/>
        <v>-4370</v>
      </c>
      <c r="I10" s="8">
        <f t="shared" si="2"/>
        <v>-322.02361576612401</v>
      </c>
      <c r="J10" s="16">
        <f t="shared" si="4"/>
        <v>432.00477344184532</v>
      </c>
      <c r="K10" s="16">
        <f t="shared" si="3"/>
        <v>48.194911382913389</v>
      </c>
      <c r="L10" s="16">
        <f t="shared" si="5"/>
        <v>228.1949113829134</v>
      </c>
      <c r="M10" s="16">
        <f t="shared" si="6"/>
        <v>-287.97380986029236</v>
      </c>
      <c r="N10" s="16">
        <f t="shared" si="7"/>
        <v>-322.02361576612401</v>
      </c>
      <c r="O10" s="16">
        <f t="shared" si="8"/>
        <v>432.00477344184532</v>
      </c>
      <c r="P10" s="16">
        <f>M10-'"0" цикл'!M10</f>
        <v>-2.2178503712391944</v>
      </c>
      <c r="Q10" s="16">
        <f>N10-'"0" цикл'!N10</f>
        <v>-0.32908708427203237</v>
      </c>
      <c r="R10" s="16">
        <f t="shared" si="9"/>
        <v>2.2421325960434411</v>
      </c>
      <c r="S10" s="16">
        <f t="shared" si="10"/>
        <v>188.44002925340374</v>
      </c>
      <c r="T10" s="16">
        <f t="shared" si="11"/>
        <v>188.44002925340374</v>
      </c>
    </row>
    <row r="11" spans="1:20" x14ac:dyDescent="0.25">
      <c r="A11" s="7">
        <v>3.5</v>
      </c>
      <c r="B11">
        <v>-840</v>
      </c>
      <c r="C11">
        <v>844</v>
      </c>
      <c r="D11" s="8">
        <f t="shared" si="0"/>
        <v>-842</v>
      </c>
      <c r="E11" s="8">
        <f t="shared" si="1"/>
        <v>-285.36552408578228</v>
      </c>
      <c r="F11">
        <v>-2279</v>
      </c>
      <c r="G11">
        <v>7049</v>
      </c>
      <c r="H11" s="8">
        <f t="shared" si="12"/>
        <v>-4664</v>
      </c>
      <c r="I11" s="8">
        <f t="shared" si="2"/>
        <v>-311.43122929491767</v>
      </c>
      <c r="J11" s="16">
        <f t="shared" si="4"/>
        <v>422.40134104533428</v>
      </c>
      <c r="K11" s="16">
        <f t="shared" si="3"/>
        <v>47.500862044001487</v>
      </c>
      <c r="L11" s="16">
        <f t="shared" si="5"/>
        <v>227.50086204400148</v>
      </c>
      <c r="M11" s="16">
        <f t="shared" si="6"/>
        <v>-285.36552408578234</v>
      </c>
      <c r="N11" s="16">
        <f t="shared" si="7"/>
        <v>-311.43122929491767</v>
      </c>
      <c r="O11" s="16">
        <f t="shared" si="8"/>
        <v>422.40134104533428</v>
      </c>
      <c r="P11" s="16">
        <f>M11-'"0" цикл'!M11</f>
        <v>-2.0966485246584057</v>
      </c>
      <c r="Q11" s="16">
        <f>N11-'"0" цикл'!N11</f>
        <v>-0.49873317835056241</v>
      </c>
      <c r="R11" s="16">
        <f t="shared" si="9"/>
        <v>2.1551496048163159</v>
      </c>
      <c r="S11" s="16">
        <f t="shared" si="10"/>
        <v>193.38037205704509</v>
      </c>
      <c r="T11" s="16">
        <f t="shared" si="11"/>
        <v>193.38037205704509</v>
      </c>
    </row>
    <row r="12" spans="1:20" x14ac:dyDescent="0.25">
      <c r="A12" s="7">
        <v>4</v>
      </c>
      <c r="B12">
        <v>-280</v>
      </c>
      <c r="C12">
        <v>611</v>
      </c>
      <c r="D12" s="8">
        <f t="shared" si="0"/>
        <v>-445.5</v>
      </c>
      <c r="E12" s="8">
        <f t="shared" si="1"/>
        <v>-283.32446415695625</v>
      </c>
      <c r="F12">
        <v>-2826</v>
      </c>
      <c r="G12">
        <v>7222</v>
      </c>
      <c r="H12" s="8">
        <f t="shared" si="12"/>
        <v>-5024</v>
      </c>
      <c r="I12" s="8">
        <f t="shared" si="2"/>
        <v>-300.12633765418332</v>
      </c>
      <c r="J12" s="16">
        <f t="shared" si="4"/>
        <v>412.7330499772695</v>
      </c>
      <c r="K12" s="16">
        <f t="shared" si="3"/>
        <v>46.649514330407982</v>
      </c>
      <c r="L12" s="16">
        <f t="shared" si="5"/>
        <v>226.64951433040798</v>
      </c>
      <c r="M12" s="16">
        <f t="shared" si="6"/>
        <v>-283.32446415695625</v>
      </c>
      <c r="N12" s="16">
        <f t="shared" si="7"/>
        <v>-300.12633765418332</v>
      </c>
      <c r="O12" s="16">
        <f t="shared" si="8"/>
        <v>412.7330499772695</v>
      </c>
      <c r="P12" s="16">
        <f>M12-'"0" цикл'!M12</f>
        <v>-1.9972625084428728</v>
      </c>
      <c r="Q12" s="16">
        <f>N12-'"0" цикл'!N12</f>
        <v>-0.6223287168440379</v>
      </c>
      <c r="R12" s="16">
        <f t="shared" si="9"/>
        <v>2.0919728868798142</v>
      </c>
      <c r="S12" s="16">
        <f t="shared" si="10"/>
        <v>197.30655613261951</v>
      </c>
      <c r="T12" s="16">
        <f t="shared" si="11"/>
        <v>197.30655613261951</v>
      </c>
    </row>
    <row r="13" spans="1:20" x14ac:dyDescent="0.25">
      <c r="A13" s="7">
        <v>4.5</v>
      </c>
      <c r="B13">
        <v>372</v>
      </c>
      <c r="C13">
        <v>438</v>
      </c>
      <c r="D13" s="8">
        <f t="shared" si="0"/>
        <v>-33</v>
      </c>
      <c r="E13" s="8">
        <f t="shared" si="1"/>
        <v>-282.24454252191174</v>
      </c>
      <c r="F13">
        <v>-3387</v>
      </c>
      <c r="G13">
        <v>7304</v>
      </c>
      <c r="H13" s="8">
        <f t="shared" si="12"/>
        <v>-5345.5</v>
      </c>
      <c r="I13" s="8">
        <f t="shared" si="2"/>
        <v>-287.94902213131252</v>
      </c>
      <c r="J13" s="16">
        <f t="shared" si="4"/>
        <v>403.20791302972015</v>
      </c>
      <c r="K13" s="16">
        <f t="shared" si="3"/>
        <v>45.573194301681433</v>
      </c>
      <c r="L13" s="16">
        <f t="shared" si="5"/>
        <v>225.57319430168144</v>
      </c>
      <c r="M13" s="16">
        <f t="shared" si="6"/>
        <v>-282.24454252191174</v>
      </c>
      <c r="N13" s="16">
        <f t="shared" si="7"/>
        <v>-287.94902213131252</v>
      </c>
      <c r="O13" s="16">
        <f t="shared" si="8"/>
        <v>403.20791302972015</v>
      </c>
      <c r="P13" s="16">
        <f>M13-'"0" цикл'!M13</f>
        <v>-1.9160563923816767</v>
      </c>
      <c r="Q13" s="16">
        <f>N13-'"0" цикл'!N13</f>
        <v>-0.72895581183365721</v>
      </c>
      <c r="R13" s="16">
        <f t="shared" si="9"/>
        <v>2.0500362617263019</v>
      </c>
      <c r="S13" s="16">
        <f t="shared" si="10"/>
        <v>200.82911257749797</v>
      </c>
      <c r="T13" s="16">
        <f t="shared" si="11"/>
        <v>200.82911257749797</v>
      </c>
    </row>
    <row r="14" spans="1:20" x14ac:dyDescent="0.25">
      <c r="A14" s="7">
        <v>5</v>
      </c>
      <c r="B14">
        <v>408</v>
      </c>
      <c r="C14">
        <v>841</v>
      </c>
      <c r="D14" s="8">
        <f t="shared" si="0"/>
        <v>-216.5</v>
      </c>
      <c r="E14" s="8">
        <f t="shared" si="1"/>
        <v>-282.16454826486995</v>
      </c>
      <c r="F14">
        <v>-3573</v>
      </c>
      <c r="G14">
        <v>6998</v>
      </c>
      <c r="H14" s="8">
        <f t="shared" si="12"/>
        <v>-5285.5</v>
      </c>
      <c r="I14" s="8">
        <f t="shared" si="2"/>
        <v>-274.99261488943154</v>
      </c>
      <c r="J14" s="16">
        <f t="shared" si="4"/>
        <v>394.00224687334628</v>
      </c>
      <c r="K14" s="16">
        <f t="shared" si="3"/>
        <v>44.262508235537076</v>
      </c>
      <c r="L14" s="16">
        <f t="shared" si="5"/>
        <v>224.26250823553707</v>
      </c>
      <c r="M14" s="16">
        <f t="shared" si="6"/>
        <v>-282.16454826486989</v>
      </c>
      <c r="N14" s="16">
        <f t="shared" si="7"/>
        <v>-274.99261488943154</v>
      </c>
      <c r="O14" s="16">
        <f t="shared" si="8"/>
        <v>394.00224687334628</v>
      </c>
      <c r="P14" s="16">
        <f>M14-'"0" цикл'!M14</f>
        <v>-1.9293887684115703</v>
      </c>
      <c r="Q14" s="16">
        <f>N14-'"0" цикл'!N14</f>
        <v>-0.69503022014265525</v>
      </c>
      <c r="R14" s="16">
        <f t="shared" si="9"/>
        <v>2.0507579151582624</v>
      </c>
      <c r="S14" s="16">
        <f t="shared" si="10"/>
        <v>199.81071256431221</v>
      </c>
      <c r="T14" s="16">
        <f t="shared" si="11"/>
        <v>199.81071256431221</v>
      </c>
    </row>
    <row r="15" spans="1:20" x14ac:dyDescent="0.25">
      <c r="A15" s="7">
        <v>5.5</v>
      </c>
      <c r="B15">
        <v>393</v>
      </c>
      <c r="C15">
        <v>1636</v>
      </c>
      <c r="D15" s="8">
        <f t="shared" si="0"/>
        <v>-621.5</v>
      </c>
      <c r="E15" s="8">
        <f t="shared" si="1"/>
        <v>-281.63973755143337</v>
      </c>
      <c r="F15">
        <v>-3465</v>
      </c>
      <c r="G15">
        <v>6229</v>
      </c>
      <c r="H15" s="8">
        <f t="shared" si="12"/>
        <v>-4847</v>
      </c>
      <c r="I15" s="8">
        <f t="shared" si="2"/>
        <v>-262.18160345882842</v>
      </c>
      <c r="J15" s="16">
        <f t="shared" si="4"/>
        <v>384.78582998894672</v>
      </c>
      <c r="K15" s="16">
        <f t="shared" si="3"/>
        <v>42.950809435340574</v>
      </c>
      <c r="L15" s="16">
        <f t="shared" si="5"/>
        <v>222.95080943534057</v>
      </c>
      <c r="M15" s="16">
        <f t="shared" si="6"/>
        <v>-281.63973755143337</v>
      </c>
      <c r="N15" s="16">
        <f t="shared" si="7"/>
        <v>-262.18160345882842</v>
      </c>
      <c r="O15" s="16">
        <f t="shared" si="8"/>
        <v>384.78582998894672</v>
      </c>
      <c r="P15" s="16">
        <f>M15-'"0" цикл'!M15</f>
        <v>-1.9427211371099133</v>
      </c>
      <c r="Q15" s="16">
        <f>N15-'"0" цикл'!N15</f>
        <v>-0.70472330808883044</v>
      </c>
      <c r="R15" s="16">
        <f t="shared" si="9"/>
        <v>2.0665914829828607</v>
      </c>
      <c r="S15" s="16">
        <f t="shared" si="10"/>
        <v>199.93827162824181</v>
      </c>
      <c r="T15" s="16">
        <f t="shared" si="11"/>
        <v>199.93827162824181</v>
      </c>
    </row>
    <row r="16" spans="1:20" x14ac:dyDescent="0.25">
      <c r="A16" s="7">
        <v>6</v>
      </c>
      <c r="B16">
        <v>320</v>
      </c>
      <c r="C16">
        <v>2488</v>
      </c>
      <c r="D16" s="8">
        <f t="shared" si="0"/>
        <v>-1084</v>
      </c>
      <c r="E16" s="8">
        <f t="shared" si="1"/>
        <v>-280.13318131702698</v>
      </c>
      <c r="F16">
        <v>-3316</v>
      </c>
      <c r="G16">
        <v>5343</v>
      </c>
      <c r="H16" s="8">
        <f t="shared" si="12"/>
        <v>-4329.5</v>
      </c>
      <c r="I16" s="8">
        <f t="shared" si="2"/>
        <v>-250.43322520764514</v>
      </c>
      <c r="J16" s="16">
        <f t="shared" si="4"/>
        <v>375.75444050962511</v>
      </c>
      <c r="K16" s="16">
        <f t="shared" si="3"/>
        <v>41.796050346809828</v>
      </c>
      <c r="L16" s="16">
        <f t="shared" si="5"/>
        <v>221.79605034680984</v>
      </c>
      <c r="M16" s="16">
        <f t="shared" si="6"/>
        <v>-280.13318131702687</v>
      </c>
      <c r="N16" s="16">
        <f t="shared" si="7"/>
        <v>-250.43322520764519</v>
      </c>
      <c r="O16" s="16">
        <f t="shared" si="8"/>
        <v>375.75444050962511</v>
      </c>
      <c r="P16" s="16">
        <f>M16-'"0" цикл'!M16</f>
        <v>-1.9621135951850306</v>
      </c>
      <c r="Q16" s="16">
        <f>N16-'"0" цикл'!N16</f>
        <v>-0.61748076012074193</v>
      </c>
      <c r="R16" s="16">
        <f t="shared" si="9"/>
        <v>2.0569813439915334</v>
      </c>
      <c r="S16" s="16">
        <f t="shared" si="10"/>
        <v>197.46888480254754</v>
      </c>
      <c r="T16" s="16">
        <f t="shared" si="11"/>
        <v>197.46888480254754</v>
      </c>
    </row>
    <row r="17" spans="1:20" x14ac:dyDescent="0.25">
      <c r="A17" s="7">
        <v>6.5</v>
      </c>
      <c r="B17">
        <v>382</v>
      </c>
      <c r="C17">
        <v>2706</v>
      </c>
      <c r="D17" s="8">
        <f t="shared" si="0"/>
        <v>-1162</v>
      </c>
      <c r="E17" s="8">
        <f t="shared" si="1"/>
        <v>-277.50550326110198</v>
      </c>
      <c r="F17">
        <v>-3466</v>
      </c>
      <c r="G17">
        <v>5178</v>
      </c>
      <c r="H17" s="8">
        <f t="shared" si="12"/>
        <v>-4322</v>
      </c>
      <c r="I17" s="8">
        <f t="shared" si="2"/>
        <v>-239.93899167779171</v>
      </c>
      <c r="J17" s="16">
        <f t="shared" si="4"/>
        <v>366.85150138380635</v>
      </c>
      <c r="K17" s="16">
        <f t="shared" si="3"/>
        <v>40.847607052152668</v>
      </c>
      <c r="L17" s="16">
        <f t="shared" si="5"/>
        <v>220.84760705215268</v>
      </c>
      <c r="M17" s="16">
        <f t="shared" si="6"/>
        <v>-277.50550326110192</v>
      </c>
      <c r="N17" s="16">
        <f t="shared" si="7"/>
        <v>-239.93899167779176</v>
      </c>
      <c r="O17" s="16">
        <f t="shared" si="8"/>
        <v>366.85150138380635</v>
      </c>
      <c r="P17" s="16">
        <f>M17-'"0" цикл'!M17</f>
        <v>-2.135431931367691</v>
      </c>
      <c r="Q17" s="16">
        <f>N17-'"0" цикл'!N17</f>
        <v>-0.40905589332140835</v>
      </c>
      <c r="R17" s="16">
        <f t="shared" si="9"/>
        <v>2.1742576336225024</v>
      </c>
      <c r="S17" s="16">
        <f t="shared" si="10"/>
        <v>190.84401677306849</v>
      </c>
      <c r="T17" s="16">
        <f t="shared" si="11"/>
        <v>190.84401677306849</v>
      </c>
    </row>
    <row r="18" spans="1:20" x14ac:dyDescent="0.25">
      <c r="A18" s="7">
        <v>7</v>
      </c>
      <c r="B18">
        <v>110</v>
      </c>
      <c r="C18">
        <v>2799</v>
      </c>
      <c r="D18" s="8">
        <f t="shared" si="0"/>
        <v>-1344.5</v>
      </c>
      <c r="E18" s="8">
        <f t="shared" si="1"/>
        <v>-274.68875067299035</v>
      </c>
      <c r="F18">
        <v>-3262</v>
      </c>
      <c r="G18">
        <v>5096</v>
      </c>
      <c r="H18" s="8">
        <f t="shared" si="12"/>
        <v>-4179</v>
      </c>
      <c r="I18" s="8">
        <f t="shared" si="2"/>
        <v>-229.46293466307097</v>
      </c>
      <c r="J18" s="16">
        <f t="shared" si="4"/>
        <v>357.92058914021283</v>
      </c>
      <c r="K18" s="16">
        <f t="shared" si="3"/>
        <v>39.873902094850159</v>
      </c>
      <c r="L18" s="16">
        <f t="shared" si="5"/>
        <v>219.87390209485017</v>
      </c>
      <c r="M18" s="16">
        <f t="shared" si="6"/>
        <v>-274.68875067299035</v>
      </c>
      <c r="N18" s="16">
        <f t="shared" si="7"/>
        <v>-229.46293466307097</v>
      </c>
      <c r="O18" s="16">
        <f t="shared" si="8"/>
        <v>357.92058914021283</v>
      </c>
      <c r="P18" s="16">
        <f>M18-'"0" цикл'!M18</f>
        <v>-2.2578453576766719</v>
      </c>
      <c r="Q18" s="16">
        <f>N18-'"0" цикл'!N18</f>
        <v>-0.24425486031847754</v>
      </c>
      <c r="R18" s="16">
        <f t="shared" si="9"/>
        <v>2.2710187352752724</v>
      </c>
      <c r="S18" s="16">
        <f t="shared" si="10"/>
        <v>186.17427541370347</v>
      </c>
      <c r="T18" s="16">
        <f t="shared" si="11"/>
        <v>186.17427541370347</v>
      </c>
    </row>
    <row r="19" spans="1:20" x14ac:dyDescent="0.25">
      <c r="A19" s="7">
        <v>7.5</v>
      </c>
      <c r="B19">
        <v>763</v>
      </c>
      <c r="C19">
        <v>2157</v>
      </c>
      <c r="D19" s="8">
        <f t="shared" si="0"/>
        <v>-697</v>
      </c>
      <c r="E19" s="8">
        <f t="shared" si="1"/>
        <v>-271.42961378114944</v>
      </c>
      <c r="F19">
        <v>-3792</v>
      </c>
      <c r="G19">
        <v>5350</v>
      </c>
      <c r="H19" s="8">
        <f t="shared" si="12"/>
        <v>-4571</v>
      </c>
      <c r="I19" s="8">
        <f t="shared" si="2"/>
        <v>-219.33344582552047</v>
      </c>
      <c r="J19" s="16">
        <f t="shared" si="4"/>
        <v>348.9716259168938</v>
      </c>
      <c r="K19" s="16">
        <f t="shared" si="3"/>
        <v>38.940550530067583</v>
      </c>
      <c r="L19" s="16">
        <f t="shared" si="5"/>
        <v>218.94055053006758</v>
      </c>
      <c r="M19" s="16">
        <f t="shared" si="6"/>
        <v>-271.42961378114938</v>
      </c>
      <c r="N19" s="16">
        <f t="shared" si="7"/>
        <v>-219.33344582552047</v>
      </c>
      <c r="O19" s="16">
        <f t="shared" si="8"/>
        <v>348.9716259168938</v>
      </c>
      <c r="P19" s="16">
        <f>M19-'"0" цикл'!M19</f>
        <v>-2.2020929486412797</v>
      </c>
      <c r="Q19" s="16">
        <f>N19-'"0" цикл'!N19</f>
        <v>-0.22607807184684248</v>
      </c>
      <c r="R19" s="16">
        <f t="shared" si="9"/>
        <v>2.2136676916433577</v>
      </c>
      <c r="S19" s="16">
        <f t="shared" si="10"/>
        <v>185.861739475327</v>
      </c>
      <c r="T19" s="16">
        <f t="shared" si="11"/>
        <v>185.861739475327</v>
      </c>
    </row>
    <row r="20" spans="1:20" x14ac:dyDescent="0.25">
      <c r="A20" s="7">
        <v>8</v>
      </c>
      <c r="B20">
        <v>1451</v>
      </c>
      <c r="C20">
        <v>1373</v>
      </c>
      <c r="D20" s="8">
        <f t="shared" si="0"/>
        <v>39</v>
      </c>
      <c r="E20" s="8">
        <f t="shared" si="1"/>
        <v>-269.74004131793032</v>
      </c>
      <c r="F20">
        <v>-4568</v>
      </c>
      <c r="G20">
        <v>6531</v>
      </c>
      <c r="H20" s="8">
        <f t="shared" si="12"/>
        <v>-5549.5</v>
      </c>
      <c r="I20" s="8">
        <f t="shared" si="2"/>
        <v>-208.25393605827989</v>
      </c>
      <c r="J20" s="16">
        <f t="shared" si="4"/>
        <v>340.77762804204872</v>
      </c>
      <c r="K20" s="16">
        <f t="shared" si="3"/>
        <v>37.670086873429973</v>
      </c>
      <c r="L20" s="16">
        <f t="shared" ref="L20:L52" si="13">IF((K20+$L$1)&lt;=360,K20+$L$1,K20+$L$1-360)</f>
        <v>217.67008687342997</v>
      </c>
      <c r="M20" s="16">
        <f t="shared" si="6"/>
        <v>-269.74004131793038</v>
      </c>
      <c r="N20" s="16">
        <f t="shared" si="7"/>
        <v>-208.25393605827983</v>
      </c>
      <c r="O20" s="16">
        <f t="shared" si="8"/>
        <v>340.77762804204872</v>
      </c>
      <c r="P20" s="16">
        <f>M20-'"0" цикл'!M20</f>
        <v>-2.2214853838918316</v>
      </c>
      <c r="Q20" s="16">
        <f>N20-'"0" цикл'!N20</f>
        <v>-0.13762112715309627</v>
      </c>
      <c r="R20" s="16">
        <f t="shared" si="9"/>
        <v>2.2257441194988985</v>
      </c>
      <c r="S20" s="16">
        <f t="shared" si="10"/>
        <v>183.54494600707287</v>
      </c>
      <c r="T20" s="16">
        <f t="shared" si="11"/>
        <v>183.54494600707287</v>
      </c>
    </row>
    <row r="21" spans="1:20" x14ac:dyDescent="0.25">
      <c r="A21" s="7">
        <v>8.5</v>
      </c>
      <c r="B21">
        <v>235</v>
      </c>
      <c r="C21">
        <v>1722</v>
      </c>
      <c r="D21" s="8">
        <f t="shared" si="0"/>
        <v>-743.5</v>
      </c>
      <c r="E21" s="8">
        <f t="shared" si="1"/>
        <v>-269.83457998518338</v>
      </c>
      <c r="F21">
        <v>-3343</v>
      </c>
      <c r="G21">
        <v>6160</v>
      </c>
      <c r="H21" s="8">
        <f t="shared" si="12"/>
        <v>-4751.5</v>
      </c>
      <c r="I21" s="8">
        <f t="shared" si="2"/>
        <v>-194.80319133213726</v>
      </c>
      <c r="J21" s="16">
        <f t="shared" si="4"/>
        <v>332.80472338740265</v>
      </c>
      <c r="K21" s="16">
        <f t="shared" si="3"/>
        <v>35.826859043445474</v>
      </c>
      <c r="L21" s="16">
        <f t="shared" si="13"/>
        <v>215.82685904344547</v>
      </c>
      <c r="M21" s="16">
        <f t="shared" si="6"/>
        <v>-269.83457998518338</v>
      </c>
      <c r="N21" s="16">
        <f t="shared" si="7"/>
        <v>-194.80319133213717</v>
      </c>
      <c r="O21" s="16">
        <f t="shared" si="8"/>
        <v>332.80472338740265</v>
      </c>
      <c r="P21" s="16">
        <f>M21-'"0" цикл'!M21</f>
        <v>-2.4723764607543899</v>
      </c>
      <c r="Q21" s="16">
        <f>N21-'"0" цикл'!N21</f>
        <v>0.11318083551594782</v>
      </c>
      <c r="R21" s="16">
        <f t="shared" si="9"/>
        <v>2.4749657099080165</v>
      </c>
      <c r="S21" s="16">
        <f t="shared" si="10"/>
        <v>177.37893477649186</v>
      </c>
      <c r="T21" s="16">
        <f t="shared" si="11"/>
        <v>177.37893477649186</v>
      </c>
    </row>
    <row r="22" spans="1:20" x14ac:dyDescent="0.25">
      <c r="A22" s="7">
        <v>9</v>
      </c>
      <c r="B22">
        <v>-1326</v>
      </c>
      <c r="C22">
        <v>2080</v>
      </c>
      <c r="D22" s="8">
        <f t="shared" si="0"/>
        <v>-1703</v>
      </c>
      <c r="E22" s="8">
        <f t="shared" si="1"/>
        <v>-268.03228902854579</v>
      </c>
      <c r="F22">
        <v>-1799</v>
      </c>
      <c r="G22">
        <v>5793</v>
      </c>
      <c r="H22" s="8">
        <f t="shared" si="12"/>
        <v>-3796</v>
      </c>
      <c r="I22" s="8">
        <f t="shared" si="2"/>
        <v>-183.28624895093208</v>
      </c>
      <c r="J22" s="16">
        <f t="shared" si="4"/>
        <v>324.70780251848731</v>
      </c>
      <c r="K22" s="16">
        <f t="shared" si="3"/>
        <v>34.365160855154222</v>
      </c>
      <c r="L22" s="16">
        <f t="shared" si="13"/>
        <v>214.36516085515422</v>
      </c>
      <c r="M22" s="16">
        <f t="shared" si="6"/>
        <v>-268.03228902854579</v>
      </c>
      <c r="N22" s="16">
        <f t="shared" si="7"/>
        <v>-183.28624895093205</v>
      </c>
      <c r="O22" s="16">
        <f t="shared" si="8"/>
        <v>324.70780251848731</v>
      </c>
      <c r="P22" s="16">
        <f>M22-'"0" цикл'!M22</f>
        <v>-2.366930130854314</v>
      </c>
      <c r="Q22" s="16">
        <f>N22-'"0" цикл'!N22</f>
        <v>0.11075741038783349</v>
      </c>
      <c r="R22" s="16">
        <f t="shared" si="9"/>
        <v>2.3695200881828034</v>
      </c>
      <c r="S22" s="16">
        <f t="shared" si="10"/>
        <v>177.3208729873983</v>
      </c>
      <c r="T22" s="16">
        <f t="shared" si="11"/>
        <v>177.3208729873983</v>
      </c>
    </row>
    <row r="23" spans="1:20" x14ac:dyDescent="0.25">
      <c r="A23" s="7">
        <v>9.5</v>
      </c>
      <c r="B23">
        <v>-2631</v>
      </c>
      <c r="C23">
        <v>2210</v>
      </c>
      <c r="D23" s="8">
        <f t="shared" si="0"/>
        <v>-2420.5</v>
      </c>
      <c r="E23" s="8">
        <f t="shared" si="1"/>
        <v>-263.90414743529936</v>
      </c>
      <c r="F23">
        <v>-346</v>
      </c>
      <c r="G23">
        <v>5787</v>
      </c>
      <c r="H23" s="8">
        <f t="shared" si="12"/>
        <v>-3066.5</v>
      </c>
      <c r="I23" s="8">
        <f t="shared" si="2"/>
        <v>-174.08500469862116</v>
      </c>
      <c r="J23" s="16">
        <f t="shared" si="4"/>
        <v>316.15026157583861</v>
      </c>
      <c r="K23" s="16">
        <f t="shared" si="3"/>
        <v>33.410936082968313</v>
      </c>
      <c r="L23" s="16">
        <f t="shared" si="13"/>
        <v>213.41093608296831</v>
      </c>
      <c r="M23" s="16">
        <f t="shared" si="6"/>
        <v>-263.90414743529942</v>
      </c>
      <c r="N23" s="16">
        <f t="shared" si="7"/>
        <v>-174.08500469862108</v>
      </c>
      <c r="O23" s="16">
        <f t="shared" si="8"/>
        <v>316.15026157583861</v>
      </c>
      <c r="P23" s="16">
        <f>M23-'"0" цикл'!M23</f>
        <v>-1.9184911604521631</v>
      </c>
      <c r="Q23" s="16">
        <f>N23-'"0" цикл'!N23</f>
        <v>-0.22370529739868061</v>
      </c>
      <c r="R23" s="16">
        <f t="shared" si="9"/>
        <v>1.9314896822963665</v>
      </c>
      <c r="S23" s="16">
        <f t="shared" si="10"/>
        <v>186.65092849124278</v>
      </c>
      <c r="T23" s="16">
        <f t="shared" si="11"/>
        <v>186.65092849124278</v>
      </c>
    </row>
    <row r="24" spans="1:20" x14ac:dyDescent="0.25">
      <c r="A24" s="7">
        <v>10</v>
      </c>
      <c r="B24">
        <v>-4043</v>
      </c>
      <c r="C24">
        <v>2458</v>
      </c>
      <c r="D24" s="8">
        <f t="shared" si="0"/>
        <v>-3250.5</v>
      </c>
      <c r="E24" s="8">
        <f t="shared" si="1"/>
        <v>-258.03682452494706</v>
      </c>
      <c r="F24">
        <v>915</v>
      </c>
      <c r="G24">
        <v>5484</v>
      </c>
      <c r="H24" s="8">
        <f t="shared" si="12"/>
        <v>-2284.5</v>
      </c>
      <c r="I24" s="8">
        <f t="shared" si="2"/>
        <v>-166.65187275445678</v>
      </c>
      <c r="J24" s="16">
        <f t="shared" si="4"/>
        <v>307.17397269867439</v>
      </c>
      <c r="K24" s="16">
        <f t="shared" si="3"/>
        <v>32.856206157700555</v>
      </c>
      <c r="L24" s="16">
        <f t="shared" si="13"/>
        <v>212.85620615770057</v>
      </c>
      <c r="M24" s="16">
        <f t="shared" si="6"/>
        <v>-258.03682452494695</v>
      </c>
      <c r="N24" s="16">
        <f t="shared" si="7"/>
        <v>-166.65187275445686</v>
      </c>
      <c r="O24" s="16">
        <f t="shared" si="8"/>
        <v>307.17397269867433</v>
      </c>
      <c r="P24" s="16">
        <f>M24-'"0" цикл'!M24</f>
        <v>-1.633681797565032</v>
      </c>
      <c r="Q24" s="16">
        <f>N24-'"0" цикл'!N24</f>
        <v>-0.49880551766875669</v>
      </c>
      <c r="R24" s="16">
        <f t="shared" si="9"/>
        <v>1.7081344092758364</v>
      </c>
      <c r="S24" s="16">
        <f t="shared" si="10"/>
        <v>196.97879272715443</v>
      </c>
      <c r="T24" s="16">
        <f t="shared" si="11"/>
        <v>196.97879272715443</v>
      </c>
    </row>
    <row r="25" spans="1:20" x14ac:dyDescent="0.25">
      <c r="A25" s="7">
        <v>10.5</v>
      </c>
      <c r="B25">
        <v>-4065</v>
      </c>
      <c r="C25">
        <v>2391</v>
      </c>
      <c r="D25" s="8">
        <f t="shared" si="0"/>
        <v>-3228</v>
      </c>
      <c r="E25" s="8">
        <f t="shared" si="1"/>
        <v>-250.15771630100397</v>
      </c>
      <c r="F25">
        <v>1057</v>
      </c>
      <c r="G25">
        <v>5226</v>
      </c>
      <c r="H25" s="8">
        <f t="shared" si="12"/>
        <v>-2084.5</v>
      </c>
      <c r="I25" s="8">
        <f t="shared" si="2"/>
        <v>-161.11420169964396</v>
      </c>
      <c r="J25" s="16">
        <f t="shared" si="4"/>
        <v>297.55112000166821</v>
      </c>
      <c r="K25" s="16">
        <f t="shared" si="3"/>
        <v>32.783580312330407</v>
      </c>
      <c r="L25" s="16">
        <f t="shared" si="13"/>
        <v>212.7835803123304</v>
      </c>
      <c r="M25" s="16">
        <f t="shared" si="6"/>
        <v>-250.15771630100403</v>
      </c>
      <c r="N25" s="16">
        <f t="shared" si="7"/>
        <v>-161.1142016996439</v>
      </c>
      <c r="O25" s="16">
        <f t="shared" si="8"/>
        <v>297.55112000166821</v>
      </c>
      <c r="P25" s="16">
        <f>M25-'"0" цикл'!M25</f>
        <v>-1.6445887490470739</v>
      </c>
      <c r="Q25" s="16">
        <f>N25-'"0" цикл'!N25</f>
        <v>-0.44063140681802793</v>
      </c>
      <c r="R25" s="16">
        <f t="shared" si="9"/>
        <v>1.7025945466160326</v>
      </c>
      <c r="S25" s="16">
        <f t="shared" si="10"/>
        <v>194.99886815082226</v>
      </c>
      <c r="T25" s="16">
        <f t="shared" si="11"/>
        <v>194.99886815082226</v>
      </c>
    </row>
    <row r="26" spans="1:20" x14ac:dyDescent="0.25">
      <c r="A26" s="7">
        <v>11</v>
      </c>
      <c r="B26">
        <v>-2902</v>
      </c>
      <c r="C26">
        <v>1765</v>
      </c>
      <c r="D26" s="8">
        <f t="shared" si="0"/>
        <v>-2333.5</v>
      </c>
      <c r="E26" s="8">
        <f t="shared" si="1"/>
        <v>-242.33314289061906</v>
      </c>
      <c r="F26">
        <v>-359</v>
      </c>
      <c r="G26">
        <v>6158</v>
      </c>
      <c r="H26" s="8">
        <f t="shared" si="12"/>
        <v>-3258.5</v>
      </c>
      <c r="I26" s="8">
        <f t="shared" si="2"/>
        <v>-156.06131711786142</v>
      </c>
      <c r="J26" s="16">
        <f t="shared" si="4"/>
        <v>288.23685892648581</v>
      </c>
      <c r="K26" s="16">
        <f t="shared" si="3"/>
        <v>32.781330193736331</v>
      </c>
      <c r="L26" s="16">
        <f t="shared" si="13"/>
        <v>212.78133019373632</v>
      </c>
      <c r="M26" s="16">
        <f t="shared" si="6"/>
        <v>-242.33314289061906</v>
      </c>
      <c r="N26" s="16">
        <f t="shared" si="7"/>
        <v>-156.06131711786136</v>
      </c>
      <c r="O26" s="16">
        <f t="shared" si="8"/>
        <v>288.23685892648581</v>
      </c>
      <c r="P26" s="16">
        <f>M26-'"0" цикл'!M26</f>
        <v>-1.5682398537936137</v>
      </c>
      <c r="Q26" s="16">
        <f>N26-'"0" цикл'!N26</f>
        <v>-0.38609262288025548</v>
      </c>
      <c r="R26" s="16">
        <f t="shared" si="9"/>
        <v>1.6150677238026803</v>
      </c>
      <c r="S26" s="16">
        <f t="shared" si="10"/>
        <v>193.83086770981598</v>
      </c>
      <c r="T26" s="16">
        <f t="shared" si="11"/>
        <v>193.83086770981598</v>
      </c>
    </row>
    <row r="27" spans="1:20" x14ac:dyDescent="0.25">
      <c r="A27" s="7">
        <v>11.5</v>
      </c>
      <c r="B27">
        <v>-3721</v>
      </c>
      <c r="C27">
        <v>2342</v>
      </c>
      <c r="D27" s="8">
        <f t="shared" si="0"/>
        <v>-3031.5</v>
      </c>
      <c r="E27" s="8">
        <f t="shared" si="1"/>
        <v>-236.67669992645966</v>
      </c>
      <c r="F27">
        <v>527</v>
      </c>
      <c r="G27">
        <v>5580</v>
      </c>
      <c r="H27" s="8">
        <f t="shared" si="12"/>
        <v>-2526.5</v>
      </c>
      <c r="I27" s="8">
        <f t="shared" si="2"/>
        <v>-148.16281876054663</v>
      </c>
      <c r="J27" s="16">
        <f t="shared" si="4"/>
        <v>279.22765112207281</v>
      </c>
      <c r="K27" s="16">
        <f t="shared" si="3"/>
        <v>32.047123514894579</v>
      </c>
      <c r="L27" s="16">
        <f t="shared" si="13"/>
        <v>212.04712351489457</v>
      </c>
      <c r="M27" s="16">
        <f t="shared" si="6"/>
        <v>-236.67669992645969</v>
      </c>
      <c r="N27" s="16">
        <f t="shared" si="7"/>
        <v>-148.16281876054651</v>
      </c>
      <c r="O27" s="16">
        <f t="shared" si="8"/>
        <v>279.22765112207276</v>
      </c>
      <c r="P27" s="16">
        <f>M27-'"0" цикл'!M27</f>
        <v>-1.8530487313341268</v>
      </c>
      <c r="Q27" s="16">
        <f>N27-'"0" цикл'!N27</f>
        <v>-1.2830502984826353E-2</v>
      </c>
      <c r="R27" s="16">
        <f t="shared" si="9"/>
        <v>1.8530931499808261</v>
      </c>
      <c r="S27" s="16">
        <f t="shared" si="10"/>
        <v>180.3967094389416</v>
      </c>
      <c r="T27" s="16">
        <f t="shared" si="11"/>
        <v>180.3967094389416</v>
      </c>
    </row>
    <row r="28" spans="1:20" x14ac:dyDescent="0.25">
      <c r="A28" s="7">
        <v>12</v>
      </c>
      <c r="B28">
        <v>-4300</v>
      </c>
      <c r="C28">
        <v>2983</v>
      </c>
      <c r="D28" s="8">
        <f t="shared" si="0"/>
        <v>-3641.5</v>
      </c>
      <c r="E28" s="8">
        <f t="shared" si="1"/>
        <v>-229.32840110724442</v>
      </c>
      <c r="F28">
        <v>1215</v>
      </c>
      <c r="G28">
        <v>4901</v>
      </c>
      <c r="H28" s="8">
        <f t="shared" si="12"/>
        <v>-1843</v>
      </c>
      <c r="I28" s="8">
        <f t="shared" si="2"/>
        <v>-142.03856307723146</v>
      </c>
      <c r="J28" s="16">
        <f>SQRT(E28^2+I28^2)</f>
        <v>269.75260694838494</v>
      </c>
      <c r="K28" s="16">
        <f t="shared" si="3"/>
        <v>31.77272913804396</v>
      </c>
      <c r="L28" s="16">
        <f t="shared" si="13"/>
        <v>211.77272913804396</v>
      </c>
      <c r="M28" s="16">
        <f>J28*COS(RADIANS(L28))</f>
        <v>-229.32840110724442</v>
      </c>
      <c r="N28" s="16">
        <f t="shared" si="7"/>
        <v>-142.03856307723149</v>
      </c>
      <c r="O28" s="16">
        <f t="shared" si="8"/>
        <v>269.75260694838494</v>
      </c>
      <c r="P28" s="16">
        <f>M28-'"0" цикл'!M28</f>
        <v>-2.076038200582758</v>
      </c>
      <c r="Q28" s="16">
        <f>N28-'"0" цикл'!N28</f>
        <v>0.2562217792023489</v>
      </c>
      <c r="R28" s="16">
        <f t="shared" si="9"/>
        <v>2.0917897146741384</v>
      </c>
      <c r="S28" s="16">
        <f t="shared" si="10"/>
        <v>172.96421314502322</v>
      </c>
      <c r="T28" s="16">
        <f t="shared" si="11"/>
        <v>172.96421314502322</v>
      </c>
    </row>
    <row r="29" spans="1:20" x14ac:dyDescent="0.25">
      <c r="A29" s="7">
        <v>12.5</v>
      </c>
      <c r="B29">
        <v>-4795</v>
      </c>
      <c r="C29">
        <v>3438</v>
      </c>
      <c r="D29" s="8">
        <f t="shared" si="0"/>
        <v>-4116.5</v>
      </c>
      <c r="E29" s="8">
        <f t="shared" si="1"/>
        <v>-220.50161454876201</v>
      </c>
      <c r="F29">
        <v>1629</v>
      </c>
      <c r="G29">
        <v>4412</v>
      </c>
      <c r="H29" s="8">
        <f t="shared" si="12"/>
        <v>-1391.5</v>
      </c>
      <c r="I29" s="8">
        <f t="shared" si="2"/>
        <v>-137.57106445112123</v>
      </c>
      <c r="J29" s="16">
        <f t="shared" si="4"/>
        <v>259.89759481923909</v>
      </c>
      <c r="K29" s="16">
        <f t="shared" si="3"/>
        <v>31.960059233075704</v>
      </c>
      <c r="L29" s="16">
        <f t="shared" si="13"/>
        <v>211.9600592330757</v>
      </c>
      <c r="M29" s="16">
        <f t="shared" si="6"/>
        <v>-220.50161454876206</v>
      </c>
      <c r="N29" s="16">
        <f t="shared" si="7"/>
        <v>-137.5710644511212</v>
      </c>
      <c r="O29" s="16">
        <f t="shared" si="8"/>
        <v>259.89759481923909</v>
      </c>
      <c r="P29" s="16">
        <f>M29-'"0" цикл'!M29</f>
        <v>-1.9475823062999211</v>
      </c>
      <c r="Q29" s="16">
        <f>N29-'"0" цикл'!N29</f>
        <v>0.136235312727365</v>
      </c>
      <c r="R29" s="16">
        <f t="shared" si="9"/>
        <v>1.9523413892673696</v>
      </c>
      <c r="S29" s="16">
        <f t="shared" si="10"/>
        <v>175.99862137535743</v>
      </c>
      <c r="T29" s="16">
        <f t="shared" si="11"/>
        <v>175.99862137535743</v>
      </c>
    </row>
    <row r="30" spans="1:20" x14ac:dyDescent="0.25">
      <c r="A30" s="7">
        <v>13</v>
      </c>
      <c r="B30">
        <v>-5332</v>
      </c>
      <c r="C30">
        <v>4158</v>
      </c>
      <c r="D30" s="8">
        <f t="shared" si="0"/>
        <v>-4745</v>
      </c>
      <c r="E30" s="8">
        <f t="shared" si="1"/>
        <v>-210.52359935540471</v>
      </c>
      <c r="F30">
        <v>2327</v>
      </c>
      <c r="G30">
        <v>3791</v>
      </c>
      <c r="H30" s="8">
        <f t="shared" si="12"/>
        <v>-732</v>
      </c>
      <c r="I30" s="8">
        <f t="shared" si="2"/>
        <v>-134.19799885018909</v>
      </c>
      <c r="J30" s="16">
        <f t="shared" si="4"/>
        <v>249.65834410439862</v>
      </c>
      <c r="K30" s="16">
        <f t="shared" si="3"/>
        <v>32.515421446278012</v>
      </c>
      <c r="L30" s="16">
        <f t="shared" si="13"/>
        <v>212.51542144627803</v>
      </c>
      <c r="M30" s="16">
        <f t="shared" si="6"/>
        <v>-210.52359935540471</v>
      </c>
      <c r="N30" s="16">
        <f t="shared" si="7"/>
        <v>-134.19799885018912</v>
      </c>
      <c r="O30" s="16">
        <f t="shared" si="8"/>
        <v>249.65834410439862</v>
      </c>
      <c r="P30" s="16">
        <f>M30-'"0" цикл'!M30</f>
        <v>-1.1962597614122785</v>
      </c>
      <c r="Q30" s="16">
        <f>N30-'"0" цикл'!N30</f>
        <v>-0.53763710172219703</v>
      </c>
      <c r="R30" s="16">
        <f t="shared" si="9"/>
        <v>1.3115224244832437</v>
      </c>
      <c r="S30" s="16">
        <f t="shared" si="10"/>
        <v>204.20066337988527</v>
      </c>
      <c r="T30" s="16">
        <f t="shared" si="11"/>
        <v>204.20066337988527</v>
      </c>
    </row>
    <row r="31" spans="1:20" x14ac:dyDescent="0.25">
      <c r="A31" s="7">
        <v>13.5</v>
      </c>
      <c r="B31">
        <v>-5812</v>
      </c>
      <c r="C31">
        <v>4503</v>
      </c>
      <c r="D31" s="8">
        <f t="shared" si="0"/>
        <v>-5157.5</v>
      </c>
      <c r="E31" s="8">
        <f t="shared" si="1"/>
        <v>-199.02240924412851</v>
      </c>
      <c r="F31">
        <v>2723</v>
      </c>
      <c r="G31">
        <v>2959</v>
      </c>
      <c r="H31" s="8">
        <f t="shared" si="12"/>
        <v>-118</v>
      </c>
      <c r="I31" s="8">
        <f t="shared" si="2"/>
        <v>-132.42358450189977</v>
      </c>
      <c r="J31" s="16">
        <f t="shared" si="4"/>
        <v>239.05213890210052</v>
      </c>
      <c r="K31" s="16">
        <f t="shared" si="3"/>
        <v>33.638611552145463</v>
      </c>
      <c r="L31" s="16">
        <f t="shared" si="13"/>
        <v>213.63861155214545</v>
      </c>
      <c r="M31" s="16">
        <f t="shared" si="6"/>
        <v>-199.02240924412854</v>
      </c>
      <c r="N31" s="16">
        <f t="shared" si="7"/>
        <v>-132.42358450189974</v>
      </c>
      <c r="O31" s="16">
        <f t="shared" si="8"/>
        <v>239.05213890210052</v>
      </c>
      <c r="P31" s="16">
        <f>M31-'"0" цикл'!M31</f>
        <v>0.26632558811576246</v>
      </c>
      <c r="Q31" s="16">
        <f>N31-'"0" цикл'!N31</f>
        <v>-1.878130505635994</v>
      </c>
      <c r="R31" s="16">
        <f t="shared" si="9"/>
        <v>1.8969194803906995</v>
      </c>
      <c r="S31" s="16">
        <f t="shared" si="10"/>
        <v>-81.929064997626099</v>
      </c>
      <c r="T31" s="16">
        <f t="shared" si="11"/>
        <v>278.07093500237391</v>
      </c>
    </row>
    <row r="32" spans="1:20" x14ac:dyDescent="0.25">
      <c r="A32" s="7">
        <v>14</v>
      </c>
      <c r="B32">
        <v>-5210</v>
      </c>
      <c r="C32">
        <v>5091</v>
      </c>
      <c r="D32" s="8">
        <f t="shared" si="0"/>
        <v>-5150.5</v>
      </c>
      <c r="E32" s="8">
        <f t="shared" si="1"/>
        <v>-186.5215791517397</v>
      </c>
      <c r="F32">
        <v>1914</v>
      </c>
      <c r="G32">
        <v>2855</v>
      </c>
      <c r="H32" s="8">
        <f t="shared" si="12"/>
        <v>-470.5</v>
      </c>
      <c r="I32" s="8">
        <f t="shared" si="2"/>
        <v>-132.13754444564748</v>
      </c>
      <c r="J32" s="16">
        <f t="shared" si="4"/>
        <v>228.58396737606984</v>
      </c>
      <c r="K32" s="16">
        <f t="shared" si="3"/>
        <v>35.314914104456484</v>
      </c>
      <c r="L32" s="16">
        <f t="shared" si="13"/>
        <v>215.31491410445648</v>
      </c>
      <c r="M32" s="16">
        <f t="shared" si="6"/>
        <v>-186.52157915173973</v>
      </c>
      <c r="N32" s="16">
        <f t="shared" si="7"/>
        <v>-132.13754444564739</v>
      </c>
      <c r="O32" s="16">
        <f t="shared" si="8"/>
        <v>228.58396737606981</v>
      </c>
      <c r="P32" s="16">
        <f>M32-'"0" цикл'!M32</f>
        <v>2.6291843462490192</v>
      </c>
      <c r="Q32" s="16">
        <f>N32-'"0" цикл'!N32</f>
        <v>-4.0767503388668729</v>
      </c>
      <c r="R32" s="16">
        <f t="shared" si="9"/>
        <v>4.8510311947061364</v>
      </c>
      <c r="S32" s="16">
        <f t="shared" si="10"/>
        <v>-57.181156340298429</v>
      </c>
      <c r="T32" s="16">
        <f t="shared" si="11"/>
        <v>302.81884365970154</v>
      </c>
    </row>
    <row r="33" spans="1:20" x14ac:dyDescent="0.25">
      <c r="A33" s="7">
        <v>14.5</v>
      </c>
      <c r="B33">
        <v>-4132</v>
      </c>
      <c r="C33">
        <v>5053</v>
      </c>
      <c r="D33" s="8">
        <f t="shared" si="0"/>
        <v>-4592.5</v>
      </c>
      <c r="E33" s="8">
        <f t="shared" si="1"/>
        <v>-174.03771224120223</v>
      </c>
      <c r="F33">
        <v>920</v>
      </c>
      <c r="G33">
        <v>2939</v>
      </c>
      <c r="H33" s="8">
        <f t="shared" si="12"/>
        <v>-1009.5</v>
      </c>
      <c r="I33" s="8">
        <f t="shared" si="2"/>
        <v>-130.99702124989614</v>
      </c>
      <c r="J33" s="16">
        <f t="shared" si="4"/>
        <v>217.82870531336602</v>
      </c>
      <c r="K33" s="16">
        <f t="shared" si="3"/>
        <v>36.968531731672712</v>
      </c>
      <c r="L33" s="16">
        <f t="shared" si="13"/>
        <v>216.96853173167273</v>
      </c>
      <c r="M33" s="16">
        <f t="shared" si="6"/>
        <v>-174.03771224120223</v>
      </c>
      <c r="N33" s="16">
        <f t="shared" si="7"/>
        <v>-130.99702124989614</v>
      </c>
      <c r="O33" s="16">
        <f t="shared" si="8"/>
        <v>217.82870531336602</v>
      </c>
      <c r="P33" s="16">
        <f>M33-'"0" цикл'!M33</f>
        <v>5.4573750099026768</v>
      </c>
      <c r="Q33" s="16">
        <f>N33-'"0" цикл'!N33</f>
        <v>-6.683801809123679</v>
      </c>
      <c r="R33" s="16">
        <f t="shared" si="9"/>
        <v>8.6287976348014563</v>
      </c>
      <c r="S33" s="16">
        <f t="shared" si="10"/>
        <v>-50.768100526213871</v>
      </c>
      <c r="T33" s="16">
        <f t="shared" si="11"/>
        <v>309.23189947378614</v>
      </c>
    </row>
    <row r="34" spans="1:20" x14ac:dyDescent="0.25">
      <c r="A34" s="7">
        <v>15</v>
      </c>
      <c r="B34">
        <v>-2879</v>
      </c>
      <c r="C34">
        <v>5144</v>
      </c>
      <c r="D34" s="8">
        <f t="shared" si="0"/>
        <v>-4011.5</v>
      </c>
      <c r="E34" s="8">
        <f t="shared" si="1"/>
        <v>-162.906097860513</v>
      </c>
      <c r="F34">
        <v>-324</v>
      </c>
      <c r="G34">
        <v>2891</v>
      </c>
      <c r="H34" s="8">
        <f t="shared" si="12"/>
        <v>-1607.5</v>
      </c>
      <c r="I34" s="8">
        <f t="shared" si="2"/>
        <v>-128.5499339637588</v>
      </c>
      <c r="J34" s="16">
        <f t="shared" si="4"/>
        <v>207.51742635794659</v>
      </c>
      <c r="K34" s="16">
        <f t="shared" si="3"/>
        <v>38.277129721819463</v>
      </c>
      <c r="L34" s="16">
        <f t="shared" si="13"/>
        <v>218.27712972181945</v>
      </c>
      <c r="M34" s="16">
        <f t="shared" si="6"/>
        <v>-162.90609786051303</v>
      </c>
      <c r="N34" s="16">
        <f t="shared" si="7"/>
        <v>-128.54993396375878</v>
      </c>
      <c r="O34" s="16">
        <f t="shared" si="8"/>
        <v>207.51742635794659</v>
      </c>
      <c r="P34" s="16">
        <f>M34-'"0" цикл'!M34</f>
        <v>8.0930385141213037</v>
      </c>
      <c r="Q34" s="16">
        <f>N34-'"0" цикл'!N34</f>
        <v>-9.0641717490080254</v>
      </c>
      <c r="R34" s="16">
        <f t="shared" si="9"/>
        <v>12.151398351077376</v>
      </c>
      <c r="S34" s="16">
        <f t="shared" si="10"/>
        <v>-48.239601729897352</v>
      </c>
      <c r="T34" s="16">
        <f t="shared" si="11"/>
        <v>311.76039827010266</v>
      </c>
    </row>
    <row r="35" spans="1:20" x14ac:dyDescent="0.25">
      <c r="A35" s="7">
        <v>15.5</v>
      </c>
      <c r="B35">
        <v>-1859</v>
      </c>
      <c r="C35">
        <v>5246</v>
      </c>
      <c r="D35" s="8">
        <f t="shared" ref="D35:D66" si="14">(B35-C35)/2</f>
        <v>-3552.5</v>
      </c>
      <c r="E35" s="8">
        <f t="shared" si="1"/>
        <v>-153.18256044468043</v>
      </c>
      <c r="F35">
        <v>-1287</v>
      </c>
      <c r="G35">
        <v>2804</v>
      </c>
      <c r="H35" s="8">
        <f t="shared" si="12"/>
        <v>-2045.5</v>
      </c>
      <c r="I35" s="8">
        <f t="shared" si="2"/>
        <v>-124.6532834471152</v>
      </c>
      <c r="J35" s="16">
        <f t="shared" si="4"/>
        <v>197.49262745362174</v>
      </c>
      <c r="K35" s="16">
        <f t="shared" ref="K35:K52" si="15">IF(E35&gt;=0,180-DEGREES(ASIN(-I35/J35)),IF(E35&lt;0,DEGREES(ASIN(-I35/J35)),360-DEGREES(ASIN(I35/J35))))</f>
        <v>39.13719222805743</v>
      </c>
      <c r="L35" s="16">
        <f t="shared" si="13"/>
        <v>219.13719222805742</v>
      </c>
      <c r="M35" s="16">
        <f t="shared" si="6"/>
        <v>-153.18256044468049</v>
      </c>
      <c r="N35" s="16">
        <f t="shared" si="7"/>
        <v>-124.65328344711517</v>
      </c>
      <c r="O35" s="16">
        <f t="shared" si="8"/>
        <v>197.49262745362174</v>
      </c>
      <c r="P35" s="16">
        <f>M35-'"0" цикл'!M35</f>
        <v>10.148336165542702</v>
      </c>
      <c r="Q35" s="16">
        <f>N35-'"0" цикл'!N35</f>
        <v>-10.785181567020729</v>
      </c>
      <c r="R35" s="16">
        <f t="shared" si="9"/>
        <v>14.809080604901361</v>
      </c>
      <c r="S35" s="16">
        <f t="shared" si="10"/>
        <v>-46.742530974248083</v>
      </c>
      <c r="T35" s="16">
        <f t="shared" si="11"/>
        <v>313.2574690257519</v>
      </c>
    </row>
    <row r="36" spans="1:20" x14ac:dyDescent="0.25">
      <c r="A36" s="7">
        <v>16</v>
      </c>
      <c r="B36">
        <v>-813</v>
      </c>
      <c r="C36">
        <v>4875</v>
      </c>
      <c r="D36" s="8">
        <f t="shared" si="14"/>
        <v>-2844</v>
      </c>
      <c r="E36" s="8">
        <f t="shared" si="1"/>
        <v>-144.57148316879352</v>
      </c>
      <c r="F36">
        <v>-2244</v>
      </c>
      <c r="G36">
        <v>3043</v>
      </c>
      <c r="H36" s="8">
        <f t="shared" si="12"/>
        <v>-2643.5</v>
      </c>
      <c r="I36" s="8">
        <f t="shared" si="2"/>
        <v>-119.69493279532847</v>
      </c>
      <c r="J36" s="16">
        <f>SQRT(E36^2+I36^2)</f>
        <v>187.69067819820714</v>
      </c>
      <c r="K36" s="16">
        <f t="shared" si="15"/>
        <v>39.622345306382059</v>
      </c>
      <c r="L36" s="16">
        <f t="shared" si="13"/>
        <v>219.62234530638204</v>
      </c>
      <c r="M36" s="16">
        <f t="shared" si="6"/>
        <v>-144.57148316879352</v>
      </c>
      <c r="N36" s="16">
        <f t="shared" si="7"/>
        <v>-119.69493279532844</v>
      </c>
      <c r="O36" s="16">
        <f t="shared" si="8"/>
        <v>187.69067819820711</v>
      </c>
      <c r="P36" s="16">
        <f>M36-'"0" цикл'!M36</f>
        <v>11.367486131375074</v>
      </c>
      <c r="Q36" s="16">
        <f>N36-'"0" цикл'!N36</f>
        <v>-11.769294705550124</v>
      </c>
      <c r="R36" s="16">
        <f t="shared" si="9"/>
        <v>16.36264155975724</v>
      </c>
      <c r="S36" s="16">
        <f t="shared" si="10"/>
        <v>-45.994936226223302</v>
      </c>
      <c r="T36" s="16">
        <f t="shared" si="11"/>
        <v>314.00506377377667</v>
      </c>
    </row>
    <row r="37" spans="1:20" x14ac:dyDescent="0.25">
      <c r="A37" s="7">
        <v>16.5</v>
      </c>
      <c r="B37">
        <v>71</v>
      </c>
      <c r="C37">
        <v>4160</v>
      </c>
      <c r="D37" s="8">
        <f t="shared" si="14"/>
        <v>-2044.5</v>
      </c>
      <c r="E37" s="8">
        <f t="shared" si="1"/>
        <v>-137.67765106132077</v>
      </c>
      <c r="F37">
        <v>-3227</v>
      </c>
      <c r="G37">
        <v>3680</v>
      </c>
      <c r="H37" s="8">
        <f t="shared" si="12"/>
        <v>-3453.5</v>
      </c>
      <c r="I37" s="8">
        <f t="shared" si="2"/>
        <v>-113.28708338470791</v>
      </c>
      <c r="J37" s="16">
        <f t="shared" si="4"/>
        <v>178.29497711258321</v>
      </c>
      <c r="K37" s="16">
        <f t="shared" si="15"/>
        <v>39.449015037367779</v>
      </c>
      <c r="L37" s="16">
        <f t="shared" si="13"/>
        <v>219.44901503736779</v>
      </c>
      <c r="M37" s="16">
        <f t="shared" si="6"/>
        <v>-137.67765106132077</v>
      </c>
      <c r="N37" s="16">
        <f t="shared" si="7"/>
        <v>-113.28708338470793</v>
      </c>
      <c r="O37" s="16">
        <f t="shared" si="8"/>
        <v>178.29497711258321</v>
      </c>
      <c r="P37" s="16">
        <f>M37-'"0" цикл'!M37</f>
        <v>11.686222206090662</v>
      </c>
      <c r="Q37" s="16">
        <f>N37-'"0" цикл'!N37</f>
        <v>-11.945024832548071</v>
      </c>
      <c r="R37" s="16">
        <f t="shared" si="9"/>
        <v>16.71081708655554</v>
      </c>
      <c r="S37" s="16">
        <f t="shared" si="10"/>
        <v>-45.627461826534848</v>
      </c>
      <c r="T37" s="16">
        <f t="shared" si="11"/>
        <v>314.37253817346516</v>
      </c>
    </row>
    <row r="38" spans="1:20" x14ac:dyDescent="0.25">
      <c r="A38" s="7">
        <v>17</v>
      </c>
      <c r="B38">
        <v>720</v>
      </c>
      <c r="C38">
        <v>3402</v>
      </c>
      <c r="D38" s="8">
        <f t="shared" si="14"/>
        <v>-1341</v>
      </c>
      <c r="E38" s="8">
        <f t="shared" si="1"/>
        <v>-132.72172435880231</v>
      </c>
      <c r="F38">
        <v>-3668</v>
      </c>
      <c r="G38">
        <v>4462</v>
      </c>
      <c r="H38" s="8">
        <f t="shared" si="12"/>
        <v>-4065</v>
      </c>
      <c r="I38" s="8">
        <f t="shared" si="2"/>
        <v>-104.91595427121386</v>
      </c>
      <c r="J38" s="16">
        <f t="shared" si="4"/>
        <v>169.18159940553031</v>
      </c>
      <c r="K38" s="16">
        <f t="shared" si="15"/>
        <v>38.326219390459634</v>
      </c>
      <c r="L38" s="16">
        <f t="shared" si="13"/>
        <v>218.32621939045964</v>
      </c>
      <c r="M38" s="16">
        <f t="shared" si="6"/>
        <v>-132.72172435880231</v>
      </c>
      <c r="N38" s="16">
        <f t="shared" si="7"/>
        <v>-104.91595427121386</v>
      </c>
      <c r="O38" s="16">
        <f t="shared" si="8"/>
        <v>169.18159940553031</v>
      </c>
      <c r="P38" s="16">
        <f>M38-'"0" цикл'!M38</f>
        <v>11.047515776228664</v>
      </c>
      <c r="Q38" s="16">
        <f>N38-'"0" цикл'!N38</f>
        <v>-11.165786220104295</v>
      </c>
      <c r="R38" s="16">
        <f t="shared" si="9"/>
        <v>15.707399108034792</v>
      </c>
      <c r="S38" s="16">
        <f t="shared" si="10"/>
        <v>-45.305057449109789</v>
      </c>
      <c r="T38" s="16">
        <f t="shared" si="11"/>
        <v>314.69494255089023</v>
      </c>
    </row>
    <row r="39" spans="1:20" x14ac:dyDescent="0.25">
      <c r="A39" s="7">
        <v>17.5</v>
      </c>
      <c r="B39">
        <v>845</v>
      </c>
      <c r="C39">
        <v>2868</v>
      </c>
      <c r="D39" s="8">
        <f t="shared" si="14"/>
        <v>-1011.5</v>
      </c>
      <c r="E39" s="8">
        <f t="shared" si="1"/>
        <v>-129.47107152660894</v>
      </c>
      <c r="F39">
        <v>-3833</v>
      </c>
      <c r="G39">
        <v>5019</v>
      </c>
      <c r="H39" s="8">
        <f t="shared" si="12"/>
        <v>-4426</v>
      </c>
      <c r="I39" s="8">
        <f t="shared" si="2"/>
        <v>-95.062754049740576</v>
      </c>
      <c r="J39" s="16">
        <f t="shared" si="4"/>
        <v>160.62280526055369</v>
      </c>
      <c r="K39" s="16">
        <f t="shared" si="15"/>
        <v>36.287579874496679</v>
      </c>
      <c r="L39" s="16">
        <f t="shared" si="13"/>
        <v>216.28757987449669</v>
      </c>
      <c r="M39" s="16">
        <f t="shared" si="6"/>
        <v>-129.47107152660891</v>
      </c>
      <c r="N39" s="16">
        <f t="shared" si="7"/>
        <v>-95.06275404974059</v>
      </c>
      <c r="O39" s="16">
        <f t="shared" si="8"/>
        <v>160.62280526055369</v>
      </c>
      <c r="P39" s="16">
        <f>M39-'"0" цикл'!M39</f>
        <v>9.2731593976255624</v>
      </c>
      <c r="Q39" s="16">
        <f>N39-'"0" цикл'!N39</f>
        <v>-9.4595193782508176</v>
      </c>
      <c r="R39" s="16">
        <f t="shared" si="9"/>
        <v>13.24665965748626</v>
      </c>
      <c r="S39" s="16">
        <f t="shared" si="10"/>
        <v>-45.569981915116124</v>
      </c>
      <c r="T39" s="16">
        <f t="shared" si="11"/>
        <v>314.4300180848839</v>
      </c>
    </row>
    <row r="40" spans="1:20" x14ac:dyDescent="0.25">
      <c r="A40" s="7">
        <v>18</v>
      </c>
      <c r="B40">
        <v>680</v>
      </c>
      <c r="C40">
        <v>2109</v>
      </c>
      <c r="D40" s="8">
        <f t="shared" si="14"/>
        <v>-714.5</v>
      </c>
      <c r="E40" s="8">
        <f t="shared" si="1"/>
        <v>-127.01913616183954</v>
      </c>
      <c r="F40">
        <v>-3676</v>
      </c>
      <c r="G40">
        <v>5633</v>
      </c>
      <c r="H40" s="8">
        <f t="shared" si="12"/>
        <v>-4654.5</v>
      </c>
      <c r="I40" s="8">
        <f t="shared" si="2"/>
        <v>-84.334650604738172</v>
      </c>
      <c r="J40" s="16">
        <f t="shared" si="4"/>
        <v>152.46702674323782</v>
      </c>
      <c r="K40" s="16">
        <f t="shared" si="15"/>
        <v>33.582264632506359</v>
      </c>
      <c r="L40" s="16">
        <f t="shared" si="13"/>
        <v>213.58226463250637</v>
      </c>
      <c r="M40" s="16">
        <f t="shared" si="6"/>
        <v>-127.01913616183954</v>
      </c>
      <c r="N40" s="16">
        <f t="shared" si="7"/>
        <v>-84.334650604738172</v>
      </c>
      <c r="O40" s="16">
        <f t="shared" si="8"/>
        <v>152.46702674323782</v>
      </c>
      <c r="P40" s="16">
        <f>M40-'"0" цикл'!M40</f>
        <v>6.946116667395998</v>
      </c>
      <c r="Q40" s="16">
        <f>N40-'"0" цикл'!N40</f>
        <v>-7.3267390971008126</v>
      </c>
      <c r="R40" s="16">
        <f t="shared" si="9"/>
        <v>10.096021124881927</v>
      </c>
      <c r="S40" s="16">
        <f t="shared" si="10"/>
        <v>-46.527577361208564</v>
      </c>
      <c r="T40" s="16">
        <f t="shared" si="11"/>
        <v>313.47242263879144</v>
      </c>
    </row>
    <row r="41" spans="1:20" x14ac:dyDescent="0.25">
      <c r="A41" s="7">
        <v>18.5</v>
      </c>
      <c r="B41">
        <v>-150</v>
      </c>
      <c r="C41">
        <v>1966</v>
      </c>
      <c r="D41" s="8">
        <f t="shared" si="14"/>
        <v>-1058</v>
      </c>
      <c r="E41" s="8">
        <f t="shared" si="1"/>
        <v>-125.28714274985168</v>
      </c>
      <c r="F41">
        <v>-3000</v>
      </c>
      <c r="G41">
        <v>5820</v>
      </c>
      <c r="H41" s="8">
        <f t="shared" si="12"/>
        <v>-4410</v>
      </c>
      <c r="I41" s="8">
        <f t="shared" si="2"/>
        <v>-73.052781738936943</v>
      </c>
      <c r="J41" s="16">
        <f t="shared" si="4"/>
        <v>145.02957304708053</v>
      </c>
      <c r="K41" s="16">
        <f t="shared" si="15"/>
        <v>30.245727176992037</v>
      </c>
      <c r="L41" s="16">
        <f t="shared" si="13"/>
        <v>210.24572717699203</v>
      </c>
      <c r="M41" s="16">
        <f t="shared" si="6"/>
        <v>-125.28714274985167</v>
      </c>
      <c r="N41" s="16">
        <f t="shared" si="7"/>
        <v>-73.052781738936943</v>
      </c>
      <c r="O41" s="16">
        <f t="shared" si="8"/>
        <v>145.02957304708053</v>
      </c>
      <c r="P41" s="16">
        <f>M41-'"0" цикл'!M41</f>
        <v>4.3657458509159852</v>
      </c>
      <c r="Q41" s="16">
        <f>N41-'"0" цикл'!N41</f>
        <v>-5.023137047707948</v>
      </c>
      <c r="R41" s="16">
        <f t="shared" si="9"/>
        <v>6.6551966638744986</v>
      </c>
      <c r="S41" s="16">
        <f t="shared" si="10"/>
        <v>-49.005201627243707</v>
      </c>
      <c r="T41" s="16">
        <f t="shared" si="11"/>
        <v>310.99479837275629</v>
      </c>
    </row>
    <row r="42" spans="1:20" x14ac:dyDescent="0.25">
      <c r="A42" s="7">
        <v>19</v>
      </c>
      <c r="B42">
        <v>-1266</v>
      </c>
      <c r="C42">
        <v>2197</v>
      </c>
      <c r="D42" s="8">
        <f t="shared" si="14"/>
        <v>-1731.5</v>
      </c>
      <c r="E42" s="8">
        <f t="shared" si="1"/>
        <v>-122.72248962282644</v>
      </c>
      <c r="F42">
        <v>-1819</v>
      </c>
      <c r="G42">
        <v>5602</v>
      </c>
      <c r="H42" s="8">
        <f t="shared" si="12"/>
        <v>-3710.5</v>
      </c>
      <c r="I42" s="8">
        <f t="shared" si="2"/>
        <v>-62.363454491908904</v>
      </c>
      <c r="J42" s="16">
        <f t="shared" si="4"/>
        <v>137.65903499367244</v>
      </c>
      <c r="K42" s="16">
        <f t="shared" si="15"/>
        <v>26.938150591796916</v>
      </c>
      <c r="L42" s="16">
        <f t="shared" si="13"/>
        <v>206.93815059179693</v>
      </c>
      <c r="M42" s="16">
        <f t="shared" si="6"/>
        <v>-122.72248962282643</v>
      </c>
      <c r="N42" s="16">
        <f t="shared" si="7"/>
        <v>-62.363454491908897</v>
      </c>
      <c r="O42" s="16">
        <f t="shared" si="8"/>
        <v>137.65903499367244</v>
      </c>
      <c r="P42" s="16">
        <f>M42-'"0" цикл'!M42</f>
        <v>1.9696243770028019</v>
      </c>
      <c r="Q42" s="16">
        <f>N42-'"0" цикл'!N42</f>
        <v>-2.897624714871796</v>
      </c>
      <c r="R42" s="16">
        <f t="shared" si="9"/>
        <v>3.5036622518044647</v>
      </c>
      <c r="S42" s="16">
        <f t="shared" si="10"/>
        <v>-55.794581014585951</v>
      </c>
      <c r="T42" s="16">
        <f t="shared" si="11"/>
        <v>304.20541898541404</v>
      </c>
    </row>
    <row r="43" spans="1:20" x14ac:dyDescent="0.25">
      <c r="A43" s="7">
        <v>19.5</v>
      </c>
      <c r="B43">
        <v>-2573</v>
      </c>
      <c r="C43">
        <v>2804</v>
      </c>
      <c r="D43" s="8">
        <f t="shared" si="14"/>
        <v>-2688.5</v>
      </c>
      <c r="E43" s="8">
        <f t="shared" si="1"/>
        <v>-118.52526447435173</v>
      </c>
      <c r="F43">
        <v>-759</v>
      </c>
      <c r="G43">
        <v>4875</v>
      </c>
      <c r="H43" s="8">
        <f t="shared" si="12"/>
        <v>-2817</v>
      </c>
      <c r="I43" s="8">
        <f t="shared" si="2"/>
        <v>-53.369433775760982</v>
      </c>
      <c r="J43" s="16">
        <f t="shared" si="4"/>
        <v>129.98667154851054</v>
      </c>
      <c r="K43" s="16">
        <f t="shared" si="15"/>
        <v>24.241035981852068</v>
      </c>
      <c r="L43" s="16">
        <f t="shared" si="13"/>
        <v>204.24103598185206</v>
      </c>
      <c r="M43" s="16">
        <f t="shared" si="6"/>
        <v>-118.52526447435172</v>
      </c>
      <c r="N43" s="16">
        <f t="shared" si="7"/>
        <v>-53.369433775760989</v>
      </c>
      <c r="O43" s="16">
        <f t="shared" si="8"/>
        <v>129.98667154851054</v>
      </c>
      <c r="P43" s="16">
        <f>M43-'"0" цикл'!M43</f>
        <v>0.20014677017603333</v>
      </c>
      <c r="Q43" s="16">
        <f>N43-'"0" цикл'!N43</f>
        <v>-1.2022147463432376</v>
      </c>
      <c r="R43" s="16">
        <f t="shared" si="9"/>
        <v>1.2187612669990104</v>
      </c>
      <c r="S43" s="16">
        <f t="shared" si="10"/>
        <v>-80.547988767238124</v>
      </c>
      <c r="T43" s="16">
        <f t="shared" si="11"/>
        <v>279.45201123276189</v>
      </c>
    </row>
    <row r="44" spans="1:20" x14ac:dyDescent="0.25">
      <c r="A44" s="7">
        <v>20</v>
      </c>
      <c r="B44">
        <v>-2256</v>
      </c>
      <c r="C44">
        <v>1566</v>
      </c>
      <c r="D44" s="8">
        <f t="shared" si="14"/>
        <v>-1911</v>
      </c>
      <c r="E44" s="8">
        <f t="shared" si="1"/>
        <v>-112.00834109722905</v>
      </c>
      <c r="F44">
        <v>-726</v>
      </c>
      <c r="G44">
        <v>6230</v>
      </c>
      <c r="H44" s="8">
        <f t="shared" si="12"/>
        <v>-3478</v>
      </c>
      <c r="I44" s="8">
        <f t="shared" si="2"/>
        <v>-46.541045352819808</v>
      </c>
      <c r="J44" s="16">
        <f t="shared" si="4"/>
        <v>121.29277545627539</v>
      </c>
      <c r="K44" s="16">
        <f t="shared" si="15"/>
        <v>22.563573678685849</v>
      </c>
      <c r="L44" s="16">
        <f t="shared" si="13"/>
        <v>202.56357367868586</v>
      </c>
      <c r="M44" s="16">
        <f t="shared" si="6"/>
        <v>-112.00834109722905</v>
      </c>
      <c r="N44" s="16">
        <f t="shared" si="7"/>
        <v>-46.541045352819836</v>
      </c>
      <c r="O44" s="16">
        <f t="shared" si="8"/>
        <v>121.29277545627539</v>
      </c>
      <c r="P44" s="16">
        <f>M44-'"0" цикл'!M44</f>
        <v>-0.90996527485972933</v>
      </c>
      <c r="Q44" s="16">
        <f>N44-'"0" цикл'!N44</f>
        <v>-0.20963850261720296</v>
      </c>
      <c r="R44" s="16">
        <f t="shared" si="9"/>
        <v>0.93380142601632687</v>
      </c>
      <c r="S44" s="16">
        <f t="shared" si="10"/>
        <v>192.97348330862221</v>
      </c>
      <c r="T44" s="16">
        <f t="shared" si="11"/>
        <v>192.97348330862221</v>
      </c>
    </row>
    <row r="45" spans="1:20" x14ac:dyDescent="0.25">
      <c r="A45" s="7">
        <v>20.5</v>
      </c>
      <c r="B45">
        <v>-2788</v>
      </c>
      <c r="C45">
        <v>2525</v>
      </c>
      <c r="D45" s="8">
        <f t="shared" si="14"/>
        <v>-2656.5</v>
      </c>
      <c r="E45" s="8">
        <f t="shared" ref="E45:E54" si="16">0.5*SIN(D45/3600*PI()/180)*1000+E46</f>
        <v>-107.37601264523167</v>
      </c>
      <c r="F45">
        <v>-228</v>
      </c>
      <c r="G45">
        <v>5309</v>
      </c>
      <c r="H45" s="8">
        <f t="shared" ref="H45:H52" si="17">(F45-G45)/2</f>
        <v>-2768.5</v>
      </c>
      <c r="I45" s="8">
        <f t="shared" ref="I45:I52" si="18">0.5*SIN(H45/3600*PI()/180)*1000+I46</f>
        <v>-38.110534946723426</v>
      </c>
      <c r="J45" s="16">
        <f t="shared" si="4"/>
        <v>113.93867194905502</v>
      </c>
      <c r="K45" s="16">
        <f t="shared" si="15"/>
        <v>19.541095118715795</v>
      </c>
      <c r="L45" s="16">
        <f t="shared" si="13"/>
        <v>199.54109511871579</v>
      </c>
      <c r="M45" s="16">
        <f t="shared" si="6"/>
        <v>-107.37601264523167</v>
      </c>
      <c r="N45" s="16">
        <f t="shared" si="7"/>
        <v>-38.110534946723412</v>
      </c>
      <c r="O45" s="16">
        <f t="shared" si="8"/>
        <v>113.93867194905502</v>
      </c>
      <c r="P45" s="16">
        <f>M45-'"0" цикл'!M45</f>
        <v>-1.2868903822734694</v>
      </c>
      <c r="Q45" s="16">
        <f>N45-'"0" цикл'!N45</f>
        <v>0.18906670241831591</v>
      </c>
      <c r="R45" s="16">
        <f t="shared" si="9"/>
        <v>1.3007048373675298</v>
      </c>
      <c r="S45" s="16">
        <f t="shared" si="10"/>
        <v>171.64204054011012</v>
      </c>
      <c r="T45" s="16">
        <f t="shared" si="11"/>
        <v>171.64204054011012</v>
      </c>
    </row>
    <row r="46" spans="1:20" x14ac:dyDescent="0.25">
      <c r="A46" s="7">
        <v>21</v>
      </c>
      <c r="B46">
        <v>-3100</v>
      </c>
      <c r="C46">
        <v>3493</v>
      </c>
      <c r="D46" s="8">
        <f t="shared" si="14"/>
        <v>-3296.5</v>
      </c>
      <c r="E46" s="8">
        <f t="shared" si="16"/>
        <v>-100.93665294606504</v>
      </c>
      <c r="F46">
        <v>-41</v>
      </c>
      <c r="G46">
        <v>4378</v>
      </c>
      <c r="H46" s="8">
        <f t="shared" si="17"/>
        <v>-2209.5</v>
      </c>
      <c r="I46" s="8">
        <f t="shared" si="18"/>
        <v>-31.399703065025385</v>
      </c>
      <c r="J46" s="16">
        <f t="shared" si="4"/>
        <v>105.70784862310909</v>
      </c>
      <c r="K46" s="16">
        <f t="shared" si="15"/>
        <v>17.280043438669683</v>
      </c>
      <c r="L46" s="16">
        <f t="shared" si="13"/>
        <v>197.28004343866968</v>
      </c>
      <c r="M46" s="16">
        <f t="shared" si="6"/>
        <v>-100.93665294606504</v>
      </c>
      <c r="N46" s="16">
        <f t="shared" si="7"/>
        <v>-31.399703065025392</v>
      </c>
      <c r="O46" s="16">
        <f t="shared" si="8"/>
        <v>105.70784862310909</v>
      </c>
      <c r="P46" s="16">
        <f>M46-'"0" цикл'!M46</f>
        <v>-1.15842520063336</v>
      </c>
      <c r="Q46" s="16">
        <f>N46-'"0" цикл'!N46</f>
        <v>0.13331819290698377</v>
      </c>
      <c r="R46" s="16">
        <f t="shared" si="9"/>
        <v>1.1660714755204433</v>
      </c>
      <c r="S46" s="16">
        <f t="shared" si="10"/>
        <v>173.43495662010099</v>
      </c>
      <c r="T46" s="16">
        <f t="shared" si="11"/>
        <v>173.43495662010099</v>
      </c>
    </row>
    <row r="47" spans="1:20" x14ac:dyDescent="0.25">
      <c r="A47" s="7">
        <v>21.5</v>
      </c>
      <c r="B47">
        <v>-2751</v>
      </c>
      <c r="C47">
        <v>3655</v>
      </c>
      <c r="D47" s="8">
        <f t="shared" si="14"/>
        <v>-3203</v>
      </c>
      <c r="E47" s="8">
        <f t="shared" si="16"/>
        <v>-92.946051617990349</v>
      </c>
      <c r="F47">
        <v>-331</v>
      </c>
      <c r="G47">
        <v>4195</v>
      </c>
      <c r="H47" s="8">
        <f t="shared" si="17"/>
        <v>-2263</v>
      </c>
      <c r="I47" s="8">
        <f t="shared" si="18"/>
        <v>-26.043826351955442</v>
      </c>
      <c r="J47" s="16">
        <f t="shared" si="4"/>
        <v>96.525900163764007</v>
      </c>
      <c r="K47" s="16">
        <f t="shared" si="15"/>
        <v>15.65306784628282</v>
      </c>
      <c r="L47" s="16">
        <f t="shared" si="13"/>
        <v>195.65306784628282</v>
      </c>
      <c r="M47" s="16">
        <f t="shared" si="6"/>
        <v>-92.946051617990349</v>
      </c>
      <c r="N47" s="16">
        <f t="shared" si="7"/>
        <v>-26.043826351955463</v>
      </c>
      <c r="O47" s="16">
        <f t="shared" si="8"/>
        <v>96.525900163764007</v>
      </c>
      <c r="P47" s="16">
        <f>M47-'"0" цикл'!M47</f>
        <v>-0.78274036065276675</v>
      </c>
      <c r="Q47" s="16">
        <f>N47-'"0" цикл'!N47</f>
        <v>-0.18179153548393145</v>
      </c>
      <c r="R47" s="16">
        <f t="shared" si="9"/>
        <v>0.80357366468073665</v>
      </c>
      <c r="S47" s="16">
        <f t="shared" si="10"/>
        <v>193.07514870834089</v>
      </c>
      <c r="T47" s="16">
        <f t="shared" si="11"/>
        <v>193.07514870834089</v>
      </c>
    </row>
    <row r="48" spans="1:20" x14ac:dyDescent="0.25">
      <c r="A48" s="7">
        <v>22</v>
      </c>
      <c r="B48">
        <v>-2244</v>
      </c>
      <c r="C48">
        <v>3436</v>
      </c>
      <c r="D48" s="8">
        <f t="shared" si="14"/>
        <v>-2840</v>
      </c>
      <c r="E48" s="8">
        <f t="shared" si="16"/>
        <v>-85.182072554061904</v>
      </c>
      <c r="F48">
        <v>-829</v>
      </c>
      <c r="G48">
        <v>4398</v>
      </c>
      <c r="H48" s="8">
        <f t="shared" si="17"/>
        <v>-2613.5</v>
      </c>
      <c r="I48" s="8">
        <f t="shared" si="18"/>
        <v>-20.558269601304755</v>
      </c>
      <c r="J48" s="16">
        <f t="shared" si="4"/>
        <v>87.627780604129171</v>
      </c>
      <c r="K48" s="16">
        <f t="shared" si="15"/>
        <v>13.568578226564654</v>
      </c>
      <c r="L48" s="16">
        <f t="shared" si="13"/>
        <v>193.56857822656465</v>
      </c>
      <c r="M48" s="16">
        <f t="shared" si="6"/>
        <v>-85.182072554061904</v>
      </c>
      <c r="N48" s="16">
        <f t="shared" si="7"/>
        <v>-20.558269601304733</v>
      </c>
      <c r="O48" s="16">
        <f t="shared" si="8"/>
        <v>87.627780604129171</v>
      </c>
      <c r="P48" s="16">
        <f>M48-'"0" цикл'!M48</f>
        <v>-0.66276321904190638</v>
      </c>
      <c r="Q48" s="16">
        <f>N48-'"0" цикл'!N48</f>
        <v>-0.27874833229861551</v>
      </c>
      <c r="R48" s="16">
        <f t="shared" si="9"/>
        <v>0.71899632632861854</v>
      </c>
      <c r="S48" s="16">
        <f t="shared" si="10"/>
        <v>202.8108965022964</v>
      </c>
      <c r="T48" s="16">
        <f t="shared" si="11"/>
        <v>202.8108965022964</v>
      </c>
    </row>
    <row r="49" spans="1:20" x14ac:dyDescent="0.25">
      <c r="A49" s="7">
        <v>22.5</v>
      </c>
      <c r="B49">
        <v>-2853</v>
      </c>
      <c r="C49">
        <v>4541</v>
      </c>
      <c r="D49" s="8">
        <f t="shared" si="14"/>
        <v>-3697</v>
      </c>
      <c r="E49" s="8">
        <f t="shared" si="16"/>
        <v>-78.297935799833951</v>
      </c>
      <c r="F49">
        <v>-200</v>
      </c>
      <c r="G49">
        <v>3390</v>
      </c>
      <c r="H49" s="8">
        <f t="shared" si="17"/>
        <v>-1795</v>
      </c>
      <c r="I49" s="8">
        <f t="shared" si="18"/>
        <v>-14.223136338112202</v>
      </c>
      <c r="J49" s="16">
        <f t="shared" si="4"/>
        <v>79.579296037395594</v>
      </c>
      <c r="K49" s="16">
        <f t="shared" si="15"/>
        <v>10.295742503975477</v>
      </c>
      <c r="L49" s="16">
        <f t="shared" si="13"/>
        <v>190.29574250397548</v>
      </c>
      <c r="M49" s="16">
        <f t="shared" si="6"/>
        <v>-78.297935799833951</v>
      </c>
      <c r="N49" s="16">
        <f t="shared" si="7"/>
        <v>-14.2231363381122</v>
      </c>
      <c r="O49" s="16">
        <f t="shared" si="8"/>
        <v>79.579296037395594</v>
      </c>
      <c r="P49" s="16">
        <f>M49-'"0" цикл'!M49</f>
        <v>-0.77668345518277704</v>
      </c>
      <c r="Q49" s="16">
        <f>N49-'"0" цикл'!N49</f>
        <v>-0.12967981279515328</v>
      </c>
      <c r="R49" s="16">
        <f t="shared" si="9"/>
        <v>0.78743510424748209</v>
      </c>
      <c r="S49" s="16">
        <f t="shared" si="10"/>
        <v>189.47901436430448</v>
      </c>
      <c r="T49" s="16">
        <f t="shared" si="11"/>
        <v>189.47901436430448</v>
      </c>
    </row>
    <row r="50" spans="1:20" x14ac:dyDescent="0.25">
      <c r="A50" s="7">
        <v>23</v>
      </c>
      <c r="B50">
        <v>-3202</v>
      </c>
      <c r="C50">
        <v>5740</v>
      </c>
      <c r="D50" s="8">
        <f t="shared" si="14"/>
        <v>-4471</v>
      </c>
      <c r="E50" s="8">
        <f t="shared" si="16"/>
        <v>-69.33663473157722</v>
      </c>
      <c r="F50">
        <v>262</v>
      </c>
      <c r="G50">
        <v>1872</v>
      </c>
      <c r="H50" s="8">
        <f t="shared" si="17"/>
        <v>-805</v>
      </c>
      <c r="I50" s="8">
        <f t="shared" si="18"/>
        <v>-9.8719884707282528</v>
      </c>
      <c r="J50" s="16">
        <f t="shared" si="4"/>
        <v>70.035884175659206</v>
      </c>
      <c r="K50" s="16">
        <f t="shared" si="15"/>
        <v>8.1031781904654672</v>
      </c>
      <c r="L50" s="16">
        <f t="shared" si="13"/>
        <v>188.10317819046546</v>
      </c>
      <c r="M50" s="16">
        <f t="shared" si="6"/>
        <v>-69.33663473157722</v>
      </c>
      <c r="N50" s="16">
        <f t="shared" si="7"/>
        <v>-9.8719884707282333</v>
      </c>
      <c r="O50" s="16">
        <f t="shared" si="8"/>
        <v>70.035884175659206</v>
      </c>
      <c r="P50" s="16">
        <f>M50-'"0" цикл'!M50</f>
        <v>-0.79122552565971205</v>
      </c>
      <c r="Q50" s="16">
        <f>N50-'"0" цикл'!N50</f>
        <v>5.5754693375828168E-2</v>
      </c>
      <c r="R50" s="16">
        <f t="shared" si="9"/>
        <v>0.79318750512657488</v>
      </c>
      <c r="S50" s="16">
        <f t="shared" si="10"/>
        <v>175.96924419575632</v>
      </c>
      <c r="T50" s="16">
        <f t="shared" si="11"/>
        <v>175.96924419575632</v>
      </c>
    </row>
    <row r="51" spans="1:20" x14ac:dyDescent="0.25">
      <c r="A51" s="7">
        <v>23.5</v>
      </c>
      <c r="B51">
        <v>-3482</v>
      </c>
      <c r="C51">
        <v>5503</v>
      </c>
      <c r="D51" s="8">
        <f t="shared" si="14"/>
        <v>-4492.5</v>
      </c>
      <c r="E51" s="8">
        <f t="shared" si="16"/>
        <v>-58.499473576614463</v>
      </c>
      <c r="F51">
        <v>246</v>
      </c>
      <c r="G51">
        <v>2404</v>
      </c>
      <c r="H51" s="8">
        <f t="shared" si="17"/>
        <v>-1079</v>
      </c>
      <c r="I51" s="8">
        <f t="shared" si="18"/>
        <v>-7.9206183579733533</v>
      </c>
      <c r="J51" s="16">
        <f t="shared" si="4"/>
        <v>59.033249986034804</v>
      </c>
      <c r="K51" s="16">
        <f t="shared" si="15"/>
        <v>7.7107523501539568</v>
      </c>
      <c r="L51" s="16">
        <f t="shared" si="13"/>
        <v>187.71075235015397</v>
      </c>
      <c r="M51" s="16">
        <f t="shared" si="6"/>
        <v>-58.499473576614456</v>
      </c>
      <c r="N51" s="16">
        <f t="shared" si="7"/>
        <v>-7.9206183579733711</v>
      </c>
      <c r="O51" s="16">
        <f t="shared" si="8"/>
        <v>59.033249986034804</v>
      </c>
      <c r="P51" s="16">
        <f>M51-'"0" цикл'!M51</f>
        <v>-0.60582711459942828</v>
      </c>
      <c r="Q51" s="16">
        <f>N51-'"0" цикл'!N51</f>
        <v>-0.16119758615271351</v>
      </c>
      <c r="R51" s="16">
        <f t="shared" si="9"/>
        <v>0.62690601733061257</v>
      </c>
      <c r="S51" s="16">
        <f t="shared" si="10"/>
        <v>194.89995184938888</v>
      </c>
      <c r="T51" s="16">
        <f t="shared" si="11"/>
        <v>194.89995184938888</v>
      </c>
    </row>
    <row r="52" spans="1:20" x14ac:dyDescent="0.25">
      <c r="A52" s="7">
        <v>24</v>
      </c>
      <c r="B52">
        <v>-3468</v>
      </c>
      <c r="C52">
        <v>5368</v>
      </c>
      <c r="D52" s="8">
        <f t="shared" si="14"/>
        <v>-4418</v>
      </c>
      <c r="E52" s="8">
        <f t="shared" si="16"/>
        <v>-47.610207253112229</v>
      </c>
      <c r="F52">
        <v>384</v>
      </c>
      <c r="G52">
        <v>2451</v>
      </c>
      <c r="H52" s="8">
        <f t="shared" si="17"/>
        <v>-1033.5</v>
      </c>
      <c r="I52" s="8">
        <f t="shared" si="18"/>
        <v>-5.305060477471339</v>
      </c>
      <c r="J52" s="16">
        <f t="shared" si="4"/>
        <v>47.904858849118099</v>
      </c>
      <c r="K52" s="16">
        <f t="shared" si="15"/>
        <v>6.3580670251671991</v>
      </c>
      <c r="L52" s="16">
        <f t="shared" si="13"/>
        <v>186.3580670251672</v>
      </c>
      <c r="M52" s="16">
        <f t="shared" si="6"/>
        <v>-47.610207253112229</v>
      </c>
      <c r="N52" s="16">
        <f t="shared" si="7"/>
        <v>-5.3050604774713301</v>
      </c>
      <c r="O52" s="16">
        <f t="shared" si="8"/>
        <v>47.904858849118099</v>
      </c>
      <c r="P52" s="16">
        <f>M52-'"0" цикл'!M52</f>
        <v>-0.54402794820766331</v>
      </c>
      <c r="Q52" s="16">
        <f>N52-'"0" цикл'!N52</f>
        <v>-6.6660165660138659E-2</v>
      </c>
      <c r="R52" s="16">
        <f t="shared" si="9"/>
        <v>0.54809669413058604</v>
      </c>
      <c r="S52" s="16">
        <f t="shared" si="10"/>
        <v>186.9856746150071</v>
      </c>
      <c r="T52" s="16">
        <f t="shared" si="11"/>
        <v>186.9856746150071</v>
      </c>
    </row>
    <row r="53" spans="1:20" x14ac:dyDescent="0.25">
      <c r="A53" s="7">
        <v>24.5</v>
      </c>
      <c r="B53">
        <v>-3999</v>
      </c>
      <c r="C53">
        <v>5635</v>
      </c>
      <c r="D53" s="8">
        <f t="shared" si="14"/>
        <v>-4817</v>
      </c>
      <c r="E53" s="8">
        <f t="shared" si="16"/>
        <v>-36.90149189904254</v>
      </c>
      <c r="F53">
        <v>970</v>
      </c>
      <c r="G53">
        <v>2229</v>
      </c>
      <c r="H53" s="8">
        <f t="shared" ref="H53:H55" si="19">(F53-G53)/2</f>
        <v>-629.5</v>
      </c>
      <c r="I53" s="8">
        <f t="shared" ref="I53:I55" si="20">0.5*SIN(H53/3600*PI()/180)*1000+I54</f>
        <v>-2.7997962630642439</v>
      </c>
      <c r="J53" s="16">
        <f t="shared" ref="J53:J55" si="21">SQRT(E53^2+I53^2)</f>
        <v>37.007552789799149</v>
      </c>
      <c r="K53" s="16">
        <f t="shared" ref="K53:K55" si="22">IF(E53&gt;=0,180-DEGREES(ASIN(-I53/J53)),IF(E53&lt;0,DEGREES(ASIN(-I53/J53)),360-DEGREES(ASIN(I53/J53))))</f>
        <v>4.3388422204893171</v>
      </c>
      <c r="L53" s="16">
        <f t="shared" ref="L53:L55" si="23">IF((K53+$L$1)&lt;=360,K53+$L$1,K53+$L$1-360)</f>
        <v>184.33884222048931</v>
      </c>
      <c r="M53" s="16">
        <f t="shared" ref="M53:M55" si="24">J53*COS(RADIANS(L53))</f>
        <v>-36.90149189904254</v>
      </c>
      <c r="N53" s="16">
        <f t="shared" ref="N53:N55" si="25">J53*SIN(RADIANS(L53))</f>
        <v>-2.7997962630642399</v>
      </c>
      <c r="O53" s="16">
        <f t="shared" si="8"/>
        <v>37.007552789799149</v>
      </c>
      <c r="P53" s="16">
        <f>M53-'"0" цикл'!M53</f>
        <v>-0.6482387468363342</v>
      </c>
      <c r="Q53" s="16">
        <f>N53-'"0" цикл'!N53</f>
        <v>6.3025948913868479E-2</v>
      </c>
      <c r="R53" s="16">
        <f t="shared" ref="R53:R55" si="26">SQRT(P53^2+Q53^2)</f>
        <v>0.65129543460432338</v>
      </c>
      <c r="S53" s="16">
        <f t="shared" ref="S53:S55" si="27">IF(R53=0,0,IF(P53&gt;=0,DEGREES(ASIN(Q53/R53)),(180-DEGREES(ASIN(Q53/R53)))))</f>
        <v>174.44678928104932</v>
      </c>
      <c r="T53" s="16">
        <f t="shared" ref="T53:T55" si="28">IF(S53&lt;0,360+S53,S53)</f>
        <v>174.44678928104932</v>
      </c>
    </row>
    <row r="54" spans="1:20" x14ac:dyDescent="0.25">
      <c r="A54" s="7">
        <v>25</v>
      </c>
      <c r="B54">
        <v>-4388</v>
      </c>
      <c r="C54">
        <v>5995</v>
      </c>
      <c r="D54" s="8">
        <f t="shared" si="14"/>
        <v>-5191.5</v>
      </c>
      <c r="E54" s="8">
        <f t="shared" si="16"/>
        <v>-25.225815746426278</v>
      </c>
      <c r="F54">
        <v>1258</v>
      </c>
      <c r="G54">
        <v>1876</v>
      </c>
      <c r="H54" s="8">
        <f t="shared" si="19"/>
        <v>-309</v>
      </c>
      <c r="I54" s="8">
        <f t="shared" si="20"/>
        <v>-1.2738475705826764</v>
      </c>
      <c r="J54" s="16">
        <f t="shared" si="21"/>
        <v>25.257958502335999</v>
      </c>
      <c r="K54" s="16">
        <f t="shared" si="22"/>
        <v>2.8908538073359806</v>
      </c>
      <c r="L54" s="16">
        <f t="shared" si="23"/>
        <v>182.89085380733599</v>
      </c>
      <c r="M54" s="16">
        <f t="shared" si="24"/>
        <v>-25.225815746426278</v>
      </c>
      <c r="N54" s="16">
        <f t="shared" si="25"/>
        <v>-1.2738475705826744</v>
      </c>
      <c r="O54" s="16">
        <f t="shared" si="8"/>
        <v>25.257958502335999</v>
      </c>
      <c r="P54" s="16">
        <f>M54-'"0" цикл'!M54</f>
        <v>-0.60098225022470331</v>
      </c>
      <c r="Q54" s="16">
        <f>N54-'"0" цикл'!N54</f>
        <v>0.13574767829366197</v>
      </c>
      <c r="R54" s="16">
        <f t="shared" si="26"/>
        <v>0.61612263166294046</v>
      </c>
      <c r="S54" s="16">
        <f t="shared" si="27"/>
        <v>167.27183367683676</v>
      </c>
      <c r="T54" s="16">
        <f t="shared" si="28"/>
        <v>167.27183367683676</v>
      </c>
    </row>
    <row r="55" spans="1:20" x14ac:dyDescent="0.25">
      <c r="A55" s="17">
        <v>25.5</v>
      </c>
      <c r="B55">
        <v>-4372</v>
      </c>
      <c r="C55">
        <v>6060</v>
      </c>
      <c r="D55" s="8">
        <f t="shared" si="14"/>
        <v>-5216</v>
      </c>
      <c r="E55" s="8">
        <f t="shared" ref="E55" si="29">0.5*SIN(D55/3600*PI()/180)*1000+E56</f>
        <v>-12.642593261627065</v>
      </c>
      <c r="F55">
        <v>1292</v>
      </c>
      <c r="G55">
        <v>1725</v>
      </c>
      <c r="H55" s="8">
        <f t="shared" si="19"/>
        <v>-216.5</v>
      </c>
      <c r="I55" s="8">
        <f t="shared" si="20"/>
        <v>-0.52481071343658148</v>
      </c>
      <c r="J55" s="16">
        <f t="shared" si="21"/>
        <v>12.653481365374349</v>
      </c>
      <c r="K55" s="16">
        <f t="shared" si="22"/>
        <v>2.3770585951688066</v>
      </c>
      <c r="L55" s="16">
        <f t="shared" si="23"/>
        <v>182.37705859516882</v>
      </c>
      <c r="M55" s="16">
        <f t="shared" si="24"/>
        <v>-12.642593261627065</v>
      </c>
      <c r="N55" s="16">
        <f t="shared" si="25"/>
        <v>-0.52481071343658436</v>
      </c>
      <c r="O55" s="16">
        <f t="shared" si="8"/>
        <v>12.653481365374349</v>
      </c>
      <c r="P55" s="16">
        <f>M55-'"0" цикл'!M55</f>
        <v>-0.28231568017682918</v>
      </c>
      <c r="Q55" s="16">
        <f>N55-'"0" цикл'!N55</f>
        <v>3.1512870849952912E-2</v>
      </c>
      <c r="R55" s="16">
        <f t="shared" si="26"/>
        <v>0.28406901327478767</v>
      </c>
      <c r="S55" s="16">
        <f t="shared" si="27"/>
        <v>173.63084897019439</v>
      </c>
      <c r="T55" s="16">
        <f t="shared" si="28"/>
        <v>173.63084897019439</v>
      </c>
    </row>
  </sheetData>
  <mergeCells count="2">
    <mergeCell ref="B1:I1"/>
    <mergeCell ref="M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6" workbookViewId="0">
      <selection activeCell="B2" sqref="B2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19" t="s">
        <v>194</v>
      </c>
      <c r="C1" s="19"/>
      <c r="D1" s="19"/>
      <c r="E1" s="19"/>
      <c r="F1" s="19"/>
      <c r="G1" s="19"/>
      <c r="H1" s="19"/>
      <c r="I1" s="19"/>
      <c r="K1" s="16" t="s">
        <v>1</v>
      </c>
      <c r="L1" s="18">
        <v>180</v>
      </c>
      <c r="M1" s="20"/>
      <c r="N1" s="21"/>
      <c r="O1" s="21"/>
      <c r="P1" s="21"/>
      <c r="Q1" s="21"/>
      <c r="R1" s="21"/>
      <c r="S1" s="22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цикл'!M3</f>
        <v>113.57433581667544</v>
      </c>
      <c r="P3" s="16">
        <f>N3-'"0" цикл'!N3</f>
        <v>170.22097273900454</v>
      </c>
      <c r="Q3" s="16">
        <f>SQRT(O3^2+P3^2)</f>
        <v>204.63213168124867</v>
      </c>
      <c r="R3" s="16">
        <f>IF(Q3=0,0,IF(O3&gt;=0,DEGREES(ASIN(P3/Q3)),(180-DEGREES(ASIN(P3/Q3)))))</f>
        <v>56.288106218888451</v>
      </c>
      <c r="S3" s="16">
        <f>IF(R3&lt;0,360+R3,R3)</f>
        <v>56.288106218888451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цикл'!M4</f>
        <v>118.3339222466592</v>
      </c>
      <c r="P4" s="16">
        <f>N4-'"0" цикл'!N4</f>
        <v>174.98419510672471</v>
      </c>
      <c r="Q4" s="16">
        <f t="shared" ref="Q4:Q54" si="8">SQRT(O4^2+P4^2)</f>
        <v>211.24011383121976</v>
      </c>
      <c r="R4" s="16">
        <f t="shared" ref="R4:R54" si="9">IF(Q4=0,0,IF(O4&gt;=0,DEGREES(ASIN(P4/Q4)),(180-DEGREES(ASIN(P4/Q4)))))</f>
        <v>55.931283186381478</v>
      </c>
      <c r="S4" s="16">
        <f t="shared" ref="S4:S54" si="10">IF(R4&lt;0,360+R4,R4)</f>
        <v>55.931283186381478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цикл'!M5</f>
        <v>118.44057912813909</v>
      </c>
      <c r="P5" s="16">
        <f>N5-'"0" цикл'!N5</f>
        <v>168.67003803298445</v>
      </c>
      <c r="Q5" s="16">
        <f t="shared" si="8"/>
        <v>206.10131613907129</v>
      </c>
      <c r="R5" s="16">
        <f t="shared" si="9"/>
        <v>54.923360568413003</v>
      </c>
      <c r="S5" s="16">
        <f t="shared" si="10"/>
        <v>54.923360568413003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цикл'!M6</f>
        <v>115.43963824190357</v>
      </c>
      <c r="P6" s="16">
        <f>N6-'"0" цикл'!N6</f>
        <v>161.34130448408644</v>
      </c>
      <c r="Q6" s="16">
        <f t="shared" si="8"/>
        <v>198.38681057481685</v>
      </c>
      <c r="R6" s="16">
        <f t="shared" si="9"/>
        <v>54.416295051874137</v>
      </c>
      <c r="S6" s="16">
        <f t="shared" si="10"/>
        <v>54.416295051874137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цикл'!M7</f>
        <v>112.55873987803079</v>
      </c>
      <c r="P7" s="16">
        <f>N7-'"0" цикл'!N7</f>
        <v>156.74432023491929</v>
      </c>
      <c r="Q7" s="16">
        <f t="shared" si="8"/>
        <v>192.97215303985476</v>
      </c>
      <c r="R7" s="16">
        <f t="shared" si="9"/>
        <v>54.317717354924277</v>
      </c>
      <c r="S7" s="16">
        <f t="shared" si="10"/>
        <v>54.317717354924277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цикл'!M8</f>
        <v>110.35536209980665</v>
      </c>
      <c r="P8" s="16">
        <f>N8-'"0" цикл'!N8</f>
        <v>152.75698866298049</v>
      </c>
      <c r="Q8" s="16">
        <f t="shared" si="8"/>
        <v>188.44894143921687</v>
      </c>
      <c r="R8" s="16">
        <f t="shared" si="9"/>
        <v>54.154738202192569</v>
      </c>
      <c r="S8" s="16">
        <f t="shared" si="10"/>
        <v>54.154738202192569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цикл'!M9</f>
        <v>107.96531103111946</v>
      </c>
      <c r="P9" s="16">
        <f>N9-'"0" цикл'!N9</f>
        <v>147.53223951802445</v>
      </c>
      <c r="Q9" s="16">
        <f t="shared" si="8"/>
        <v>182.81758690905559</v>
      </c>
      <c r="R9" s="16">
        <f t="shared" si="9"/>
        <v>53.803026143908752</v>
      </c>
      <c r="S9" s="16">
        <f t="shared" si="10"/>
        <v>53.803026143908752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цикл'!M10</f>
        <v>108.48404340062581</v>
      </c>
      <c r="P10" s="16">
        <f>N10-'"0" цикл'!N10</f>
        <v>142.57310185859464</v>
      </c>
      <c r="Q10" s="16">
        <f t="shared" si="8"/>
        <v>179.1532222599696</v>
      </c>
      <c r="R10" s="16">
        <f t="shared" si="9"/>
        <v>52.732450383585416</v>
      </c>
      <c r="S10" s="16">
        <f t="shared" si="10"/>
        <v>52.732450383585416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цикл'!M11</f>
        <v>110.98560948048484</v>
      </c>
      <c r="P11" s="16">
        <f>N11-'"0" цикл'!N11</f>
        <v>136.79850732720905</v>
      </c>
      <c r="Q11" s="16">
        <f t="shared" si="8"/>
        <v>176.15798908567035</v>
      </c>
      <c r="R11" s="16">
        <f t="shared" si="9"/>
        <v>50.947332528839432</v>
      </c>
      <c r="S11" s="16">
        <f t="shared" si="10"/>
        <v>50.947332528839432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цикл'!M12</f>
        <v>114.22286510806867</v>
      </c>
      <c r="P12" s="16">
        <f>N12-'"0" цикл'!N12</f>
        <v>130.9888924403223</v>
      </c>
      <c r="Q12" s="16">
        <f t="shared" si="8"/>
        <v>173.79572162811829</v>
      </c>
      <c r="R12" s="16">
        <f t="shared" si="9"/>
        <v>48.911434928524059</v>
      </c>
      <c r="S12" s="16">
        <f t="shared" si="10"/>
        <v>48.911434928524059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цикл'!M13</f>
        <v>119.8452989111274</v>
      </c>
      <c r="P13" s="16">
        <f>N13-'"0" цикл'!N13</f>
        <v>125.50061635919118</v>
      </c>
      <c r="Q13" s="16">
        <f t="shared" si="8"/>
        <v>173.53184254664723</v>
      </c>
      <c r="R13" s="16">
        <f t="shared" si="9"/>
        <v>46.320455864768121</v>
      </c>
      <c r="S13" s="16">
        <f t="shared" si="10"/>
        <v>46.320455864768121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цикл'!M14</f>
        <v>129.24405390643489</v>
      </c>
      <c r="P14" s="16">
        <f>N14-'"0" цикл'!N14</f>
        <v>122.14656062024963</v>
      </c>
      <c r="Q14" s="16">
        <f t="shared" si="8"/>
        <v>177.83084024298418</v>
      </c>
      <c r="R14" s="16">
        <f t="shared" si="9"/>
        <v>43.382801941673542</v>
      </c>
      <c r="S14" s="16">
        <f t="shared" si="10"/>
        <v>43.382801941673542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цикл'!M15</f>
        <v>141.4878429621719</v>
      </c>
      <c r="P15" s="16">
        <f>N15-'"0" цикл'!N15</f>
        <v>122.07507398354275</v>
      </c>
      <c r="Q15" s="16">
        <f t="shared" si="8"/>
        <v>186.87197059531331</v>
      </c>
      <c r="R15" s="16">
        <f t="shared" si="9"/>
        <v>40.787476930320629</v>
      </c>
      <c r="S15" s="16">
        <f t="shared" si="10"/>
        <v>40.787476930320629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цикл'!M16</f>
        <v>155.2032870662091</v>
      </c>
      <c r="P16" s="16">
        <f>N16-'"0" цикл'!N16</f>
        <v>125.71953891179861</v>
      </c>
      <c r="Q16" s="16">
        <f t="shared" si="8"/>
        <v>199.73347936775986</v>
      </c>
      <c r="R16" s="16">
        <f t="shared" si="9"/>
        <v>39.008559545140955</v>
      </c>
      <c r="S16" s="16">
        <f t="shared" si="10"/>
        <v>39.008559545140955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цикл'!M17</f>
        <v>167.36746577780247</v>
      </c>
      <c r="P17" s="16">
        <f>N17-'"0" цикл'!N17</f>
        <v>130.35044563435804</v>
      </c>
      <c r="Q17" s="16">
        <f t="shared" si="8"/>
        <v>212.1393581539258</v>
      </c>
      <c r="R17" s="16">
        <f t="shared" si="9"/>
        <v>37.912452267173094</v>
      </c>
      <c r="S17" s="16">
        <f t="shared" si="10"/>
        <v>37.912452267173094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цикл'!M18</f>
        <v>177.23446464820489</v>
      </c>
      <c r="P18" s="16">
        <f>N18-'"0" цикл'!N18</f>
        <v>132.75811650797911</v>
      </c>
      <c r="Q18" s="16">
        <f t="shared" si="8"/>
        <v>221.44248227899257</v>
      </c>
      <c r="R18" s="16">
        <f t="shared" si="9"/>
        <v>36.835178616584557</v>
      </c>
      <c r="S18" s="16">
        <f t="shared" si="10"/>
        <v>36.835178616584557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цикл'!M19</f>
        <v>183.66009661858871</v>
      </c>
      <c r="P19" s="16">
        <f>N19-'"0" цикл'!N19</f>
        <v>132.28066814934596</v>
      </c>
      <c r="Q19" s="16">
        <f t="shared" si="8"/>
        <v>226.33869809642965</v>
      </c>
      <c r="R19" s="16">
        <f t="shared" si="9"/>
        <v>35.763213632794589</v>
      </c>
      <c r="S19" s="16">
        <f t="shared" si="10"/>
        <v>35.763213632794589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цикл'!M20</f>
        <v>189.22792816960157</v>
      </c>
      <c r="P20" s="16">
        <f>N20-'"0" цикл'!N20</f>
        <v>128.52157123109384</v>
      </c>
      <c r="Q20" s="16">
        <f t="shared" si="8"/>
        <v>228.74659138677677</v>
      </c>
      <c r="R20" s="16">
        <f t="shared" si="9"/>
        <v>34.18392485408625</v>
      </c>
      <c r="S20" s="16">
        <f t="shared" si="10"/>
        <v>34.18392485408625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цикл'!M21</f>
        <v>196.35079602106345</v>
      </c>
      <c r="P21" s="16">
        <f>N21-'"0" цикл'!N21</f>
        <v>122.59478919939845</v>
      </c>
      <c r="Q21" s="16">
        <f t="shared" si="8"/>
        <v>231.48027440140598</v>
      </c>
      <c r="R21" s="16">
        <f t="shared" si="9"/>
        <v>31.979259937116218</v>
      </c>
      <c r="S21" s="16">
        <f t="shared" si="10"/>
        <v>31.979259937116218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цикл'!M22</f>
        <v>203.13414809674632</v>
      </c>
      <c r="P22" s="16">
        <f>N22-'"0" цикл'!N22</f>
        <v>119.62954345435807</v>
      </c>
      <c r="Q22" s="16">
        <f t="shared" si="8"/>
        <v>235.74288916124067</v>
      </c>
      <c r="R22" s="16">
        <f t="shared" si="9"/>
        <v>30.494636055011792</v>
      </c>
      <c r="S22" s="16">
        <f t="shared" si="10"/>
        <v>30.494636055011792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цикл'!M23</f>
        <v>208.93925620662486</v>
      </c>
      <c r="P23" s="16">
        <f>N23-'"0" цикл'!N23</f>
        <v>119.57985904306545</v>
      </c>
      <c r="Q23" s="16">
        <f t="shared" si="8"/>
        <v>240.73835480233936</v>
      </c>
      <c r="R23" s="16">
        <f t="shared" si="9"/>
        <v>29.783316381276904</v>
      </c>
      <c r="S23" s="16">
        <f t="shared" si="10"/>
        <v>29.783316381276904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цикл'!M24</f>
        <v>212.54465678967674</v>
      </c>
      <c r="P24" s="16">
        <f>N24-'"0" цикл'!N24</f>
        <v>121.06560015622861</v>
      </c>
      <c r="Q24" s="16">
        <f t="shared" si="8"/>
        <v>244.60603155079662</v>
      </c>
      <c r="R24" s="16">
        <f t="shared" si="9"/>
        <v>29.665872365936366</v>
      </c>
      <c r="S24" s="16">
        <f t="shared" si="10"/>
        <v>29.665872365936366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цикл'!M25</f>
        <v>212.55313997156654</v>
      </c>
      <c r="P25" s="16">
        <f>N25-'"0" цикл'!N25</f>
        <v>123.47733027095761</v>
      </c>
      <c r="Q25" s="16">
        <f t="shared" si="8"/>
        <v>245.81596449908517</v>
      </c>
      <c r="R25" s="16">
        <f t="shared" si="9"/>
        <v>30.153354292861358</v>
      </c>
      <c r="S25" s="16">
        <f t="shared" si="10"/>
        <v>30.153354292861358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цикл'!M26</f>
        <v>211.43818405580939</v>
      </c>
      <c r="P26" s="16">
        <f>N26-'"0" цикл'!N26</f>
        <v>125.07104751369707</v>
      </c>
      <c r="Q26" s="16">
        <f t="shared" si="8"/>
        <v>245.6600753134131</v>
      </c>
      <c r="R26" s="16">
        <f t="shared" si="9"/>
        <v>30.605391016928291</v>
      </c>
      <c r="S26" s="16">
        <f t="shared" si="10"/>
        <v>30.605391016928291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цикл'!M27</f>
        <v>211.18003821632311</v>
      </c>
      <c r="P27" s="16">
        <f>N27-'"0" цикл'!N27</f>
        <v>123.26406398576424</v>
      </c>
      <c r="Q27" s="16">
        <f t="shared" si="8"/>
        <v>244.52206037765646</v>
      </c>
      <c r="R27" s="16">
        <f t="shared" si="9"/>
        <v>30.271760418169553</v>
      </c>
      <c r="S27" s="16">
        <f t="shared" si="10"/>
        <v>30.271760418169553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цикл'!M28</f>
        <v>209.41305135275573</v>
      </c>
      <c r="P28" s="16">
        <f>N28-'"0" цикл'!N28</f>
        <v>123.19740662371979</v>
      </c>
      <c r="Q28" s="16">
        <f t="shared" si="8"/>
        <v>242.96383902894289</v>
      </c>
      <c r="R28" s="16">
        <f t="shared" si="9"/>
        <v>30.468239916679575</v>
      </c>
      <c r="S28" s="16">
        <f t="shared" si="10"/>
        <v>30.468239916679575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цикл'!M29</f>
        <v>205.9263733856119</v>
      </c>
      <c r="P29" s="16">
        <f>N29-'"0" цикл'!N29</f>
        <v>123.79248697874493</v>
      </c>
      <c r="Q29" s="16">
        <f t="shared" si="8"/>
        <v>240.27120320199253</v>
      </c>
      <c r="R29" s="16">
        <f t="shared" si="9"/>
        <v>31.01214944623112</v>
      </c>
      <c r="S29" s="16">
        <f t="shared" si="10"/>
        <v>31.01214944623112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цикл'!M30</f>
        <v>202.14645471109995</v>
      </c>
      <c r="P30" s="16">
        <f>N30-'"0" цикл'!N30</f>
        <v>125.19111097502011</v>
      </c>
      <c r="Q30" s="16">
        <f t="shared" si="8"/>
        <v>237.77300818096779</v>
      </c>
      <c r="R30" s="16">
        <f t="shared" si="9"/>
        <v>31.770304161363509</v>
      </c>
      <c r="S30" s="16">
        <f t="shared" si="10"/>
        <v>31.770304161363509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цикл'!M31</f>
        <v>196.53292905570126</v>
      </c>
      <c r="P31" s="16">
        <f>N31-'"0" цикл'!N31</f>
        <v>126.45643880221917</v>
      </c>
      <c r="Q31" s="16">
        <f t="shared" si="8"/>
        <v>233.70156849656084</v>
      </c>
      <c r="R31" s="16">
        <f t="shared" si="9"/>
        <v>32.75870367088941</v>
      </c>
      <c r="S31" s="16">
        <f t="shared" si="10"/>
        <v>32.75870367088941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цикл'!M32</f>
        <v>189.04202805483285</v>
      </c>
      <c r="P32" s="16">
        <f>N32-'"0" цикл'!N32</f>
        <v>126.57642863404301</v>
      </c>
      <c r="Q32" s="16">
        <f t="shared" si="8"/>
        <v>227.50490248966767</v>
      </c>
      <c r="R32" s="16">
        <f t="shared" si="9"/>
        <v>33.804985259781226</v>
      </c>
      <c r="S32" s="16">
        <f t="shared" si="10"/>
        <v>33.804985259781226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цикл'!M33</f>
        <v>180.4565771917851</v>
      </c>
      <c r="P33" s="16">
        <f>N33-'"0" цикл'!N33</f>
        <v>123.9063515403153</v>
      </c>
      <c r="Q33" s="16">
        <f t="shared" si="8"/>
        <v>218.90034308745817</v>
      </c>
      <c r="R33" s="16">
        <f t="shared" si="9"/>
        <v>34.474542397533256</v>
      </c>
      <c r="S33" s="16">
        <f t="shared" si="10"/>
        <v>34.474542397533256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цикл'!M34</f>
        <v>173.52293586047716</v>
      </c>
      <c r="P34" s="16">
        <f>N34-'"0" цикл'!N34</f>
        <v>120.63635574623859</v>
      </c>
      <c r="Q34" s="16">
        <f t="shared" si="8"/>
        <v>211.33702845779845</v>
      </c>
      <c r="R34" s="16">
        <f t="shared" si="9"/>
        <v>34.807741386749697</v>
      </c>
      <c r="S34" s="16">
        <f t="shared" si="10"/>
        <v>34.807741386749697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цикл'!M35</f>
        <v>167.98544577528691</v>
      </c>
      <c r="P35" s="16">
        <f>N35-'"0" цикл'!N35</f>
        <v>117.16035329907024</v>
      </c>
      <c r="Q35" s="16">
        <f t="shared" si="8"/>
        <v>204.80639242339291</v>
      </c>
      <c r="R35" s="16">
        <f t="shared" si="9"/>
        <v>34.893594693198629</v>
      </c>
      <c r="S35" s="16">
        <f t="shared" si="10"/>
        <v>34.893594693198629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цикл'!M36</f>
        <v>163.63206950840143</v>
      </c>
      <c r="P36" s="16">
        <f>N36-'"0" цикл'!N36</f>
        <v>114.26856066924576</v>
      </c>
      <c r="Q36" s="16">
        <f t="shared" si="8"/>
        <v>199.58145737774191</v>
      </c>
      <c r="R36" s="16">
        <f t="shared" si="9"/>
        <v>34.927605884914755</v>
      </c>
      <c r="S36" s="16">
        <f t="shared" si="10"/>
        <v>34.927605884914755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цикл'!M37</f>
        <v>160.80576014179923</v>
      </c>
      <c r="P37" s="16">
        <f>N37-'"0" цикл'!N37</f>
        <v>111.39619578302052</v>
      </c>
      <c r="Q37" s="16">
        <f t="shared" si="8"/>
        <v>195.62107486084139</v>
      </c>
      <c r="R37" s="16">
        <f t="shared" si="9"/>
        <v>34.711801207471503</v>
      </c>
      <c r="S37" s="16">
        <f t="shared" si="10"/>
        <v>34.711801207471503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цикл'!M38</f>
        <v>160.61427032043349</v>
      </c>
      <c r="P38" s="16">
        <f>N38-'"0" цикл'!N38</f>
        <v>109.23047589246463</v>
      </c>
      <c r="Q38" s="16">
        <f t="shared" si="8"/>
        <v>194.2375882630846</v>
      </c>
      <c r="R38" s="16">
        <f t="shared" si="9"/>
        <v>34.218817560387713</v>
      </c>
      <c r="S38" s="16">
        <f t="shared" si="10"/>
        <v>34.218817560387713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цикл'!M39</f>
        <v>161.86864523563025</v>
      </c>
      <c r="P39" s="16">
        <f>N39-'"0" цикл'!N39</f>
        <v>107.25385201479131</v>
      </c>
      <c r="Q39" s="16">
        <f t="shared" si="8"/>
        <v>194.17735986059003</v>
      </c>
      <c r="R39" s="16">
        <f t="shared" si="9"/>
        <v>33.528378141325717</v>
      </c>
      <c r="S39" s="16">
        <f t="shared" si="10"/>
        <v>33.528378141325717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цикл'!M40</f>
        <v>163.04788625978028</v>
      </c>
      <c r="P40" s="16">
        <f>N40-'"0" цикл'!N40</f>
        <v>104.80823533520945</v>
      </c>
      <c r="Q40" s="16">
        <f t="shared" si="8"/>
        <v>193.82822139168201</v>
      </c>
      <c r="R40" s="16">
        <f t="shared" si="9"/>
        <v>32.733171658342464</v>
      </c>
      <c r="S40" s="16">
        <f t="shared" si="10"/>
        <v>32.733171658342464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цикл'!M41</f>
        <v>161.78134514508977</v>
      </c>
      <c r="P41" s="16">
        <f>N41-'"0" цикл'!N41</f>
        <v>99.107285535295176</v>
      </c>
      <c r="Q41" s="16">
        <f t="shared" si="8"/>
        <v>189.72468917652546</v>
      </c>
      <c r="R41" s="16">
        <f t="shared" si="9"/>
        <v>31.491644297574357</v>
      </c>
      <c r="S41" s="16">
        <f t="shared" si="10"/>
        <v>31.491644297574357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цикл'!M42</f>
        <v>156.93207768988222</v>
      </c>
      <c r="P42" s="16">
        <f>N42-'"0" цикл'!N42</f>
        <v>90.622252843957597</v>
      </c>
      <c r="Q42" s="16">
        <f t="shared" si="8"/>
        <v>181.21829300205155</v>
      </c>
      <c r="R42" s="16">
        <f t="shared" si="9"/>
        <v>30.004785000235678</v>
      </c>
      <c r="S42" s="16">
        <f t="shared" si="10"/>
        <v>30.004785000235678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цикл'!M43</f>
        <v>150.0175647556523</v>
      </c>
      <c r="P43" s="16">
        <f>N43-'"0" цикл'!N43</f>
        <v>82.10312486625395</v>
      </c>
      <c r="Q43" s="16">
        <f t="shared" si="8"/>
        <v>171.01518309208694</v>
      </c>
      <c r="R43" s="16">
        <f t="shared" si="9"/>
        <v>28.691450412676261</v>
      </c>
      <c r="S43" s="16">
        <f t="shared" si="10"/>
        <v>28.691450412676261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цикл'!M44</f>
        <v>140.62944727810881</v>
      </c>
      <c r="P44" s="16">
        <f>N44-'"0" цикл'!N44</f>
        <v>74.515926845462062</v>
      </c>
      <c r="Q44" s="16">
        <f t="shared" si="8"/>
        <v>159.15170371499212</v>
      </c>
      <c r="R44" s="16">
        <f t="shared" si="9"/>
        <v>27.917965768454234</v>
      </c>
      <c r="S44" s="16">
        <f t="shared" si="10"/>
        <v>27.917965768454234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цикл'!M45</f>
        <v>132.93555085908503</v>
      </c>
      <c r="P45" s="16">
        <f>N45-'"0" цикл'!N45</f>
        <v>63.92189255392303</v>
      </c>
      <c r="Q45" s="16">
        <f t="shared" si="8"/>
        <v>147.50548813479335</v>
      </c>
      <c r="R45" s="16">
        <f t="shared" si="9"/>
        <v>25.680515981835473</v>
      </c>
      <c r="S45" s="16">
        <f t="shared" si="10"/>
        <v>25.680515981835473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цикл'!M46</f>
        <v>123.94001348194581</v>
      </c>
      <c r="P46" s="16">
        <f>N46-'"0" цикл'!N46</f>
        <v>54.593083072235544</v>
      </c>
      <c r="Q46" s="16">
        <f t="shared" si="8"/>
        <v>135.43091102564776</v>
      </c>
      <c r="R46" s="16">
        <f t="shared" si="9"/>
        <v>23.772526167540555</v>
      </c>
      <c r="S46" s="16">
        <f t="shared" si="10"/>
        <v>23.772526167540555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цикл'!M47</f>
        <v>113.64045413423904</v>
      </c>
      <c r="P47" s="16">
        <f>N47-'"0" цикл'!N47</f>
        <v>46.35986754029657</v>
      </c>
      <c r="Q47" s="16">
        <f t="shared" si="8"/>
        <v>122.73300344320565</v>
      </c>
      <c r="R47" s="16">
        <f t="shared" si="9"/>
        <v>22.193109113647768</v>
      </c>
      <c r="S47" s="16">
        <f t="shared" si="10"/>
        <v>22.193109113647768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цикл'!M48</f>
        <v>103.31180935230877</v>
      </c>
      <c r="P48" s="16">
        <f>N48-'"0" цикл'!N48</f>
        <v>38.215124902353026</v>
      </c>
      <c r="Q48" s="16">
        <f t="shared" si="8"/>
        <v>110.15319206881949</v>
      </c>
      <c r="R48" s="16">
        <f t="shared" si="9"/>
        <v>20.299476154314938</v>
      </c>
      <c r="S48" s="16">
        <f t="shared" si="10"/>
        <v>20.299476154314938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цикл'!M49</f>
        <v>93.629109502327267</v>
      </c>
      <c r="P49" s="16">
        <f>N49-'"0" цикл'!N49</f>
        <v>29.466831068185826</v>
      </c>
      <c r="Q49" s="16">
        <f t="shared" si="8"/>
        <v>98.156529479193551</v>
      </c>
      <c r="R49" s="16">
        <f t="shared" si="9"/>
        <v>17.469763407835998</v>
      </c>
      <c r="S49" s="16">
        <f t="shared" si="10"/>
        <v>17.469763407835998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цикл'!M50</f>
        <v>81.968623503980922</v>
      </c>
      <c r="P50" s="16">
        <f>N50-'"0" цикл'!N50</f>
        <v>22.738888616494712</v>
      </c>
      <c r="Q50" s="16">
        <f t="shared" si="8"/>
        <v>85.064165749454844</v>
      </c>
      <c r="R50" s="16">
        <f t="shared" si="9"/>
        <v>15.504528817874874</v>
      </c>
      <c r="S50" s="16">
        <f t="shared" si="10"/>
        <v>15.504528817874874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цикл'!M51</f>
        <v>68.632217900465761</v>
      </c>
      <c r="P51" s="16">
        <f>N51-'"0" цикл'!N51</f>
        <v>18.008337133733178</v>
      </c>
      <c r="Q51" s="16">
        <f t="shared" si="8"/>
        <v>70.955489852859202</v>
      </c>
      <c r="R51" s="16">
        <f t="shared" si="9"/>
        <v>14.702352412450903</v>
      </c>
      <c r="S51" s="16">
        <f t="shared" si="10"/>
        <v>14.702352412450903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цикл'!M52</f>
        <v>55.120107883742612</v>
      </c>
      <c r="P52" s="16">
        <f>N52-'"0" цикл'!N52</f>
        <v>12.925087583245581</v>
      </c>
      <c r="Q52" s="16">
        <f t="shared" si="8"/>
        <v>56.615229242227691</v>
      </c>
      <c r="R52" s="16">
        <f t="shared" si="9"/>
        <v>13.196830344315876</v>
      </c>
      <c r="S52" s="16">
        <f t="shared" si="10"/>
        <v>13.196830344315876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цикл'!M53</f>
        <v>41.622538871431573</v>
      </c>
      <c r="P53" s="16">
        <f>N53-'"0" цикл'!N53</f>
        <v>7.9872803929343679</v>
      </c>
      <c r="Q53" s="16">
        <f t="shared" si="8"/>
        <v>42.381981904804618</v>
      </c>
      <c r="R53" s="16">
        <f t="shared" si="9"/>
        <v>10.862886757769456</v>
      </c>
      <c r="S53" s="16">
        <f t="shared" si="10"/>
        <v>10.862886757769456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цикл'!M54</f>
        <v>28.335941847592267</v>
      </c>
      <c r="P54" s="16">
        <f>N54-'"0" цикл'!N54</f>
        <v>1.4095952488763364</v>
      </c>
      <c r="Q54" s="16">
        <f t="shared" si="8"/>
        <v>28.370980933971694</v>
      </c>
      <c r="R54" s="16">
        <f t="shared" si="9"/>
        <v>2.8478791011997409</v>
      </c>
      <c r="S54" s="16">
        <f t="shared" si="10"/>
        <v>2.8478791011997409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19" t="s">
        <v>195</v>
      </c>
      <c r="C1" s="19"/>
      <c r="D1" s="19"/>
      <c r="E1" s="19"/>
      <c r="F1" s="19"/>
      <c r="G1" s="19"/>
      <c r="H1" s="19"/>
      <c r="I1" s="19"/>
      <c r="K1" s="16" t="s">
        <v>1</v>
      </c>
      <c r="L1" s="18">
        <v>180</v>
      </c>
      <c r="M1" s="20"/>
      <c r="N1" s="21"/>
      <c r="O1" s="21"/>
      <c r="P1" s="21"/>
      <c r="Q1" s="21"/>
      <c r="R1" s="21"/>
      <c r="S1" s="22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цикл'!M3</f>
        <v>113.57433581667544</v>
      </c>
      <c r="P3" s="16">
        <f>N3-'"0" цикл'!N3</f>
        <v>170.22097273900454</v>
      </c>
      <c r="Q3" s="16">
        <f>SQRT(O3^2+P3^2)</f>
        <v>204.63213168124867</v>
      </c>
      <c r="R3" s="16">
        <f>IF(Q3=0,0,IF(O3&gt;=0,DEGREES(ASIN(P3/Q3)),(180-DEGREES(ASIN(P3/Q3)))))</f>
        <v>56.288106218888451</v>
      </c>
      <c r="S3" s="16">
        <f>IF(R3&lt;0,360+R3,R3)</f>
        <v>56.288106218888451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цикл'!M4</f>
        <v>118.3339222466592</v>
      </c>
      <c r="P4" s="16">
        <f>N4-'"0" цикл'!N4</f>
        <v>174.98419510672471</v>
      </c>
      <c r="Q4" s="16">
        <f t="shared" ref="Q4:Q54" si="8">SQRT(O4^2+P4^2)</f>
        <v>211.24011383121976</v>
      </c>
      <c r="R4" s="16">
        <f t="shared" ref="R4:R54" si="9">IF(Q4=0,0,IF(O4&gt;=0,DEGREES(ASIN(P4/Q4)),(180-DEGREES(ASIN(P4/Q4)))))</f>
        <v>55.931283186381478</v>
      </c>
      <c r="S4" s="16">
        <f t="shared" ref="S4:S54" si="10">IF(R4&lt;0,360+R4,R4)</f>
        <v>55.931283186381478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цикл'!M5</f>
        <v>118.44057912813909</v>
      </c>
      <c r="P5" s="16">
        <f>N5-'"0" цикл'!N5</f>
        <v>168.67003803298445</v>
      </c>
      <c r="Q5" s="16">
        <f t="shared" si="8"/>
        <v>206.10131613907129</v>
      </c>
      <c r="R5" s="16">
        <f t="shared" si="9"/>
        <v>54.923360568413003</v>
      </c>
      <c r="S5" s="16">
        <f t="shared" si="10"/>
        <v>54.923360568413003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цикл'!M6</f>
        <v>115.43963824190357</v>
      </c>
      <c r="P6" s="16">
        <f>N6-'"0" цикл'!N6</f>
        <v>161.34130448408644</v>
      </c>
      <c r="Q6" s="16">
        <f t="shared" si="8"/>
        <v>198.38681057481685</v>
      </c>
      <c r="R6" s="16">
        <f t="shared" si="9"/>
        <v>54.416295051874137</v>
      </c>
      <c r="S6" s="16">
        <f t="shared" si="10"/>
        <v>54.416295051874137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цикл'!M7</f>
        <v>112.55873987803079</v>
      </c>
      <c r="P7" s="16">
        <f>N7-'"0" цикл'!N7</f>
        <v>156.74432023491929</v>
      </c>
      <c r="Q7" s="16">
        <f t="shared" si="8"/>
        <v>192.97215303985476</v>
      </c>
      <c r="R7" s="16">
        <f t="shared" si="9"/>
        <v>54.317717354924277</v>
      </c>
      <c r="S7" s="16">
        <f t="shared" si="10"/>
        <v>54.317717354924277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цикл'!M8</f>
        <v>110.35536209980665</v>
      </c>
      <c r="P8" s="16">
        <f>N8-'"0" цикл'!N8</f>
        <v>152.75698866298049</v>
      </c>
      <c r="Q8" s="16">
        <f t="shared" si="8"/>
        <v>188.44894143921687</v>
      </c>
      <c r="R8" s="16">
        <f t="shared" si="9"/>
        <v>54.154738202192569</v>
      </c>
      <c r="S8" s="16">
        <f t="shared" si="10"/>
        <v>54.154738202192569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цикл'!M9</f>
        <v>107.96531103111946</v>
      </c>
      <c r="P9" s="16">
        <f>N9-'"0" цикл'!N9</f>
        <v>147.53223951802445</v>
      </c>
      <c r="Q9" s="16">
        <f t="shared" si="8"/>
        <v>182.81758690905559</v>
      </c>
      <c r="R9" s="16">
        <f t="shared" si="9"/>
        <v>53.803026143908752</v>
      </c>
      <c r="S9" s="16">
        <f t="shared" si="10"/>
        <v>53.803026143908752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цикл'!M10</f>
        <v>108.48404340062581</v>
      </c>
      <c r="P10" s="16">
        <f>N10-'"0" цикл'!N10</f>
        <v>142.57310185859464</v>
      </c>
      <c r="Q10" s="16">
        <f t="shared" si="8"/>
        <v>179.1532222599696</v>
      </c>
      <c r="R10" s="16">
        <f t="shared" si="9"/>
        <v>52.732450383585416</v>
      </c>
      <c r="S10" s="16">
        <f t="shared" si="10"/>
        <v>52.732450383585416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цикл'!M11</f>
        <v>110.98560948048484</v>
      </c>
      <c r="P11" s="16">
        <f>N11-'"0" цикл'!N11</f>
        <v>136.79850732720905</v>
      </c>
      <c r="Q11" s="16">
        <f t="shared" si="8"/>
        <v>176.15798908567035</v>
      </c>
      <c r="R11" s="16">
        <f t="shared" si="9"/>
        <v>50.947332528839432</v>
      </c>
      <c r="S11" s="16">
        <f t="shared" si="10"/>
        <v>50.947332528839432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цикл'!M12</f>
        <v>114.22286510806867</v>
      </c>
      <c r="P12" s="16">
        <f>N12-'"0" цикл'!N12</f>
        <v>130.9888924403223</v>
      </c>
      <c r="Q12" s="16">
        <f t="shared" si="8"/>
        <v>173.79572162811829</v>
      </c>
      <c r="R12" s="16">
        <f t="shared" si="9"/>
        <v>48.911434928524059</v>
      </c>
      <c r="S12" s="16">
        <f t="shared" si="10"/>
        <v>48.911434928524059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цикл'!M13</f>
        <v>119.8452989111274</v>
      </c>
      <c r="P13" s="16">
        <f>N13-'"0" цикл'!N13</f>
        <v>125.50061635919118</v>
      </c>
      <c r="Q13" s="16">
        <f t="shared" si="8"/>
        <v>173.53184254664723</v>
      </c>
      <c r="R13" s="16">
        <f t="shared" si="9"/>
        <v>46.320455864768121</v>
      </c>
      <c r="S13" s="16">
        <f t="shared" si="10"/>
        <v>46.320455864768121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цикл'!M14</f>
        <v>129.24405390643489</v>
      </c>
      <c r="P14" s="16">
        <f>N14-'"0" цикл'!N14</f>
        <v>122.14656062024963</v>
      </c>
      <c r="Q14" s="16">
        <f t="shared" si="8"/>
        <v>177.83084024298418</v>
      </c>
      <c r="R14" s="16">
        <f t="shared" si="9"/>
        <v>43.382801941673542</v>
      </c>
      <c r="S14" s="16">
        <f t="shared" si="10"/>
        <v>43.382801941673542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цикл'!M15</f>
        <v>141.4878429621719</v>
      </c>
      <c r="P15" s="16">
        <f>N15-'"0" цикл'!N15</f>
        <v>122.07507398354275</v>
      </c>
      <c r="Q15" s="16">
        <f t="shared" si="8"/>
        <v>186.87197059531331</v>
      </c>
      <c r="R15" s="16">
        <f t="shared" si="9"/>
        <v>40.787476930320629</v>
      </c>
      <c r="S15" s="16">
        <f t="shared" si="10"/>
        <v>40.787476930320629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цикл'!M16</f>
        <v>155.2032870662091</v>
      </c>
      <c r="P16" s="16">
        <f>N16-'"0" цикл'!N16</f>
        <v>125.71953891179861</v>
      </c>
      <c r="Q16" s="16">
        <f t="shared" si="8"/>
        <v>199.73347936775986</v>
      </c>
      <c r="R16" s="16">
        <f t="shared" si="9"/>
        <v>39.008559545140955</v>
      </c>
      <c r="S16" s="16">
        <f t="shared" si="10"/>
        <v>39.008559545140955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цикл'!M17</f>
        <v>167.36746577780247</v>
      </c>
      <c r="P17" s="16">
        <f>N17-'"0" цикл'!N17</f>
        <v>130.35044563435804</v>
      </c>
      <c r="Q17" s="16">
        <f t="shared" si="8"/>
        <v>212.1393581539258</v>
      </c>
      <c r="R17" s="16">
        <f t="shared" si="9"/>
        <v>37.912452267173094</v>
      </c>
      <c r="S17" s="16">
        <f t="shared" si="10"/>
        <v>37.912452267173094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цикл'!M18</f>
        <v>177.23446464820489</v>
      </c>
      <c r="P18" s="16">
        <f>N18-'"0" цикл'!N18</f>
        <v>132.75811650797911</v>
      </c>
      <c r="Q18" s="16">
        <f t="shared" si="8"/>
        <v>221.44248227899257</v>
      </c>
      <c r="R18" s="16">
        <f t="shared" si="9"/>
        <v>36.835178616584557</v>
      </c>
      <c r="S18" s="16">
        <f t="shared" si="10"/>
        <v>36.835178616584557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цикл'!M19</f>
        <v>183.66009661858871</v>
      </c>
      <c r="P19" s="16">
        <f>N19-'"0" цикл'!N19</f>
        <v>132.28066814934596</v>
      </c>
      <c r="Q19" s="16">
        <f t="shared" si="8"/>
        <v>226.33869809642965</v>
      </c>
      <c r="R19" s="16">
        <f t="shared" si="9"/>
        <v>35.763213632794589</v>
      </c>
      <c r="S19" s="16">
        <f t="shared" si="10"/>
        <v>35.763213632794589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цикл'!M20</f>
        <v>189.22792816960157</v>
      </c>
      <c r="P20" s="16">
        <f>N20-'"0" цикл'!N20</f>
        <v>128.52157123109384</v>
      </c>
      <c r="Q20" s="16">
        <f t="shared" si="8"/>
        <v>228.74659138677677</v>
      </c>
      <c r="R20" s="16">
        <f t="shared" si="9"/>
        <v>34.18392485408625</v>
      </c>
      <c r="S20" s="16">
        <f t="shared" si="10"/>
        <v>34.18392485408625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цикл'!M21</f>
        <v>196.35079602106345</v>
      </c>
      <c r="P21" s="16">
        <f>N21-'"0" цикл'!N21</f>
        <v>122.59478919939845</v>
      </c>
      <c r="Q21" s="16">
        <f t="shared" si="8"/>
        <v>231.48027440140598</v>
      </c>
      <c r="R21" s="16">
        <f t="shared" si="9"/>
        <v>31.979259937116218</v>
      </c>
      <c r="S21" s="16">
        <f t="shared" si="10"/>
        <v>31.979259937116218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цикл'!M22</f>
        <v>203.13414809674632</v>
      </c>
      <c r="P22" s="16">
        <f>N22-'"0" цикл'!N22</f>
        <v>119.62954345435807</v>
      </c>
      <c r="Q22" s="16">
        <f t="shared" si="8"/>
        <v>235.74288916124067</v>
      </c>
      <c r="R22" s="16">
        <f t="shared" si="9"/>
        <v>30.494636055011792</v>
      </c>
      <c r="S22" s="16">
        <f t="shared" si="10"/>
        <v>30.494636055011792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цикл'!M23</f>
        <v>208.93925620662486</v>
      </c>
      <c r="P23" s="16">
        <f>N23-'"0" цикл'!N23</f>
        <v>119.57985904306545</v>
      </c>
      <c r="Q23" s="16">
        <f t="shared" si="8"/>
        <v>240.73835480233936</v>
      </c>
      <c r="R23" s="16">
        <f t="shared" si="9"/>
        <v>29.783316381276904</v>
      </c>
      <c r="S23" s="16">
        <f t="shared" si="10"/>
        <v>29.783316381276904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цикл'!M24</f>
        <v>212.54465678967674</v>
      </c>
      <c r="P24" s="16">
        <f>N24-'"0" цикл'!N24</f>
        <v>121.06560015622861</v>
      </c>
      <c r="Q24" s="16">
        <f t="shared" si="8"/>
        <v>244.60603155079662</v>
      </c>
      <c r="R24" s="16">
        <f t="shared" si="9"/>
        <v>29.665872365936366</v>
      </c>
      <c r="S24" s="16">
        <f t="shared" si="10"/>
        <v>29.665872365936366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цикл'!M25</f>
        <v>212.55313997156654</v>
      </c>
      <c r="P25" s="16">
        <f>N25-'"0" цикл'!N25</f>
        <v>123.47733027095761</v>
      </c>
      <c r="Q25" s="16">
        <f t="shared" si="8"/>
        <v>245.81596449908517</v>
      </c>
      <c r="R25" s="16">
        <f t="shared" si="9"/>
        <v>30.153354292861358</v>
      </c>
      <c r="S25" s="16">
        <f t="shared" si="10"/>
        <v>30.153354292861358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цикл'!M26</f>
        <v>211.43818405580939</v>
      </c>
      <c r="P26" s="16">
        <f>N26-'"0" цикл'!N26</f>
        <v>125.07104751369707</v>
      </c>
      <c r="Q26" s="16">
        <f t="shared" si="8"/>
        <v>245.6600753134131</v>
      </c>
      <c r="R26" s="16">
        <f t="shared" si="9"/>
        <v>30.605391016928291</v>
      </c>
      <c r="S26" s="16">
        <f t="shared" si="10"/>
        <v>30.605391016928291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цикл'!M27</f>
        <v>211.18003821632311</v>
      </c>
      <c r="P27" s="16">
        <f>N27-'"0" цикл'!N27</f>
        <v>123.26406398576424</v>
      </c>
      <c r="Q27" s="16">
        <f t="shared" si="8"/>
        <v>244.52206037765646</v>
      </c>
      <c r="R27" s="16">
        <f t="shared" si="9"/>
        <v>30.271760418169553</v>
      </c>
      <c r="S27" s="16">
        <f t="shared" si="10"/>
        <v>30.271760418169553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цикл'!M28</f>
        <v>209.41305135275573</v>
      </c>
      <c r="P28" s="16">
        <f>N28-'"0" цикл'!N28</f>
        <v>123.19740662371979</v>
      </c>
      <c r="Q28" s="16">
        <f t="shared" si="8"/>
        <v>242.96383902894289</v>
      </c>
      <c r="R28" s="16">
        <f t="shared" si="9"/>
        <v>30.468239916679575</v>
      </c>
      <c r="S28" s="16">
        <f t="shared" si="10"/>
        <v>30.468239916679575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цикл'!M29</f>
        <v>205.9263733856119</v>
      </c>
      <c r="P29" s="16">
        <f>N29-'"0" цикл'!N29</f>
        <v>123.79248697874493</v>
      </c>
      <c r="Q29" s="16">
        <f t="shared" si="8"/>
        <v>240.27120320199253</v>
      </c>
      <c r="R29" s="16">
        <f t="shared" si="9"/>
        <v>31.01214944623112</v>
      </c>
      <c r="S29" s="16">
        <f t="shared" si="10"/>
        <v>31.01214944623112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цикл'!M30</f>
        <v>202.14645471109995</v>
      </c>
      <c r="P30" s="16">
        <f>N30-'"0" цикл'!N30</f>
        <v>125.19111097502011</v>
      </c>
      <c r="Q30" s="16">
        <f t="shared" si="8"/>
        <v>237.77300818096779</v>
      </c>
      <c r="R30" s="16">
        <f t="shared" si="9"/>
        <v>31.770304161363509</v>
      </c>
      <c r="S30" s="16">
        <f t="shared" si="10"/>
        <v>31.770304161363509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цикл'!M31</f>
        <v>196.53292905570126</v>
      </c>
      <c r="P31" s="16">
        <f>N31-'"0" цикл'!N31</f>
        <v>126.45643880221917</v>
      </c>
      <c r="Q31" s="16">
        <f t="shared" si="8"/>
        <v>233.70156849656084</v>
      </c>
      <c r="R31" s="16">
        <f t="shared" si="9"/>
        <v>32.75870367088941</v>
      </c>
      <c r="S31" s="16">
        <f t="shared" si="10"/>
        <v>32.75870367088941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цикл'!M32</f>
        <v>189.04202805483285</v>
      </c>
      <c r="P32" s="16">
        <f>N32-'"0" цикл'!N32</f>
        <v>126.57642863404301</v>
      </c>
      <c r="Q32" s="16">
        <f t="shared" si="8"/>
        <v>227.50490248966767</v>
      </c>
      <c r="R32" s="16">
        <f t="shared" si="9"/>
        <v>33.804985259781226</v>
      </c>
      <c r="S32" s="16">
        <f t="shared" si="10"/>
        <v>33.804985259781226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цикл'!M33</f>
        <v>180.4565771917851</v>
      </c>
      <c r="P33" s="16">
        <f>N33-'"0" цикл'!N33</f>
        <v>123.9063515403153</v>
      </c>
      <c r="Q33" s="16">
        <f t="shared" si="8"/>
        <v>218.90034308745817</v>
      </c>
      <c r="R33" s="16">
        <f t="shared" si="9"/>
        <v>34.474542397533256</v>
      </c>
      <c r="S33" s="16">
        <f t="shared" si="10"/>
        <v>34.474542397533256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цикл'!M34</f>
        <v>173.52293586047716</v>
      </c>
      <c r="P34" s="16">
        <f>N34-'"0" цикл'!N34</f>
        <v>120.63635574623859</v>
      </c>
      <c r="Q34" s="16">
        <f t="shared" si="8"/>
        <v>211.33702845779845</v>
      </c>
      <c r="R34" s="16">
        <f t="shared" si="9"/>
        <v>34.807741386749697</v>
      </c>
      <c r="S34" s="16">
        <f t="shared" si="10"/>
        <v>34.807741386749697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цикл'!M35</f>
        <v>167.98544577528691</v>
      </c>
      <c r="P35" s="16">
        <f>N35-'"0" цикл'!N35</f>
        <v>117.16035329907024</v>
      </c>
      <c r="Q35" s="16">
        <f t="shared" si="8"/>
        <v>204.80639242339291</v>
      </c>
      <c r="R35" s="16">
        <f t="shared" si="9"/>
        <v>34.893594693198629</v>
      </c>
      <c r="S35" s="16">
        <f t="shared" si="10"/>
        <v>34.893594693198629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цикл'!M36</f>
        <v>163.63206950840143</v>
      </c>
      <c r="P36" s="16">
        <f>N36-'"0" цикл'!N36</f>
        <v>114.26856066924576</v>
      </c>
      <c r="Q36" s="16">
        <f t="shared" si="8"/>
        <v>199.58145737774191</v>
      </c>
      <c r="R36" s="16">
        <f t="shared" si="9"/>
        <v>34.927605884914755</v>
      </c>
      <c r="S36" s="16">
        <f t="shared" si="10"/>
        <v>34.927605884914755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цикл'!M37</f>
        <v>160.80576014179923</v>
      </c>
      <c r="P37" s="16">
        <f>N37-'"0" цикл'!N37</f>
        <v>111.39619578302052</v>
      </c>
      <c r="Q37" s="16">
        <f t="shared" si="8"/>
        <v>195.62107486084139</v>
      </c>
      <c r="R37" s="16">
        <f t="shared" si="9"/>
        <v>34.711801207471503</v>
      </c>
      <c r="S37" s="16">
        <f t="shared" si="10"/>
        <v>34.711801207471503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цикл'!M38</f>
        <v>160.61427032043349</v>
      </c>
      <c r="P38" s="16">
        <f>N38-'"0" цикл'!N38</f>
        <v>109.23047589246463</v>
      </c>
      <c r="Q38" s="16">
        <f t="shared" si="8"/>
        <v>194.2375882630846</v>
      </c>
      <c r="R38" s="16">
        <f t="shared" si="9"/>
        <v>34.218817560387713</v>
      </c>
      <c r="S38" s="16">
        <f t="shared" si="10"/>
        <v>34.218817560387713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цикл'!M39</f>
        <v>161.86864523563025</v>
      </c>
      <c r="P39" s="16">
        <f>N39-'"0" цикл'!N39</f>
        <v>107.25385201479131</v>
      </c>
      <c r="Q39" s="16">
        <f t="shared" si="8"/>
        <v>194.17735986059003</v>
      </c>
      <c r="R39" s="16">
        <f t="shared" si="9"/>
        <v>33.528378141325717</v>
      </c>
      <c r="S39" s="16">
        <f t="shared" si="10"/>
        <v>33.528378141325717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цикл'!M40</f>
        <v>163.04788625978028</v>
      </c>
      <c r="P40" s="16">
        <f>N40-'"0" цикл'!N40</f>
        <v>104.80823533520945</v>
      </c>
      <c r="Q40" s="16">
        <f t="shared" si="8"/>
        <v>193.82822139168201</v>
      </c>
      <c r="R40" s="16">
        <f t="shared" si="9"/>
        <v>32.733171658342464</v>
      </c>
      <c r="S40" s="16">
        <f t="shared" si="10"/>
        <v>32.733171658342464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цикл'!M41</f>
        <v>161.78134514508977</v>
      </c>
      <c r="P41" s="16">
        <f>N41-'"0" цикл'!N41</f>
        <v>99.107285535295176</v>
      </c>
      <c r="Q41" s="16">
        <f t="shared" si="8"/>
        <v>189.72468917652546</v>
      </c>
      <c r="R41" s="16">
        <f t="shared" si="9"/>
        <v>31.491644297574357</v>
      </c>
      <c r="S41" s="16">
        <f t="shared" si="10"/>
        <v>31.491644297574357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цикл'!M42</f>
        <v>156.93207768988222</v>
      </c>
      <c r="P42" s="16">
        <f>N42-'"0" цикл'!N42</f>
        <v>90.622252843957597</v>
      </c>
      <c r="Q42" s="16">
        <f t="shared" si="8"/>
        <v>181.21829300205155</v>
      </c>
      <c r="R42" s="16">
        <f t="shared" si="9"/>
        <v>30.004785000235678</v>
      </c>
      <c r="S42" s="16">
        <f t="shared" si="10"/>
        <v>30.004785000235678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цикл'!M43</f>
        <v>150.0175647556523</v>
      </c>
      <c r="P43" s="16">
        <f>N43-'"0" цикл'!N43</f>
        <v>82.10312486625395</v>
      </c>
      <c r="Q43" s="16">
        <f t="shared" si="8"/>
        <v>171.01518309208694</v>
      </c>
      <c r="R43" s="16">
        <f t="shared" si="9"/>
        <v>28.691450412676261</v>
      </c>
      <c r="S43" s="16">
        <f t="shared" si="10"/>
        <v>28.691450412676261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цикл'!M44</f>
        <v>140.62944727810881</v>
      </c>
      <c r="P44" s="16">
        <f>N44-'"0" цикл'!N44</f>
        <v>74.515926845462062</v>
      </c>
      <c r="Q44" s="16">
        <f t="shared" si="8"/>
        <v>159.15170371499212</v>
      </c>
      <c r="R44" s="16">
        <f t="shared" si="9"/>
        <v>27.917965768454234</v>
      </c>
      <c r="S44" s="16">
        <f t="shared" si="10"/>
        <v>27.917965768454234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цикл'!M45</f>
        <v>132.93555085908503</v>
      </c>
      <c r="P45" s="16">
        <f>N45-'"0" цикл'!N45</f>
        <v>63.92189255392303</v>
      </c>
      <c r="Q45" s="16">
        <f t="shared" si="8"/>
        <v>147.50548813479335</v>
      </c>
      <c r="R45" s="16">
        <f t="shared" si="9"/>
        <v>25.680515981835473</v>
      </c>
      <c r="S45" s="16">
        <f t="shared" si="10"/>
        <v>25.680515981835473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цикл'!M46</f>
        <v>123.94001348194581</v>
      </c>
      <c r="P46" s="16">
        <f>N46-'"0" цикл'!N46</f>
        <v>54.593083072235544</v>
      </c>
      <c r="Q46" s="16">
        <f t="shared" si="8"/>
        <v>135.43091102564776</v>
      </c>
      <c r="R46" s="16">
        <f t="shared" si="9"/>
        <v>23.772526167540555</v>
      </c>
      <c r="S46" s="16">
        <f t="shared" si="10"/>
        <v>23.772526167540555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цикл'!M47</f>
        <v>113.64045413423904</v>
      </c>
      <c r="P47" s="16">
        <f>N47-'"0" цикл'!N47</f>
        <v>46.35986754029657</v>
      </c>
      <c r="Q47" s="16">
        <f t="shared" si="8"/>
        <v>122.73300344320565</v>
      </c>
      <c r="R47" s="16">
        <f t="shared" si="9"/>
        <v>22.193109113647768</v>
      </c>
      <c r="S47" s="16">
        <f t="shared" si="10"/>
        <v>22.193109113647768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цикл'!M48</f>
        <v>103.31180935230877</v>
      </c>
      <c r="P48" s="16">
        <f>N48-'"0" цикл'!N48</f>
        <v>38.215124902353026</v>
      </c>
      <c r="Q48" s="16">
        <f t="shared" si="8"/>
        <v>110.15319206881949</v>
      </c>
      <c r="R48" s="16">
        <f t="shared" si="9"/>
        <v>20.299476154314938</v>
      </c>
      <c r="S48" s="16">
        <f t="shared" si="10"/>
        <v>20.299476154314938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цикл'!M49</f>
        <v>93.629109502327267</v>
      </c>
      <c r="P49" s="16">
        <f>N49-'"0" цикл'!N49</f>
        <v>29.466831068185826</v>
      </c>
      <c r="Q49" s="16">
        <f t="shared" si="8"/>
        <v>98.156529479193551</v>
      </c>
      <c r="R49" s="16">
        <f t="shared" si="9"/>
        <v>17.469763407835998</v>
      </c>
      <c r="S49" s="16">
        <f t="shared" si="10"/>
        <v>17.469763407835998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цикл'!M50</f>
        <v>81.968623503980922</v>
      </c>
      <c r="P50" s="16">
        <f>N50-'"0" цикл'!N50</f>
        <v>22.738888616494712</v>
      </c>
      <c r="Q50" s="16">
        <f t="shared" si="8"/>
        <v>85.064165749454844</v>
      </c>
      <c r="R50" s="16">
        <f t="shared" si="9"/>
        <v>15.504528817874874</v>
      </c>
      <c r="S50" s="16">
        <f t="shared" si="10"/>
        <v>15.504528817874874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цикл'!M51</f>
        <v>68.632217900465761</v>
      </c>
      <c r="P51" s="16">
        <f>N51-'"0" цикл'!N51</f>
        <v>18.008337133733178</v>
      </c>
      <c r="Q51" s="16">
        <f t="shared" si="8"/>
        <v>70.955489852859202</v>
      </c>
      <c r="R51" s="16">
        <f t="shared" si="9"/>
        <v>14.702352412450903</v>
      </c>
      <c r="S51" s="16">
        <f t="shared" si="10"/>
        <v>14.702352412450903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цикл'!M52</f>
        <v>55.120107883742612</v>
      </c>
      <c r="P52" s="16">
        <f>N52-'"0" цикл'!N52</f>
        <v>12.925087583245581</v>
      </c>
      <c r="Q52" s="16">
        <f t="shared" si="8"/>
        <v>56.615229242227691</v>
      </c>
      <c r="R52" s="16">
        <f t="shared" si="9"/>
        <v>13.196830344315876</v>
      </c>
      <c r="S52" s="16">
        <f t="shared" si="10"/>
        <v>13.196830344315876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цикл'!M53</f>
        <v>41.622538871431573</v>
      </c>
      <c r="P53" s="16">
        <f>N53-'"0" цикл'!N53</f>
        <v>7.9872803929343679</v>
      </c>
      <c r="Q53" s="16">
        <f t="shared" si="8"/>
        <v>42.381981904804618</v>
      </c>
      <c r="R53" s="16">
        <f t="shared" si="9"/>
        <v>10.862886757769456</v>
      </c>
      <c r="S53" s="16">
        <f t="shared" si="10"/>
        <v>10.862886757769456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цикл'!M54</f>
        <v>28.335941847592267</v>
      </c>
      <c r="P54" s="16">
        <f>N54-'"0" цикл'!N54</f>
        <v>1.4095952488763364</v>
      </c>
      <c r="Q54" s="16">
        <f t="shared" si="8"/>
        <v>28.370980933971694</v>
      </c>
      <c r="R54" s="16">
        <f t="shared" si="9"/>
        <v>2.8478791011997409</v>
      </c>
      <c r="S54" s="16">
        <f t="shared" si="10"/>
        <v>2.8478791011997409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19" t="s">
        <v>195</v>
      </c>
      <c r="C1" s="19"/>
      <c r="D1" s="19"/>
      <c r="E1" s="19"/>
      <c r="F1" s="19"/>
      <c r="G1" s="19"/>
      <c r="H1" s="19"/>
      <c r="I1" s="19"/>
      <c r="K1" s="16" t="s">
        <v>1</v>
      </c>
      <c r="L1" s="18">
        <v>180</v>
      </c>
      <c r="M1" s="20"/>
      <c r="N1" s="21"/>
      <c r="O1" s="21"/>
      <c r="P1" s="21"/>
      <c r="Q1" s="21"/>
      <c r="R1" s="21"/>
      <c r="S1" s="22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цикл'!M3</f>
        <v>113.57433581667544</v>
      </c>
      <c r="P3" s="16">
        <f>N3-'"0" цикл'!N3</f>
        <v>170.22097273900454</v>
      </c>
      <c r="Q3" s="16">
        <f>SQRT(O3^2+P3^2)</f>
        <v>204.63213168124867</v>
      </c>
      <c r="R3" s="16">
        <f>IF(Q3=0,0,IF(O3&gt;=0,DEGREES(ASIN(P3/Q3)),(180-DEGREES(ASIN(P3/Q3)))))</f>
        <v>56.288106218888451</v>
      </c>
      <c r="S3" s="16">
        <f>IF(R3&lt;0,360+R3,R3)</f>
        <v>56.288106218888451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цикл'!M4</f>
        <v>118.3339222466592</v>
      </c>
      <c r="P4" s="16">
        <f>N4-'"0" цикл'!N4</f>
        <v>174.98419510672471</v>
      </c>
      <c r="Q4" s="16">
        <f t="shared" ref="Q4:Q54" si="8">SQRT(O4^2+P4^2)</f>
        <v>211.24011383121976</v>
      </c>
      <c r="R4" s="16">
        <f t="shared" ref="R4:R54" si="9">IF(Q4=0,0,IF(O4&gt;=0,DEGREES(ASIN(P4/Q4)),(180-DEGREES(ASIN(P4/Q4)))))</f>
        <v>55.931283186381478</v>
      </c>
      <c r="S4" s="16">
        <f t="shared" ref="S4:S54" si="10">IF(R4&lt;0,360+R4,R4)</f>
        <v>55.931283186381478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цикл'!M5</f>
        <v>118.44057912813909</v>
      </c>
      <c r="P5" s="16">
        <f>N5-'"0" цикл'!N5</f>
        <v>168.67003803298445</v>
      </c>
      <c r="Q5" s="16">
        <f t="shared" si="8"/>
        <v>206.10131613907129</v>
      </c>
      <c r="R5" s="16">
        <f t="shared" si="9"/>
        <v>54.923360568413003</v>
      </c>
      <c r="S5" s="16">
        <f t="shared" si="10"/>
        <v>54.923360568413003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цикл'!M6</f>
        <v>115.43963824190357</v>
      </c>
      <c r="P6" s="16">
        <f>N6-'"0" цикл'!N6</f>
        <v>161.34130448408644</v>
      </c>
      <c r="Q6" s="16">
        <f t="shared" si="8"/>
        <v>198.38681057481685</v>
      </c>
      <c r="R6" s="16">
        <f t="shared" si="9"/>
        <v>54.416295051874137</v>
      </c>
      <c r="S6" s="16">
        <f t="shared" si="10"/>
        <v>54.416295051874137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цикл'!M7</f>
        <v>112.55873987803079</v>
      </c>
      <c r="P7" s="16">
        <f>N7-'"0" цикл'!N7</f>
        <v>156.74432023491929</v>
      </c>
      <c r="Q7" s="16">
        <f t="shared" si="8"/>
        <v>192.97215303985476</v>
      </c>
      <c r="R7" s="16">
        <f t="shared" si="9"/>
        <v>54.317717354924277</v>
      </c>
      <c r="S7" s="16">
        <f t="shared" si="10"/>
        <v>54.317717354924277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цикл'!M8</f>
        <v>110.35536209980665</v>
      </c>
      <c r="P8" s="16">
        <f>N8-'"0" цикл'!N8</f>
        <v>152.75698866298049</v>
      </c>
      <c r="Q8" s="16">
        <f t="shared" si="8"/>
        <v>188.44894143921687</v>
      </c>
      <c r="R8" s="16">
        <f t="shared" si="9"/>
        <v>54.154738202192569</v>
      </c>
      <c r="S8" s="16">
        <f t="shared" si="10"/>
        <v>54.154738202192569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цикл'!M9</f>
        <v>107.96531103111946</v>
      </c>
      <c r="P9" s="16">
        <f>N9-'"0" цикл'!N9</f>
        <v>147.53223951802445</v>
      </c>
      <c r="Q9" s="16">
        <f t="shared" si="8"/>
        <v>182.81758690905559</v>
      </c>
      <c r="R9" s="16">
        <f t="shared" si="9"/>
        <v>53.803026143908752</v>
      </c>
      <c r="S9" s="16">
        <f t="shared" si="10"/>
        <v>53.803026143908752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цикл'!M10</f>
        <v>108.48404340062581</v>
      </c>
      <c r="P10" s="16">
        <f>N10-'"0" цикл'!N10</f>
        <v>142.57310185859464</v>
      </c>
      <c r="Q10" s="16">
        <f t="shared" si="8"/>
        <v>179.1532222599696</v>
      </c>
      <c r="R10" s="16">
        <f t="shared" si="9"/>
        <v>52.732450383585416</v>
      </c>
      <c r="S10" s="16">
        <f t="shared" si="10"/>
        <v>52.732450383585416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цикл'!M11</f>
        <v>110.98560948048484</v>
      </c>
      <c r="P11" s="16">
        <f>N11-'"0" цикл'!N11</f>
        <v>136.79850732720905</v>
      </c>
      <c r="Q11" s="16">
        <f t="shared" si="8"/>
        <v>176.15798908567035</v>
      </c>
      <c r="R11" s="16">
        <f t="shared" si="9"/>
        <v>50.947332528839432</v>
      </c>
      <c r="S11" s="16">
        <f t="shared" si="10"/>
        <v>50.947332528839432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цикл'!M12</f>
        <v>114.22286510806867</v>
      </c>
      <c r="P12" s="16">
        <f>N12-'"0" цикл'!N12</f>
        <v>130.9888924403223</v>
      </c>
      <c r="Q12" s="16">
        <f t="shared" si="8"/>
        <v>173.79572162811829</v>
      </c>
      <c r="R12" s="16">
        <f t="shared" si="9"/>
        <v>48.911434928524059</v>
      </c>
      <c r="S12" s="16">
        <f t="shared" si="10"/>
        <v>48.911434928524059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цикл'!M13</f>
        <v>119.8452989111274</v>
      </c>
      <c r="P13" s="16">
        <f>N13-'"0" цикл'!N13</f>
        <v>125.50061635919118</v>
      </c>
      <c r="Q13" s="16">
        <f t="shared" si="8"/>
        <v>173.53184254664723</v>
      </c>
      <c r="R13" s="16">
        <f t="shared" si="9"/>
        <v>46.320455864768121</v>
      </c>
      <c r="S13" s="16">
        <f t="shared" si="10"/>
        <v>46.320455864768121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цикл'!M14</f>
        <v>129.24405390643489</v>
      </c>
      <c r="P14" s="16">
        <f>N14-'"0" цикл'!N14</f>
        <v>122.14656062024963</v>
      </c>
      <c r="Q14" s="16">
        <f t="shared" si="8"/>
        <v>177.83084024298418</v>
      </c>
      <c r="R14" s="16">
        <f t="shared" si="9"/>
        <v>43.382801941673542</v>
      </c>
      <c r="S14" s="16">
        <f t="shared" si="10"/>
        <v>43.382801941673542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цикл'!M15</f>
        <v>141.4878429621719</v>
      </c>
      <c r="P15" s="16">
        <f>N15-'"0" цикл'!N15</f>
        <v>122.07507398354275</v>
      </c>
      <c r="Q15" s="16">
        <f t="shared" si="8"/>
        <v>186.87197059531331</v>
      </c>
      <c r="R15" s="16">
        <f t="shared" si="9"/>
        <v>40.787476930320629</v>
      </c>
      <c r="S15" s="16">
        <f t="shared" si="10"/>
        <v>40.787476930320629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цикл'!M16</f>
        <v>155.2032870662091</v>
      </c>
      <c r="P16" s="16">
        <f>N16-'"0" цикл'!N16</f>
        <v>125.71953891179861</v>
      </c>
      <c r="Q16" s="16">
        <f t="shared" si="8"/>
        <v>199.73347936775986</v>
      </c>
      <c r="R16" s="16">
        <f t="shared" si="9"/>
        <v>39.008559545140955</v>
      </c>
      <c r="S16" s="16">
        <f t="shared" si="10"/>
        <v>39.008559545140955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цикл'!M17</f>
        <v>167.36746577780247</v>
      </c>
      <c r="P17" s="16">
        <f>N17-'"0" цикл'!N17</f>
        <v>130.35044563435804</v>
      </c>
      <c r="Q17" s="16">
        <f t="shared" si="8"/>
        <v>212.1393581539258</v>
      </c>
      <c r="R17" s="16">
        <f t="shared" si="9"/>
        <v>37.912452267173094</v>
      </c>
      <c r="S17" s="16">
        <f t="shared" si="10"/>
        <v>37.912452267173094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цикл'!M18</f>
        <v>177.23446464820489</v>
      </c>
      <c r="P18" s="16">
        <f>N18-'"0" цикл'!N18</f>
        <v>132.75811650797911</v>
      </c>
      <c r="Q18" s="16">
        <f t="shared" si="8"/>
        <v>221.44248227899257</v>
      </c>
      <c r="R18" s="16">
        <f t="shared" si="9"/>
        <v>36.835178616584557</v>
      </c>
      <c r="S18" s="16">
        <f t="shared" si="10"/>
        <v>36.835178616584557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цикл'!M19</f>
        <v>183.66009661858871</v>
      </c>
      <c r="P19" s="16">
        <f>N19-'"0" цикл'!N19</f>
        <v>132.28066814934596</v>
      </c>
      <c r="Q19" s="16">
        <f t="shared" si="8"/>
        <v>226.33869809642965</v>
      </c>
      <c r="R19" s="16">
        <f t="shared" si="9"/>
        <v>35.763213632794589</v>
      </c>
      <c r="S19" s="16">
        <f t="shared" si="10"/>
        <v>35.763213632794589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цикл'!M20</f>
        <v>189.22792816960157</v>
      </c>
      <c r="P20" s="16">
        <f>N20-'"0" цикл'!N20</f>
        <v>128.52157123109384</v>
      </c>
      <c r="Q20" s="16">
        <f t="shared" si="8"/>
        <v>228.74659138677677</v>
      </c>
      <c r="R20" s="16">
        <f t="shared" si="9"/>
        <v>34.18392485408625</v>
      </c>
      <c r="S20" s="16">
        <f t="shared" si="10"/>
        <v>34.18392485408625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цикл'!M21</f>
        <v>196.35079602106345</v>
      </c>
      <c r="P21" s="16">
        <f>N21-'"0" цикл'!N21</f>
        <v>122.59478919939845</v>
      </c>
      <c r="Q21" s="16">
        <f t="shared" si="8"/>
        <v>231.48027440140598</v>
      </c>
      <c r="R21" s="16">
        <f t="shared" si="9"/>
        <v>31.979259937116218</v>
      </c>
      <c r="S21" s="16">
        <f t="shared" si="10"/>
        <v>31.979259937116218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цикл'!M22</f>
        <v>203.13414809674632</v>
      </c>
      <c r="P22" s="16">
        <f>N22-'"0" цикл'!N22</f>
        <v>119.62954345435807</v>
      </c>
      <c r="Q22" s="16">
        <f t="shared" si="8"/>
        <v>235.74288916124067</v>
      </c>
      <c r="R22" s="16">
        <f t="shared" si="9"/>
        <v>30.494636055011792</v>
      </c>
      <c r="S22" s="16">
        <f t="shared" si="10"/>
        <v>30.494636055011792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цикл'!M23</f>
        <v>208.93925620662486</v>
      </c>
      <c r="P23" s="16">
        <f>N23-'"0" цикл'!N23</f>
        <v>119.57985904306545</v>
      </c>
      <c r="Q23" s="16">
        <f t="shared" si="8"/>
        <v>240.73835480233936</v>
      </c>
      <c r="R23" s="16">
        <f t="shared" si="9"/>
        <v>29.783316381276904</v>
      </c>
      <c r="S23" s="16">
        <f t="shared" si="10"/>
        <v>29.783316381276904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цикл'!M24</f>
        <v>212.54465678967674</v>
      </c>
      <c r="P24" s="16">
        <f>N24-'"0" цикл'!N24</f>
        <v>121.06560015622861</v>
      </c>
      <c r="Q24" s="16">
        <f t="shared" si="8"/>
        <v>244.60603155079662</v>
      </c>
      <c r="R24" s="16">
        <f t="shared" si="9"/>
        <v>29.665872365936366</v>
      </c>
      <c r="S24" s="16">
        <f t="shared" si="10"/>
        <v>29.665872365936366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цикл'!M25</f>
        <v>212.55313997156654</v>
      </c>
      <c r="P25" s="16">
        <f>N25-'"0" цикл'!N25</f>
        <v>123.47733027095761</v>
      </c>
      <c r="Q25" s="16">
        <f t="shared" si="8"/>
        <v>245.81596449908517</v>
      </c>
      <c r="R25" s="16">
        <f t="shared" si="9"/>
        <v>30.153354292861358</v>
      </c>
      <c r="S25" s="16">
        <f t="shared" si="10"/>
        <v>30.153354292861358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цикл'!M26</f>
        <v>211.43818405580939</v>
      </c>
      <c r="P26" s="16">
        <f>N26-'"0" цикл'!N26</f>
        <v>125.07104751369707</v>
      </c>
      <c r="Q26" s="16">
        <f t="shared" si="8"/>
        <v>245.6600753134131</v>
      </c>
      <c r="R26" s="16">
        <f t="shared" si="9"/>
        <v>30.605391016928291</v>
      </c>
      <c r="S26" s="16">
        <f t="shared" si="10"/>
        <v>30.605391016928291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цикл'!M27</f>
        <v>211.18003821632311</v>
      </c>
      <c r="P27" s="16">
        <f>N27-'"0" цикл'!N27</f>
        <v>123.26406398576424</v>
      </c>
      <c r="Q27" s="16">
        <f t="shared" si="8"/>
        <v>244.52206037765646</v>
      </c>
      <c r="R27" s="16">
        <f t="shared" si="9"/>
        <v>30.271760418169553</v>
      </c>
      <c r="S27" s="16">
        <f t="shared" si="10"/>
        <v>30.271760418169553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цикл'!M28</f>
        <v>209.41305135275573</v>
      </c>
      <c r="P28" s="16">
        <f>N28-'"0" цикл'!N28</f>
        <v>123.19740662371979</v>
      </c>
      <c r="Q28" s="16">
        <f t="shared" si="8"/>
        <v>242.96383902894289</v>
      </c>
      <c r="R28" s="16">
        <f t="shared" si="9"/>
        <v>30.468239916679575</v>
      </c>
      <c r="S28" s="16">
        <f t="shared" si="10"/>
        <v>30.468239916679575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цикл'!M29</f>
        <v>205.9263733856119</v>
      </c>
      <c r="P29" s="16">
        <f>N29-'"0" цикл'!N29</f>
        <v>123.79248697874493</v>
      </c>
      <c r="Q29" s="16">
        <f t="shared" si="8"/>
        <v>240.27120320199253</v>
      </c>
      <c r="R29" s="16">
        <f t="shared" si="9"/>
        <v>31.01214944623112</v>
      </c>
      <c r="S29" s="16">
        <f t="shared" si="10"/>
        <v>31.01214944623112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цикл'!M30</f>
        <v>202.14645471109995</v>
      </c>
      <c r="P30" s="16">
        <f>N30-'"0" цикл'!N30</f>
        <v>125.19111097502011</v>
      </c>
      <c r="Q30" s="16">
        <f t="shared" si="8"/>
        <v>237.77300818096779</v>
      </c>
      <c r="R30" s="16">
        <f t="shared" si="9"/>
        <v>31.770304161363509</v>
      </c>
      <c r="S30" s="16">
        <f t="shared" si="10"/>
        <v>31.770304161363509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цикл'!M31</f>
        <v>196.53292905570126</v>
      </c>
      <c r="P31" s="16">
        <f>N31-'"0" цикл'!N31</f>
        <v>126.45643880221917</v>
      </c>
      <c r="Q31" s="16">
        <f t="shared" si="8"/>
        <v>233.70156849656084</v>
      </c>
      <c r="R31" s="16">
        <f t="shared" si="9"/>
        <v>32.75870367088941</v>
      </c>
      <c r="S31" s="16">
        <f t="shared" si="10"/>
        <v>32.75870367088941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цикл'!M32</f>
        <v>189.04202805483285</v>
      </c>
      <c r="P32" s="16">
        <f>N32-'"0" цикл'!N32</f>
        <v>126.57642863404301</v>
      </c>
      <c r="Q32" s="16">
        <f t="shared" si="8"/>
        <v>227.50490248966767</v>
      </c>
      <c r="R32" s="16">
        <f t="shared" si="9"/>
        <v>33.804985259781226</v>
      </c>
      <c r="S32" s="16">
        <f t="shared" si="10"/>
        <v>33.804985259781226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цикл'!M33</f>
        <v>180.4565771917851</v>
      </c>
      <c r="P33" s="16">
        <f>N33-'"0" цикл'!N33</f>
        <v>123.9063515403153</v>
      </c>
      <c r="Q33" s="16">
        <f t="shared" si="8"/>
        <v>218.90034308745817</v>
      </c>
      <c r="R33" s="16">
        <f t="shared" si="9"/>
        <v>34.474542397533256</v>
      </c>
      <c r="S33" s="16">
        <f t="shared" si="10"/>
        <v>34.474542397533256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цикл'!M34</f>
        <v>173.52293586047716</v>
      </c>
      <c r="P34" s="16">
        <f>N34-'"0" цикл'!N34</f>
        <v>120.63635574623859</v>
      </c>
      <c r="Q34" s="16">
        <f t="shared" si="8"/>
        <v>211.33702845779845</v>
      </c>
      <c r="R34" s="16">
        <f t="shared" si="9"/>
        <v>34.807741386749697</v>
      </c>
      <c r="S34" s="16">
        <f t="shared" si="10"/>
        <v>34.807741386749697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цикл'!M35</f>
        <v>167.98544577528691</v>
      </c>
      <c r="P35" s="16">
        <f>N35-'"0" цикл'!N35</f>
        <v>117.16035329907024</v>
      </c>
      <c r="Q35" s="16">
        <f t="shared" si="8"/>
        <v>204.80639242339291</v>
      </c>
      <c r="R35" s="16">
        <f t="shared" si="9"/>
        <v>34.893594693198629</v>
      </c>
      <c r="S35" s="16">
        <f t="shared" si="10"/>
        <v>34.893594693198629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цикл'!M36</f>
        <v>163.63206950840143</v>
      </c>
      <c r="P36" s="16">
        <f>N36-'"0" цикл'!N36</f>
        <v>114.26856066924576</v>
      </c>
      <c r="Q36" s="16">
        <f t="shared" si="8"/>
        <v>199.58145737774191</v>
      </c>
      <c r="R36" s="16">
        <f t="shared" si="9"/>
        <v>34.927605884914755</v>
      </c>
      <c r="S36" s="16">
        <f t="shared" si="10"/>
        <v>34.927605884914755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цикл'!M37</f>
        <v>160.80576014179923</v>
      </c>
      <c r="P37" s="16">
        <f>N37-'"0" цикл'!N37</f>
        <v>111.39619578302052</v>
      </c>
      <c r="Q37" s="16">
        <f t="shared" si="8"/>
        <v>195.62107486084139</v>
      </c>
      <c r="R37" s="16">
        <f t="shared" si="9"/>
        <v>34.711801207471503</v>
      </c>
      <c r="S37" s="16">
        <f t="shared" si="10"/>
        <v>34.711801207471503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цикл'!M38</f>
        <v>160.61427032043349</v>
      </c>
      <c r="P38" s="16">
        <f>N38-'"0" цикл'!N38</f>
        <v>109.23047589246463</v>
      </c>
      <c r="Q38" s="16">
        <f t="shared" si="8"/>
        <v>194.2375882630846</v>
      </c>
      <c r="R38" s="16">
        <f t="shared" si="9"/>
        <v>34.218817560387713</v>
      </c>
      <c r="S38" s="16">
        <f t="shared" si="10"/>
        <v>34.218817560387713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цикл'!M39</f>
        <v>161.86864523563025</v>
      </c>
      <c r="P39" s="16">
        <f>N39-'"0" цикл'!N39</f>
        <v>107.25385201479131</v>
      </c>
      <c r="Q39" s="16">
        <f t="shared" si="8"/>
        <v>194.17735986059003</v>
      </c>
      <c r="R39" s="16">
        <f t="shared" si="9"/>
        <v>33.528378141325717</v>
      </c>
      <c r="S39" s="16">
        <f t="shared" si="10"/>
        <v>33.528378141325717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цикл'!M40</f>
        <v>163.04788625978028</v>
      </c>
      <c r="P40" s="16">
        <f>N40-'"0" цикл'!N40</f>
        <v>104.80823533520945</v>
      </c>
      <c r="Q40" s="16">
        <f t="shared" si="8"/>
        <v>193.82822139168201</v>
      </c>
      <c r="R40" s="16">
        <f t="shared" si="9"/>
        <v>32.733171658342464</v>
      </c>
      <c r="S40" s="16">
        <f t="shared" si="10"/>
        <v>32.733171658342464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цикл'!M41</f>
        <v>161.78134514508977</v>
      </c>
      <c r="P41" s="16">
        <f>N41-'"0" цикл'!N41</f>
        <v>99.107285535295176</v>
      </c>
      <c r="Q41" s="16">
        <f t="shared" si="8"/>
        <v>189.72468917652546</v>
      </c>
      <c r="R41" s="16">
        <f t="shared" si="9"/>
        <v>31.491644297574357</v>
      </c>
      <c r="S41" s="16">
        <f t="shared" si="10"/>
        <v>31.491644297574357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цикл'!M42</f>
        <v>156.93207768988222</v>
      </c>
      <c r="P42" s="16">
        <f>N42-'"0" цикл'!N42</f>
        <v>90.622252843957597</v>
      </c>
      <c r="Q42" s="16">
        <f t="shared" si="8"/>
        <v>181.21829300205155</v>
      </c>
      <c r="R42" s="16">
        <f t="shared" si="9"/>
        <v>30.004785000235678</v>
      </c>
      <c r="S42" s="16">
        <f t="shared" si="10"/>
        <v>30.004785000235678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цикл'!M43</f>
        <v>150.0175647556523</v>
      </c>
      <c r="P43" s="16">
        <f>N43-'"0" цикл'!N43</f>
        <v>82.10312486625395</v>
      </c>
      <c r="Q43" s="16">
        <f t="shared" si="8"/>
        <v>171.01518309208694</v>
      </c>
      <c r="R43" s="16">
        <f t="shared" si="9"/>
        <v>28.691450412676261</v>
      </c>
      <c r="S43" s="16">
        <f t="shared" si="10"/>
        <v>28.691450412676261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цикл'!M44</f>
        <v>140.62944727810881</v>
      </c>
      <c r="P44" s="16">
        <f>N44-'"0" цикл'!N44</f>
        <v>74.515926845462062</v>
      </c>
      <c r="Q44" s="16">
        <f t="shared" si="8"/>
        <v>159.15170371499212</v>
      </c>
      <c r="R44" s="16">
        <f t="shared" si="9"/>
        <v>27.917965768454234</v>
      </c>
      <c r="S44" s="16">
        <f t="shared" si="10"/>
        <v>27.917965768454234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цикл'!M45</f>
        <v>132.93555085908503</v>
      </c>
      <c r="P45" s="16">
        <f>N45-'"0" цикл'!N45</f>
        <v>63.92189255392303</v>
      </c>
      <c r="Q45" s="16">
        <f t="shared" si="8"/>
        <v>147.50548813479335</v>
      </c>
      <c r="R45" s="16">
        <f t="shared" si="9"/>
        <v>25.680515981835473</v>
      </c>
      <c r="S45" s="16">
        <f t="shared" si="10"/>
        <v>25.680515981835473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цикл'!M46</f>
        <v>123.94001348194581</v>
      </c>
      <c r="P46" s="16">
        <f>N46-'"0" цикл'!N46</f>
        <v>54.593083072235544</v>
      </c>
      <c r="Q46" s="16">
        <f t="shared" si="8"/>
        <v>135.43091102564776</v>
      </c>
      <c r="R46" s="16">
        <f t="shared" si="9"/>
        <v>23.772526167540555</v>
      </c>
      <c r="S46" s="16">
        <f t="shared" si="10"/>
        <v>23.772526167540555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цикл'!M47</f>
        <v>113.64045413423904</v>
      </c>
      <c r="P47" s="16">
        <f>N47-'"0" цикл'!N47</f>
        <v>46.35986754029657</v>
      </c>
      <c r="Q47" s="16">
        <f t="shared" si="8"/>
        <v>122.73300344320565</v>
      </c>
      <c r="R47" s="16">
        <f t="shared" si="9"/>
        <v>22.193109113647768</v>
      </c>
      <c r="S47" s="16">
        <f t="shared" si="10"/>
        <v>22.193109113647768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цикл'!M48</f>
        <v>103.31180935230877</v>
      </c>
      <c r="P48" s="16">
        <f>N48-'"0" цикл'!N48</f>
        <v>38.215124902353026</v>
      </c>
      <c r="Q48" s="16">
        <f t="shared" si="8"/>
        <v>110.15319206881949</v>
      </c>
      <c r="R48" s="16">
        <f t="shared" si="9"/>
        <v>20.299476154314938</v>
      </c>
      <c r="S48" s="16">
        <f t="shared" si="10"/>
        <v>20.299476154314938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цикл'!M49</f>
        <v>93.629109502327267</v>
      </c>
      <c r="P49" s="16">
        <f>N49-'"0" цикл'!N49</f>
        <v>29.466831068185826</v>
      </c>
      <c r="Q49" s="16">
        <f t="shared" si="8"/>
        <v>98.156529479193551</v>
      </c>
      <c r="R49" s="16">
        <f t="shared" si="9"/>
        <v>17.469763407835998</v>
      </c>
      <c r="S49" s="16">
        <f t="shared" si="10"/>
        <v>17.469763407835998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цикл'!M50</f>
        <v>81.968623503980922</v>
      </c>
      <c r="P50" s="16">
        <f>N50-'"0" цикл'!N50</f>
        <v>22.738888616494712</v>
      </c>
      <c r="Q50" s="16">
        <f t="shared" si="8"/>
        <v>85.064165749454844</v>
      </c>
      <c r="R50" s="16">
        <f t="shared" si="9"/>
        <v>15.504528817874874</v>
      </c>
      <c r="S50" s="16">
        <f t="shared" si="10"/>
        <v>15.504528817874874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цикл'!M51</f>
        <v>68.632217900465761</v>
      </c>
      <c r="P51" s="16">
        <f>N51-'"0" цикл'!N51</f>
        <v>18.008337133733178</v>
      </c>
      <c r="Q51" s="16">
        <f t="shared" si="8"/>
        <v>70.955489852859202</v>
      </c>
      <c r="R51" s="16">
        <f t="shared" si="9"/>
        <v>14.702352412450903</v>
      </c>
      <c r="S51" s="16">
        <f t="shared" si="10"/>
        <v>14.702352412450903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цикл'!M52</f>
        <v>55.120107883742612</v>
      </c>
      <c r="P52" s="16">
        <f>N52-'"0" цикл'!N52</f>
        <v>12.925087583245581</v>
      </c>
      <c r="Q52" s="16">
        <f t="shared" si="8"/>
        <v>56.615229242227691</v>
      </c>
      <c r="R52" s="16">
        <f t="shared" si="9"/>
        <v>13.196830344315876</v>
      </c>
      <c r="S52" s="16">
        <f t="shared" si="10"/>
        <v>13.196830344315876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цикл'!M53</f>
        <v>41.622538871431573</v>
      </c>
      <c r="P53" s="16">
        <f>N53-'"0" цикл'!N53</f>
        <v>7.9872803929343679</v>
      </c>
      <c r="Q53" s="16">
        <f t="shared" si="8"/>
        <v>42.381981904804618</v>
      </c>
      <c r="R53" s="16">
        <f t="shared" si="9"/>
        <v>10.862886757769456</v>
      </c>
      <c r="S53" s="16">
        <f t="shared" si="10"/>
        <v>10.862886757769456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цикл'!M54</f>
        <v>28.335941847592267</v>
      </c>
      <c r="P54" s="16">
        <f>N54-'"0" цикл'!N54</f>
        <v>1.4095952488763364</v>
      </c>
      <c r="Q54" s="16">
        <f t="shared" si="8"/>
        <v>28.370980933971694</v>
      </c>
      <c r="R54" s="16">
        <f t="shared" si="9"/>
        <v>2.8478791011997409</v>
      </c>
      <c r="S54" s="16">
        <f t="shared" si="10"/>
        <v>2.8478791011997409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C1" zoomScaleNormal="100" workbookViewId="0">
      <selection activeCell="C1"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19" t="s">
        <v>195</v>
      </c>
      <c r="C1" s="19"/>
      <c r="D1" s="19"/>
      <c r="E1" s="19"/>
      <c r="F1" s="19"/>
      <c r="G1" s="19"/>
      <c r="H1" s="19"/>
      <c r="I1" s="19"/>
      <c r="K1" s="16" t="s">
        <v>1</v>
      </c>
      <c r="L1" s="18">
        <v>180</v>
      </c>
      <c r="M1" s="20"/>
      <c r="N1" s="21"/>
      <c r="O1" s="21"/>
      <c r="P1" s="21"/>
      <c r="Q1" s="21"/>
      <c r="R1" s="21"/>
      <c r="S1" s="22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цикл'!M3</f>
        <v>113.57433581667544</v>
      </c>
      <c r="P3" s="16">
        <f>N3-'"0" цикл'!N3</f>
        <v>170.22097273900454</v>
      </c>
      <c r="Q3" s="16">
        <f>SQRT(O3^2+P3^2)</f>
        <v>204.63213168124867</v>
      </c>
      <c r="R3" s="16">
        <f>IF(Q3=0,0,IF(O3&gt;=0,DEGREES(ASIN(P3/Q3)),(180-DEGREES(ASIN(P3/Q3)))))</f>
        <v>56.288106218888451</v>
      </c>
      <c r="S3" s="16">
        <f>IF(R3&lt;0,360+R3,R3)</f>
        <v>56.288106218888451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цикл'!M4</f>
        <v>118.3339222466592</v>
      </c>
      <c r="P4" s="16">
        <f>N4-'"0" цикл'!N4</f>
        <v>174.98419510672471</v>
      </c>
      <c r="Q4" s="16">
        <f t="shared" ref="Q4:Q54" si="8">SQRT(O4^2+P4^2)</f>
        <v>211.24011383121976</v>
      </c>
      <c r="R4" s="16">
        <f t="shared" ref="R4:R54" si="9">IF(Q4=0,0,IF(O4&gt;=0,DEGREES(ASIN(P4/Q4)),(180-DEGREES(ASIN(P4/Q4)))))</f>
        <v>55.931283186381478</v>
      </c>
      <c r="S4" s="16">
        <f t="shared" ref="S4:S54" si="10">IF(R4&lt;0,360+R4,R4)</f>
        <v>55.931283186381478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цикл'!M5</f>
        <v>118.44057912813909</v>
      </c>
      <c r="P5" s="16">
        <f>N5-'"0" цикл'!N5</f>
        <v>168.67003803298445</v>
      </c>
      <c r="Q5" s="16">
        <f t="shared" si="8"/>
        <v>206.10131613907129</v>
      </c>
      <c r="R5" s="16">
        <f t="shared" si="9"/>
        <v>54.923360568413003</v>
      </c>
      <c r="S5" s="16">
        <f t="shared" si="10"/>
        <v>54.923360568413003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цикл'!M6</f>
        <v>115.43963824190357</v>
      </c>
      <c r="P6" s="16">
        <f>N6-'"0" цикл'!N6</f>
        <v>161.34130448408644</v>
      </c>
      <c r="Q6" s="16">
        <f t="shared" si="8"/>
        <v>198.38681057481685</v>
      </c>
      <c r="R6" s="16">
        <f t="shared" si="9"/>
        <v>54.416295051874137</v>
      </c>
      <c r="S6" s="16">
        <f t="shared" si="10"/>
        <v>54.416295051874137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цикл'!M7</f>
        <v>112.55873987803079</v>
      </c>
      <c r="P7" s="16">
        <f>N7-'"0" цикл'!N7</f>
        <v>156.74432023491929</v>
      </c>
      <c r="Q7" s="16">
        <f t="shared" si="8"/>
        <v>192.97215303985476</v>
      </c>
      <c r="R7" s="16">
        <f t="shared" si="9"/>
        <v>54.317717354924277</v>
      </c>
      <c r="S7" s="16">
        <f t="shared" si="10"/>
        <v>54.317717354924277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цикл'!M8</f>
        <v>110.35536209980665</v>
      </c>
      <c r="P8" s="16">
        <f>N8-'"0" цикл'!N8</f>
        <v>152.75698866298049</v>
      </c>
      <c r="Q8" s="16">
        <f t="shared" si="8"/>
        <v>188.44894143921687</v>
      </c>
      <c r="R8" s="16">
        <f t="shared" si="9"/>
        <v>54.154738202192569</v>
      </c>
      <c r="S8" s="16">
        <f t="shared" si="10"/>
        <v>54.154738202192569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цикл'!M9</f>
        <v>107.96531103111946</v>
      </c>
      <c r="P9" s="16">
        <f>N9-'"0" цикл'!N9</f>
        <v>147.53223951802445</v>
      </c>
      <c r="Q9" s="16">
        <f t="shared" si="8"/>
        <v>182.81758690905559</v>
      </c>
      <c r="R9" s="16">
        <f t="shared" si="9"/>
        <v>53.803026143908752</v>
      </c>
      <c r="S9" s="16">
        <f t="shared" si="10"/>
        <v>53.803026143908752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цикл'!M10</f>
        <v>108.48404340062581</v>
      </c>
      <c r="P10" s="16">
        <f>N10-'"0" цикл'!N10</f>
        <v>142.57310185859464</v>
      </c>
      <c r="Q10" s="16">
        <f t="shared" si="8"/>
        <v>179.1532222599696</v>
      </c>
      <c r="R10" s="16">
        <f t="shared" si="9"/>
        <v>52.732450383585416</v>
      </c>
      <c r="S10" s="16">
        <f t="shared" si="10"/>
        <v>52.732450383585416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цикл'!M11</f>
        <v>110.98560948048484</v>
      </c>
      <c r="P11" s="16">
        <f>N11-'"0" цикл'!N11</f>
        <v>136.79850732720905</v>
      </c>
      <c r="Q11" s="16">
        <f t="shared" si="8"/>
        <v>176.15798908567035</v>
      </c>
      <c r="R11" s="16">
        <f t="shared" si="9"/>
        <v>50.947332528839432</v>
      </c>
      <c r="S11" s="16">
        <f t="shared" si="10"/>
        <v>50.947332528839432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цикл'!M12</f>
        <v>114.22286510806867</v>
      </c>
      <c r="P12" s="16">
        <f>N12-'"0" цикл'!N12</f>
        <v>130.9888924403223</v>
      </c>
      <c r="Q12" s="16">
        <f t="shared" si="8"/>
        <v>173.79572162811829</v>
      </c>
      <c r="R12" s="16">
        <f t="shared" si="9"/>
        <v>48.911434928524059</v>
      </c>
      <c r="S12" s="16">
        <f t="shared" si="10"/>
        <v>48.911434928524059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цикл'!M13</f>
        <v>119.8452989111274</v>
      </c>
      <c r="P13" s="16">
        <f>N13-'"0" цикл'!N13</f>
        <v>125.50061635919118</v>
      </c>
      <c r="Q13" s="16">
        <f t="shared" si="8"/>
        <v>173.53184254664723</v>
      </c>
      <c r="R13" s="16">
        <f t="shared" si="9"/>
        <v>46.320455864768121</v>
      </c>
      <c r="S13" s="16">
        <f t="shared" si="10"/>
        <v>46.320455864768121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цикл'!M14</f>
        <v>129.24405390643489</v>
      </c>
      <c r="P14" s="16">
        <f>N14-'"0" цикл'!N14</f>
        <v>122.14656062024963</v>
      </c>
      <c r="Q14" s="16">
        <f t="shared" si="8"/>
        <v>177.83084024298418</v>
      </c>
      <c r="R14" s="16">
        <f t="shared" si="9"/>
        <v>43.382801941673542</v>
      </c>
      <c r="S14" s="16">
        <f t="shared" si="10"/>
        <v>43.382801941673542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цикл'!M15</f>
        <v>141.4878429621719</v>
      </c>
      <c r="P15" s="16">
        <f>N15-'"0" цикл'!N15</f>
        <v>122.07507398354275</v>
      </c>
      <c r="Q15" s="16">
        <f t="shared" si="8"/>
        <v>186.87197059531331</v>
      </c>
      <c r="R15" s="16">
        <f t="shared" si="9"/>
        <v>40.787476930320629</v>
      </c>
      <c r="S15" s="16">
        <f t="shared" si="10"/>
        <v>40.787476930320629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цикл'!M16</f>
        <v>155.2032870662091</v>
      </c>
      <c r="P16" s="16">
        <f>N16-'"0" цикл'!N16</f>
        <v>125.71953891179861</v>
      </c>
      <c r="Q16" s="16">
        <f t="shared" si="8"/>
        <v>199.73347936775986</v>
      </c>
      <c r="R16" s="16">
        <f t="shared" si="9"/>
        <v>39.008559545140955</v>
      </c>
      <c r="S16" s="16">
        <f t="shared" si="10"/>
        <v>39.008559545140955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цикл'!M17</f>
        <v>167.36746577780247</v>
      </c>
      <c r="P17" s="16">
        <f>N17-'"0" цикл'!N17</f>
        <v>130.35044563435804</v>
      </c>
      <c r="Q17" s="16">
        <f t="shared" si="8"/>
        <v>212.1393581539258</v>
      </c>
      <c r="R17" s="16">
        <f t="shared" si="9"/>
        <v>37.912452267173094</v>
      </c>
      <c r="S17" s="16">
        <f t="shared" si="10"/>
        <v>37.912452267173094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цикл'!M18</f>
        <v>177.23446464820489</v>
      </c>
      <c r="P18" s="16">
        <f>N18-'"0" цикл'!N18</f>
        <v>132.75811650797911</v>
      </c>
      <c r="Q18" s="16">
        <f t="shared" si="8"/>
        <v>221.44248227899257</v>
      </c>
      <c r="R18" s="16">
        <f t="shared" si="9"/>
        <v>36.835178616584557</v>
      </c>
      <c r="S18" s="16">
        <f t="shared" si="10"/>
        <v>36.835178616584557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цикл'!M19</f>
        <v>183.66009661858871</v>
      </c>
      <c r="P19" s="16">
        <f>N19-'"0" цикл'!N19</f>
        <v>132.28066814934596</v>
      </c>
      <c r="Q19" s="16">
        <f t="shared" si="8"/>
        <v>226.33869809642965</v>
      </c>
      <c r="R19" s="16">
        <f t="shared" si="9"/>
        <v>35.763213632794589</v>
      </c>
      <c r="S19" s="16">
        <f t="shared" si="10"/>
        <v>35.763213632794589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цикл'!M20</f>
        <v>189.22792816960157</v>
      </c>
      <c r="P20" s="16">
        <f>N20-'"0" цикл'!N20</f>
        <v>128.52157123109384</v>
      </c>
      <c r="Q20" s="16">
        <f t="shared" si="8"/>
        <v>228.74659138677677</v>
      </c>
      <c r="R20" s="16">
        <f t="shared" si="9"/>
        <v>34.18392485408625</v>
      </c>
      <c r="S20" s="16">
        <f t="shared" si="10"/>
        <v>34.18392485408625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цикл'!M21</f>
        <v>196.35079602106345</v>
      </c>
      <c r="P21" s="16">
        <f>N21-'"0" цикл'!N21</f>
        <v>122.59478919939845</v>
      </c>
      <c r="Q21" s="16">
        <f t="shared" si="8"/>
        <v>231.48027440140598</v>
      </c>
      <c r="R21" s="16">
        <f t="shared" si="9"/>
        <v>31.979259937116218</v>
      </c>
      <c r="S21" s="16">
        <f t="shared" si="10"/>
        <v>31.979259937116218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цикл'!M22</f>
        <v>203.13414809674632</v>
      </c>
      <c r="P22" s="16">
        <f>N22-'"0" цикл'!N22</f>
        <v>119.62954345435807</v>
      </c>
      <c r="Q22" s="16">
        <f t="shared" si="8"/>
        <v>235.74288916124067</v>
      </c>
      <c r="R22" s="16">
        <f t="shared" si="9"/>
        <v>30.494636055011792</v>
      </c>
      <c r="S22" s="16">
        <f t="shared" si="10"/>
        <v>30.494636055011792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цикл'!M23</f>
        <v>208.93925620662486</v>
      </c>
      <c r="P23" s="16">
        <f>N23-'"0" цикл'!N23</f>
        <v>119.57985904306545</v>
      </c>
      <c r="Q23" s="16">
        <f t="shared" si="8"/>
        <v>240.73835480233936</v>
      </c>
      <c r="R23" s="16">
        <f t="shared" si="9"/>
        <v>29.783316381276904</v>
      </c>
      <c r="S23" s="16">
        <f t="shared" si="10"/>
        <v>29.783316381276904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цикл'!M24</f>
        <v>212.54465678967674</v>
      </c>
      <c r="P24" s="16">
        <f>N24-'"0" цикл'!N24</f>
        <v>121.06560015622861</v>
      </c>
      <c r="Q24" s="16">
        <f t="shared" si="8"/>
        <v>244.60603155079662</v>
      </c>
      <c r="R24" s="16">
        <f t="shared" si="9"/>
        <v>29.665872365936366</v>
      </c>
      <c r="S24" s="16">
        <f t="shared" si="10"/>
        <v>29.665872365936366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цикл'!M25</f>
        <v>212.55313997156654</v>
      </c>
      <c r="P25" s="16">
        <f>N25-'"0" цикл'!N25</f>
        <v>123.47733027095761</v>
      </c>
      <c r="Q25" s="16">
        <f t="shared" si="8"/>
        <v>245.81596449908517</v>
      </c>
      <c r="R25" s="16">
        <f t="shared" si="9"/>
        <v>30.153354292861358</v>
      </c>
      <c r="S25" s="16">
        <f t="shared" si="10"/>
        <v>30.153354292861358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цикл'!M26</f>
        <v>211.43818405580939</v>
      </c>
      <c r="P26" s="16">
        <f>N26-'"0" цикл'!N26</f>
        <v>125.07104751369707</v>
      </c>
      <c r="Q26" s="16">
        <f t="shared" si="8"/>
        <v>245.6600753134131</v>
      </c>
      <c r="R26" s="16">
        <f t="shared" si="9"/>
        <v>30.605391016928291</v>
      </c>
      <c r="S26" s="16">
        <f t="shared" si="10"/>
        <v>30.605391016928291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цикл'!M27</f>
        <v>211.18003821632311</v>
      </c>
      <c r="P27" s="16">
        <f>N27-'"0" цикл'!N27</f>
        <v>123.26406398576424</v>
      </c>
      <c r="Q27" s="16">
        <f t="shared" si="8"/>
        <v>244.52206037765646</v>
      </c>
      <c r="R27" s="16">
        <f t="shared" si="9"/>
        <v>30.271760418169553</v>
      </c>
      <c r="S27" s="16">
        <f t="shared" si="10"/>
        <v>30.271760418169553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цикл'!M28</f>
        <v>209.41305135275573</v>
      </c>
      <c r="P28" s="16">
        <f>N28-'"0" цикл'!N28</f>
        <v>123.19740662371979</v>
      </c>
      <c r="Q28" s="16">
        <f t="shared" si="8"/>
        <v>242.96383902894289</v>
      </c>
      <c r="R28" s="16">
        <f t="shared" si="9"/>
        <v>30.468239916679575</v>
      </c>
      <c r="S28" s="16">
        <f t="shared" si="10"/>
        <v>30.468239916679575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цикл'!M29</f>
        <v>205.9263733856119</v>
      </c>
      <c r="P29" s="16">
        <f>N29-'"0" цикл'!N29</f>
        <v>123.79248697874493</v>
      </c>
      <c r="Q29" s="16">
        <f t="shared" si="8"/>
        <v>240.27120320199253</v>
      </c>
      <c r="R29" s="16">
        <f t="shared" si="9"/>
        <v>31.01214944623112</v>
      </c>
      <c r="S29" s="16">
        <f t="shared" si="10"/>
        <v>31.01214944623112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цикл'!M30</f>
        <v>202.14645471109995</v>
      </c>
      <c r="P30" s="16">
        <f>N30-'"0" цикл'!N30</f>
        <v>125.19111097502011</v>
      </c>
      <c r="Q30" s="16">
        <f t="shared" si="8"/>
        <v>237.77300818096779</v>
      </c>
      <c r="R30" s="16">
        <f t="shared" si="9"/>
        <v>31.770304161363509</v>
      </c>
      <c r="S30" s="16">
        <f t="shared" si="10"/>
        <v>31.770304161363509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цикл'!M31</f>
        <v>196.53292905570126</v>
      </c>
      <c r="P31" s="16">
        <f>N31-'"0" цикл'!N31</f>
        <v>126.45643880221917</v>
      </c>
      <c r="Q31" s="16">
        <f t="shared" si="8"/>
        <v>233.70156849656084</v>
      </c>
      <c r="R31" s="16">
        <f t="shared" si="9"/>
        <v>32.75870367088941</v>
      </c>
      <c r="S31" s="16">
        <f t="shared" si="10"/>
        <v>32.75870367088941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цикл'!M32</f>
        <v>189.04202805483285</v>
      </c>
      <c r="P32" s="16">
        <f>N32-'"0" цикл'!N32</f>
        <v>126.57642863404301</v>
      </c>
      <c r="Q32" s="16">
        <f t="shared" si="8"/>
        <v>227.50490248966767</v>
      </c>
      <c r="R32" s="16">
        <f t="shared" si="9"/>
        <v>33.804985259781226</v>
      </c>
      <c r="S32" s="16">
        <f t="shared" si="10"/>
        <v>33.804985259781226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цикл'!M33</f>
        <v>180.4565771917851</v>
      </c>
      <c r="P33" s="16">
        <f>N33-'"0" цикл'!N33</f>
        <v>123.9063515403153</v>
      </c>
      <c r="Q33" s="16">
        <f t="shared" si="8"/>
        <v>218.90034308745817</v>
      </c>
      <c r="R33" s="16">
        <f t="shared" si="9"/>
        <v>34.474542397533256</v>
      </c>
      <c r="S33" s="16">
        <f t="shared" si="10"/>
        <v>34.474542397533256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цикл'!M34</f>
        <v>173.52293586047716</v>
      </c>
      <c r="P34" s="16">
        <f>N34-'"0" цикл'!N34</f>
        <v>120.63635574623859</v>
      </c>
      <c r="Q34" s="16">
        <f t="shared" si="8"/>
        <v>211.33702845779845</v>
      </c>
      <c r="R34" s="16">
        <f t="shared" si="9"/>
        <v>34.807741386749697</v>
      </c>
      <c r="S34" s="16">
        <f t="shared" si="10"/>
        <v>34.807741386749697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цикл'!M35</f>
        <v>167.98544577528691</v>
      </c>
      <c r="P35" s="16">
        <f>N35-'"0" цикл'!N35</f>
        <v>117.16035329907024</v>
      </c>
      <c r="Q35" s="16">
        <f t="shared" si="8"/>
        <v>204.80639242339291</v>
      </c>
      <c r="R35" s="16">
        <f t="shared" si="9"/>
        <v>34.893594693198629</v>
      </c>
      <c r="S35" s="16">
        <f t="shared" si="10"/>
        <v>34.893594693198629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цикл'!M36</f>
        <v>163.63206950840143</v>
      </c>
      <c r="P36" s="16">
        <f>N36-'"0" цикл'!N36</f>
        <v>114.26856066924576</v>
      </c>
      <c r="Q36" s="16">
        <f t="shared" si="8"/>
        <v>199.58145737774191</v>
      </c>
      <c r="R36" s="16">
        <f t="shared" si="9"/>
        <v>34.927605884914755</v>
      </c>
      <c r="S36" s="16">
        <f t="shared" si="10"/>
        <v>34.927605884914755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цикл'!M37</f>
        <v>160.80576014179923</v>
      </c>
      <c r="P37" s="16">
        <f>N37-'"0" цикл'!N37</f>
        <v>111.39619578302052</v>
      </c>
      <c r="Q37" s="16">
        <f t="shared" si="8"/>
        <v>195.62107486084139</v>
      </c>
      <c r="R37" s="16">
        <f t="shared" si="9"/>
        <v>34.711801207471503</v>
      </c>
      <c r="S37" s="16">
        <f t="shared" si="10"/>
        <v>34.711801207471503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цикл'!M38</f>
        <v>160.61427032043349</v>
      </c>
      <c r="P38" s="16">
        <f>N38-'"0" цикл'!N38</f>
        <v>109.23047589246463</v>
      </c>
      <c r="Q38" s="16">
        <f t="shared" si="8"/>
        <v>194.2375882630846</v>
      </c>
      <c r="R38" s="16">
        <f t="shared" si="9"/>
        <v>34.218817560387713</v>
      </c>
      <c r="S38" s="16">
        <f t="shared" si="10"/>
        <v>34.218817560387713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цикл'!M39</f>
        <v>161.86864523563025</v>
      </c>
      <c r="P39" s="16">
        <f>N39-'"0" цикл'!N39</f>
        <v>107.25385201479131</v>
      </c>
      <c r="Q39" s="16">
        <f t="shared" si="8"/>
        <v>194.17735986059003</v>
      </c>
      <c r="R39" s="16">
        <f t="shared" si="9"/>
        <v>33.528378141325717</v>
      </c>
      <c r="S39" s="16">
        <f t="shared" si="10"/>
        <v>33.528378141325717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цикл'!M40</f>
        <v>163.04788625978028</v>
      </c>
      <c r="P40" s="16">
        <f>N40-'"0" цикл'!N40</f>
        <v>104.80823533520945</v>
      </c>
      <c r="Q40" s="16">
        <f t="shared" si="8"/>
        <v>193.82822139168201</v>
      </c>
      <c r="R40" s="16">
        <f t="shared" si="9"/>
        <v>32.733171658342464</v>
      </c>
      <c r="S40" s="16">
        <f t="shared" si="10"/>
        <v>32.733171658342464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цикл'!M41</f>
        <v>161.78134514508977</v>
      </c>
      <c r="P41" s="16">
        <f>N41-'"0" цикл'!N41</f>
        <v>99.107285535295176</v>
      </c>
      <c r="Q41" s="16">
        <f t="shared" si="8"/>
        <v>189.72468917652546</v>
      </c>
      <c r="R41" s="16">
        <f t="shared" si="9"/>
        <v>31.491644297574357</v>
      </c>
      <c r="S41" s="16">
        <f t="shared" si="10"/>
        <v>31.491644297574357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цикл'!M42</f>
        <v>156.93207768988222</v>
      </c>
      <c r="P42" s="16">
        <f>N42-'"0" цикл'!N42</f>
        <v>90.622252843957597</v>
      </c>
      <c r="Q42" s="16">
        <f t="shared" si="8"/>
        <v>181.21829300205155</v>
      </c>
      <c r="R42" s="16">
        <f t="shared" si="9"/>
        <v>30.004785000235678</v>
      </c>
      <c r="S42" s="16">
        <f t="shared" si="10"/>
        <v>30.004785000235678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цикл'!M43</f>
        <v>150.0175647556523</v>
      </c>
      <c r="P43" s="16">
        <f>N43-'"0" цикл'!N43</f>
        <v>82.10312486625395</v>
      </c>
      <c r="Q43" s="16">
        <f t="shared" si="8"/>
        <v>171.01518309208694</v>
      </c>
      <c r="R43" s="16">
        <f t="shared" si="9"/>
        <v>28.691450412676261</v>
      </c>
      <c r="S43" s="16">
        <f t="shared" si="10"/>
        <v>28.691450412676261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цикл'!M44</f>
        <v>140.62944727810881</v>
      </c>
      <c r="P44" s="16">
        <f>N44-'"0" цикл'!N44</f>
        <v>74.515926845462062</v>
      </c>
      <c r="Q44" s="16">
        <f t="shared" si="8"/>
        <v>159.15170371499212</v>
      </c>
      <c r="R44" s="16">
        <f t="shared" si="9"/>
        <v>27.917965768454234</v>
      </c>
      <c r="S44" s="16">
        <f t="shared" si="10"/>
        <v>27.917965768454234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цикл'!M45</f>
        <v>132.93555085908503</v>
      </c>
      <c r="P45" s="16">
        <f>N45-'"0" цикл'!N45</f>
        <v>63.92189255392303</v>
      </c>
      <c r="Q45" s="16">
        <f t="shared" si="8"/>
        <v>147.50548813479335</v>
      </c>
      <c r="R45" s="16">
        <f t="shared" si="9"/>
        <v>25.680515981835473</v>
      </c>
      <c r="S45" s="16">
        <f t="shared" si="10"/>
        <v>25.680515981835473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цикл'!M46</f>
        <v>123.94001348194581</v>
      </c>
      <c r="P46" s="16">
        <f>N46-'"0" цикл'!N46</f>
        <v>54.593083072235544</v>
      </c>
      <c r="Q46" s="16">
        <f t="shared" si="8"/>
        <v>135.43091102564776</v>
      </c>
      <c r="R46" s="16">
        <f t="shared" si="9"/>
        <v>23.772526167540555</v>
      </c>
      <c r="S46" s="16">
        <f t="shared" si="10"/>
        <v>23.772526167540555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цикл'!M47</f>
        <v>113.64045413423904</v>
      </c>
      <c r="P47" s="16">
        <f>N47-'"0" цикл'!N47</f>
        <v>46.35986754029657</v>
      </c>
      <c r="Q47" s="16">
        <f t="shared" si="8"/>
        <v>122.73300344320565</v>
      </c>
      <c r="R47" s="16">
        <f t="shared" si="9"/>
        <v>22.193109113647768</v>
      </c>
      <c r="S47" s="16">
        <f t="shared" si="10"/>
        <v>22.193109113647768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цикл'!M48</f>
        <v>103.31180935230877</v>
      </c>
      <c r="P48" s="16">
        <f>N48-'"0" цикл'!N48</f>
        <v>38.215124902353026</v>
      </c>
      <c r="Q48" s="16">
        <f t="shared" si="8"/>
        <v>110.15319206881949</v>
      </c>
      <c r="R48" s="16">
        <f t="shared" si="9"/>
        <v>20.299476154314938</v>
      </c>
      <c r="S48" s="16">
        <f t="shared" si="10"/>
        <v>20.299476154314938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цикл'!M49</f>
        <v>93.629109502327267</v>
      </c>
      <c r="P49" s="16">
        <f>N49-'"0" цикл'!N49</f>
        <v>29.466831068185826</v>
      </c>
      <c r="Q49" s="16">
        <f t="shared" si="8"/>
        <v>98.156529479193551</v>
      </c>
      <c r="R49" s="16">
        <f t="shared" si="9"/>
        <v>17.469763407835998</v>
      </c>
      <c r="S49" s="16">
        <f t="shared" si="10"/>
        <v>17.469763407835998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цикл'!M50</f>
        <v>81.968623503980922</v>
      </c>
      <c r="P50" s="16">
        <f>N50-'"0" цикл'!N50</f>
        <v>22.738888616494712</v>
      </c>
      <c r="Q50" s="16">
        <f t="shared" si="8"/>
        <v>85.064165749454844</v>
      </c>
      <c r="R50" s="16">
        <f t="shared" si="9"/>
        <v>15.504528817874874</v>
      </c>
      <c r="S50" s="16">
        <f t="shared" si="10"/>
        <v>15.504528817874874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цикл'!M51</f>
        <v>68.632217900465761</v>
      </c>
      <c r="P51" s="16">
        <f>N51-'"0" цикл'!N51</f>
        <v>18.008337133733178</v>
      </c>
      <c r="Q51" s="16">
        <f t="shared" si="8"/>
        <v>70.955489852859202</v>
      </c>
      <c r="R51" s="16">
        <f t="shared" si="9"/>
        <v>14.702352412450903</v>
      </c>
      <c r="S51" s="16">
        <f t="shared" si="10"/>
        <v>14.702352412450903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цикл'!M52</f>
        <v>55.120107883742612</v>
      </c>
      <c r="P52" s="16">
        <f>N52-'"0" цикл'!N52</f>
        <v>12.925087583245581</v>
      </c>
      <c r="Q52" s="16">
        <f t="shared" si="8"/>
        <v>56.615229242227691</v>
      </c>
      <c r="R52" s="16">
        <f t="shared" si="9"/>
        <v>13.196830344315876</v>
      </c>
      <c r="S52" s="16">
        <f t="shared" si="10"/>
        <v>13.196830344315876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цикл'!M53</f>
        <v>41.622538871431573</v>
      </c>
      <c r="P53" s="16">
        <f>N53-'"0" цикл'!N53</f>
        <v>7.9872803929343679</v>
      </c>
      <c r="Q53" s="16">
        <f t="shared" si="8"/>
        <v>42.381981904804618</v>
      </c>
      <c r="R53" s="16">
        <f t="shared" si="9"/>
        <v>10.862886757769456</v>
      </c>
      <c r="S53" s="16">
        <f t="shared" si="10"/>
        <v>10.862886757769456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цикл'!M54</f>
        <v>28.335941847592267</v>
      </c>
      <c r="P54" s="16">
        <f>N54-'"0" цикл'!N54</f>
        <v>1.4095952488763364</v>
      </c>
      <c r="Q54" s="16">
        <f t="shared" si="8"/>
        <v>28.370980933971694</v>
      </c>
      <c r="R54" s="16">
        <f t="shared" si="9"/>
        <v>2.8478791011997409</v>
      </c>
      <c r="S54" s="16">
        <f t="shared" si="10"/>
        <v>2.8478791011997409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19" t="s">
        <v>195</v>
      </c>
      <c r="C1" s="19"/>
      <c r="D1" s="19"/>
      <c r="E1" s="19"/>
      <c r="F1" s="19"/>
      <c r="G1" s="19"/>
      <c r="H1" s="19"/>
      <c r="I1" s="19"/>
      <c r="K1" s="16" t="s">
        <v>1</v>
      </c>
      <c r="L1" s="18">
        <v>180</v>
      </c>
      <c r="M1" s="20"/>
      <c r="N1" s="21"/>
      <c r="O1" s="21"/>
      <c r="P1" s="21"/>
      <c r="Q1" s="21"/>
      <c r="R1" s="21"/>
      <c r="S1" s="22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цикл'!M3</f>
        <v>113.57433581667544</v>
      </c>
      <c r="P3" s="16">
        <f>N3-'"0" цикл'!N3</f>
        <v>170.22097273900454</v>
      </c>
      <c r="Q3" s="16">
        <f>SQRT(O3^2+P3^2)</f>
        <v>204.63213168124867</v>
      </c>
      <c r="R3" s="16">
        <f>IF(Q3=0,0,IF(O3&gt;=0,DEGREES(ASIN(P3/Q3)),(180-DEGREES(ASIN(P3/Q3)))))</f>
        <v>56.288106218888451</v>
      </c>
      <c r="S3" s="16">
        <f>IF(R3&lt;0,360+R3,R3)</f>
        <v>56.288106218888451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цикл'!M4</f>
        <v>118.3339222466592</v>
      </c>
      <c r="P4" s="16">
        <f>N4-'"0" цикл'!N4</f>
        <v>174.98419510672471</v>
      </c>
      <c r="Q4" s="16">
        <f t="shared" ref="Q4:Q54" si="8">SQRT(O4^2+P4^2)</f>
        <v>211.24011383121976</v>
      </c>
      <c r="R4" s="16">
        <f t="shared" ref="R4:R54" si="9">IF(Q4=0,0,IF(O4&gt;=0,DEGREES(ASIN(P4/Q4)),(180-DEGREES(ASIN(P4/Q4)))))</f>
        <v>55.931283186381478</v>
      </c>
      <c r="S4" s="16">
        <f t="shared" ref="S4:S54" si="10">IF(R4&lt;0,360+R4,R4)</f>
        <v>55.931283186381478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цикл'!M5</f>
        <v>118.44057912813909</v>
      </c>
      <c r="P5" s="16">
        <f>N5-'"0" цикл'!N5</f>
        <v>168.67003803298445</v>
      </c>
      <c r="Q5" s="16">
        <f t="shared" si="8"/>
        <v>206.10131613907129</v>
      </c>
      <c r="R5" s="16">
        <f t="shared" si="9"/>
        <v>54.923360568413003</v>
      </c>
      <c r="S5" s="16">
        <f t="shared" si="10"/>
        <v>54.923360568413003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цикл'!M6</f>
        <v>115.43963824190357</v>
      </c>
      <c r="P6" s="16">
        <f>N6-'"0" цикл'!N6</f>
        <v>161.34130448408644</v>
      </c>
      <c r="Q6" s="16">
        <f t="shared" si="8"/>
        <v>198.38681057481685</v>
      </c>
      <c r="R6" s="16">
        <f t="shared" si="9"/>
        <v>54.416295051874137</v>
      </c>
      <c r="S6" s="16">
        <f t="shared" si="10"/>
        <v>54.416295051874137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цикл'!M7</f>
        <v>112.55873987803079</v>
      </c>
      <c r="P7" s="16">
        <f>N7-'"0" цикл'!N7</f>
        <v>156.74432023491929</v>
      </c>
      <c r="Q7" s="16">
        <f t="shared" si="8"/>
        <v>192.97215303985476</v>
      </c>
      <c r="R7" s="16">
        <f t="shared" si="9"/>
        <v>54.317717354924277</v>
      </c>
      <c r="S7" s="16">
        <f t="shared" si="10"/>
        <v>54.317717354924277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цикл'!M8</f>
        <v>110.35536209980665</v>
      </c>
      <c r="P8" s="16">
        <f>N8-'"0" цикл'!N8</f>
        <v>152.75698866298049</v>
      </c>
      <c r="Q8" s="16">
        <f t="shared" si="8"/>
        <v>188.44894143921687</v>
      </c>
      <c r="R8" s="16">
        <f t="shared" si="9"/>
        <v>54.154738202192569</v>
      </c>
      <c r="S8" s="16">
        <f t="shared" si="10"/>
        <v>54.154738202192569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цикл'!M9</f>
        <v>107.96531103111946</v>
      </c>
      <c r="P9" s="16">
        <f>N9-'"0" цикл'!N9</f>
        <v>147.53223951802445</v>
      </c>
      <c r="Q9" s="16">
        <f t="shared" si="8"/>
        <v>182.81758690905559</v>
      </c>
      <c r="R9" s="16">
        <f t="shared" si="9"/>
        <v>53.803026143908752</v>
      </c>
      <c r="S9" s="16">
        <f t="shared" si="10"/>
        <v>53.803026143908752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цикл'!M10</f>
        <v>108.48404340062581</v>
      </c>
      <c r="P10" s="16">
        <f>N10-'"0" цикл'!N10</f>
        <v>142.57310185859464</v>
      </c>
      <c r="Q10" s="16">
        <f t="shared" si="8"/>
        <v>179.1532222599696</v>
      </c>
      <c r="R10" s="16">
        <f t="shared" si="9"/>
        <v>52.732450383585416</v>
      </c>
      <c r="S10" s="16">
        <f t="shared" si="10"/>
        <v>52.732450383585416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цикл'!M11</f>
        <v>110.98560948048484</v>
      </c>
      <c r="P11" s="16">
        <f>N11-'"0" цикл'!N11</f>
        <v>136.79850732720905</v>
      </c>
      <c r="Q11" s="16">
        <f t="shared" si="8"/>
        <v>176.15798908567035</v>
      </c>
      <c r="R11" s="16">
        <f t="shared" si="9"/>
        <v>50.947332528839432</v>
      </c>
      <c r="S11" s="16">
        <f t="shared" si="10"/>
        <v>50.947332528839432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цикл'!M12</f>
        <v>114.22286510806867</v>
      </c>
      <c r="P12" s="16">
        <f>N12-'"0" цикл'!N12</f>
        <v>130.9888924403223</v>
      </c>
      <c r="Q12" s="16">
        <f t="shared" si="8"/>
        <v>173.79572162811829</v>
      </c>
      <c r="R12" s="16">
        <f t="shared" si="9"/>
        <v>48.911434928524059</v>
      </c>
      <c r="S12" s="16">
        <f t="shared" si="10"/>
        <v>48.911434928524059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цикл'!M13</f>
        <v>119.8452989111274</v>
      </c>
      <c r="P13" s="16">
        <f>N13-'"0" цикл'!N13</f>
        <v>125.50061635919118</v>
      </c>
      <c r="Q13" s="16">
        <f t="shared" si="8"/>
        <v>173.53184254664723</v>
      </c>
      <c r="R13" s="16">
        <f t="shared" si="9"/>
        <v>46.320455864768121</v>
      </c>
      <c r="S13" s="16">
        <f t="shared" si="10"/>
        <v>46.320455864768121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цикл'!M14</f>
        <v>129.24405390643489</v>
      </c>
      <c r="P14" s="16">
        <f>N14-'"0" цикл'!N14</f>
        <v>122.14656062024963</v>
      </c>
      <c r="Q14" s="16">
        <f t="shared" si="8"/>
        <v>177.83084024298418</v>
      </c>
      <c r="R14" s="16">
        <f t="shared" si="9"/>
        <v>43.382801941673542</v>
      </c>
      <c r="S14" s="16">
        <f t="shared" si="10"/>
        <v>43.382801941673542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цикл'!M15</f>
        <v>141.4878429621719</v>
      </c>
      <c r="P15" s="16">
        <f>N15-'"0" цикл'!N15</f>
        <v>122.07507398354275</v>
      </c>
      <c r="Q15" s="16">
        <f t="shared" si="8"/>
        <v>186.87197059531331</v>
      </c>
      <c r="R15" s="16">
        <f t="shared" si="9"/>
        <v>40.787476930320629</v>
      </c>
      <c r="S15" s="16">
        <f t="shared" si="10"/>
        <v>40.787476930320629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цикл'!M16</f>
        <v>155.2032870662091</v>
      </c>
      <c r="P16" s="16">
        <f>N16-'"0" цикл'!N16</f>
        <v>125.71953891179861</v>
      </c>
      <c r="Q16" s="16">
        <f t="shared" si="8"/>
        <v>199.73347936775986</v>
      </c>
      <c r="R16" s="16">
        <f t="shared" si="9"/>
        <v>39.008559545140955</v>
      </c>
      <c r="S16" s="16">
        <f t="shared" si="10"/>
        <v>39.008559545140955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цикл'!M17</f>
        <v>167.36746577780247</v>
      </c>
      <c r="P17" s="16">
        <f>N17-'"0" цикл'!N17</f>
        <v>130.35044563435804</v>
      </c>
      <c r="Q17" s="16">
        <f t="shared" si="8"/>
        <v>212.1393581539258</v>
      </c>
      <c r="R17" s="16">
        <f t="shared" si="9"/>
        <v>37.912452267173094</v>
      </c>
      <c r="S17" s="16">
        <f t="shared" si="10"/>
        <v>37.912452267173094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цикл'!M18</f>
        <v>177.23446464820489</v>
      </c>
      <c r="P18" s="16">
        <f>N18-'"0" цикл'!N18</f>
        <v>132.75811650797911</v>
      </c>
      <c r="Q18" s="16">
        <f t="shared" si="8"/>
        <v>221.44248227899257</v>
      </c>
      <c r="R18" s="16">
        <f t="shared" si="9"/>
        <v>36.835178616584557</v>
      </c>
      <c r="S18" s="16">
        <f t="shared" si="10"/>
        <v>36.835178616584557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цикл'!M19</f>
        <v>183.66009661858871</v>
      </c>
      <c r="P19" s="16">
        <f>N19-'"0" цикл'!N19</f>
        <v>132.28066814934596</v>
      </c>
      <c r="Q19" s="16">
        <f t="shared" si="8"/>
        <v>226.33869809642965</v>
      </c>
      <c r="R19" s="16">
        <f t="shared" si="9"/>
        <v>35.763213632794589</v>
      </c>
      <c r="S19" s="16">
        <f t="shared" si="10"/>
        <v>35.763213632794589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цикл'!M20</f>
        <v>189.22792816960157</v>
      </c>
      <c r="P20" s="16">
        <f>N20-'"0" цикл'!N20</f>
        <v>128.52157123109384</v>
      </c>
      <c r="Q20" s="16">
        <f t="shared" si="8"/>
        <v>228.74659138677677</v>
      </c>
      <c r="R20" s="16">
        <f t="shared" si="9"/>
        <v>34.18392485408625</v>
      </c>
      <c r="S20" s="16">
        <f t="shared" si="10"/>
        <v>34.18392485408625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цикл'!M21</f>
        <v>196.35079602106345</v>
      </c>
      <c r="P21" s="16">
        <f>N21-'"0" цикл'!N21</f>
        <v>122.59478919939845</v>
      </c>
      <c r="Q21" s="16">
        <f t="shared" si="8"/>
        <v>231.48027440140598</v>
      </c>
      <c r="R21" s="16">
        <f t="shared" si="9"/>
        <v>31.979259937116218</v>
      </c>
      <c r="S21" s="16">
        <f t="shared" si="10"/>
        <v>31.979259937116218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цикл'!M22</f>
        <v>203.13414809674632</v>
      </c>
      <c r="P22" s="16">
        <f>N22-'"0" цикл'!N22</f>
        <v>119.62954345435807</v>
      </c>
      <c r="Q22" s="16">
        <f t="shared" si="8"/>
        <v>235.74288916124067</v>
      </c>
      <c r="R22" s="16">
        <f t="shared" si="9"/>
        <v>30.494636055011792</v>
      </c>
      <c r="S22" s="16">
        <f t="shared" si="10"/>
        <v>30.494636055011792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цикл'!M23</f>
        <v>208.93925620662486</v>
      </c>
      <c r="P23" s="16">
        <f>N23-'"0" цикл'!N23</f>
        <v>119.57985904306545</v>
      </c>
      <c r="Q23" s="16">
        <f t="shared" si="8"/>
        <v>240.73835480233936</v>
      </c>
      <c r="R23" s="16">
        <f t="shared" si="9"/>
        <v>29.783316381276904</v>
      </c>
      <c r="S23" s="16">
        <f t="shared" si="10"/>
        <v>29.783316381276904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цикл'!M24</f>
        <v>212.54465678967674</v>
      </c>
      <c r="P24" s="16">
        <f>N24-'"0" цикл'!N24</f>
        <v>121.06560015622861</v>
      </c>
      <c r="Q24" s="16">
        <f t="shared" si="8"/>
        <v>244.60603155079662</v>
      </c>
      <c r="R24" s="16">
        <f t="shared" si="9"/>
        <v>29.665872365936366</v>
      </c>
      <c r="S24" s="16">
        <f t="shared" si="10"/>
        <v>29.665872365936366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цикл'!M25</f>
        <v>212.55313997156654</v>
      </c>
      <c r="P25" s="16">
        <f>N25-'"0" цикл'!N25</f>
        <v>123.47733027095761</v>
      </c>
      <c r="Q25" s="16">
        <f t="shared" si="8"/>
        <v>245.81596449908517</v>
      </c>
      <c r="R25" s="16">
        <f t="shared" si="9"/>
        <v>30.153354292861358</v>
      </c>
      <c r="S25" s="16">
        <f t="shared" si="10"/>
        <v>30.153354292861358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цикл'!M26</f>
        <v>211.43818405580939</v>
      </c>
      <c r="P26" s="16">
        <f>N26-'"0" цикл'!N26</f>
        <v>125.07104751369707</v>
      </c>
      <c r="Q26" s="16">
        <f t="shared" si="8"/>
        <v>245.6600753134131</v>
      </c>
      <c r="R26" s="16">
        <f t="shared" si="9"/>
        <v>30.605391016928291</v>
      </c>
      <c r="S26" s="16">
        <f t="shared" si="10"/>
        <v>30.605391016928291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цикл'!M27</f>
        <v>211.18003821632311</v>
      </c>
      <c r="P27" s="16">
        <f>N27-'"0" цикл'!N27</f>
        <v>123.26406398576424</v>
      </c>
      <c r="Q27" s="16">
        <f t="shared" si="8"/>
        <v>244.52206037765646</v>
      </c>
      <c r="R27" s="16">
        <f t="shared" si="9"/>
        <v>30.271760418169553</v>
      </c>
      <c r="S27" s="16">
        <f t="shared" si="10"/>
        <v>30.271760418169553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цикл'!M28</f>
        <v>209.41305135275573</v>
      </c>
      <c r="P28" s="16">
        <f>N28-'"0" цикл'!N28</f>
        <v>123.19740662371979</v>
      </c>
      <c r="Q28" s="16">
        <f t="shared" si="8"/>
        <v>242.96383902894289</v>
      </c>
      <c r="R28" s="16">
        <f t="shared" si="9"/>
        <v>30.468239916679575</v>
      </c>
      <c r="S28" s="16">
        <f t="shared" si="10"/>
        <v>30.468239916679575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цикл'!M29</f>
        <v>205.9263733856119</v>
      </c>
      <c r="P29" s="16">
        <f>N29-'"0" цикл'!N29</f>
        <v>123.79248697874493</v>
      </c>
      <c r="Q29" s="16">
        <f t="shared" si="8"/>
        <v>240.27120320199253</v>
      </c>
      <c r="R29" s="16">
        <f t="shared" si="9"/>
        <v>31.01214944623112</v>
      </c>
      <c r="S29" s="16">
        <f t="shared" si="10"/>
        <v>31.01214944623112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цикл'!M30</f>
        <v>202.14645471109995</v>
      </c>
      <c r="P30" s="16">
        <f>N30-'"0" цикл'!N30</f>
        <v>125.19111097502011</v>
      </c>
      <c r="Q30" s="16">
        <f t="shared" si="8"/>
        <v>237.77300818096779</v>
      </c>
      <c r="R30" s="16">
        <f t="shared" si="9"/>
        <v>31.770304161363509</v>
      </c>
      <c r="S30" s="16">
        <f t="shared" si="10"/>
        <v>31.770304161363509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цикл'!M31</f>
        <v>196.53292905570126</v>
      </c>
      <c r="P31" s="16">
        <f>N31-'"0" цикл'!N31</f>
        <v>126.45643880221917</v>
      </c>
      <c r="Q31" s="16">
        <f t="shared" si="8"/>
        <v>233.70156849656084</v>
      </c>
      <c r="R31" s="16">
        <f t="shared" si="9"/>
        <v>32.75870367088941</v>
      </c>
      <c r="S31" s="16">
        <f t="shared" si="10"/>
        <v>32.75870367088941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цикл'!M32</f>
        <v>189.04202805483285</v>
      </c>
      <c r="P32" s="16">
        <f>N32-'"0" цикл'!N32</f>
        <v>126.57642863404301</v>
      </c>
      <c r="Q32" s="16">
        <f t="shared" si="8"/>
        <v>227.50490248966767</v>
      </c>
      <c r="R32" s="16">
        <f t="shared" si="9"/>
        <v>33.804985259781226</v>
      </c>
      <c r="S32" s="16">
        <f t="shared" si="10"/>
        <v>33.804985259781226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цикл'!M33</f>
        <v>180.4565771917851</v>
      </c>
      <c r="P33" s="16">
        <f>N33-'"0" цикл'!N33</f>
        <v>123.9063515403153</v>
      </c>
      <c r="Q33" s="16">
        <f t="shared" si="8"/>
        <v>218.90034308745817</v>
      </c>
      <c r="R33" s="16">
        <f t="shared" si="9"/>
        <v>34.474542397533256</v>
      </c>
      <c r="S33" s="16">
        <f t="shared" si="10"/>
        <v>34.474542397533256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цикл'!M34</f>
        <v>173.52293586047716</v>
      </c>
      <c r="P34" s="16">
        <f>N34-'"0" цикл'!N34</f>
        <v>120.63635574623859</v>
      </c>
      <c r="Q34" s="16">
        <f t="shared" si="8"/>
        <v>211.33702845779845</v>
      </c>
      <c r="R34" s="16">
        <f t="shared" si="9"/>
        <v>34.807741386749697</v>
      </c>
      <c r="S34" s="16">
        <f t="shared" si="10"/>
        <v>34.807741386749697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цикл'!M35</f>
        <v>167.98544577528691</v>
      </c>
      <c r="P35" s="16">
        <f>N35-'"0" цикл'!N35</f>
        <v>117.16035329907024</v>
      </c>
      <c r="Q35" s="16">
        <f t="shared" si="8"/>
        <v>204.80639242339291</v>
      </c>
      <c r="R35" s="16">
        <f t="shared" si="9"/>
        <v>34.893594693198629</v>
      </c>
      <c r="S35" s="16">
        <f t="shared" si="10"/>
        <v>34.893594693198629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цикл'!M36</f>
        <v>163.63206950840143</v>
      </c>
      <c r="P36" s="16">
        <f>N36-'"0" цикл'!N36</f>
        <v>114.26856066924576</v>
      </c>
      <c r="Q36" s="16">
        <f t="shared" si="8"/>
        <v>199.58145737774191</v>
      </c>
      <c r="R36" s="16">
        <f t="shared" si="9"/>
        <v>34.927605884914755</v>
      </c>
      <c r="S36" s="16">
        <f t="shared" si="10"/>
        <v>34.927605884914755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цикл'!M37</f>
        <v>160.80576014179923</v>
      </c>
      <c r="P37" s="16">
        <f>N37-'"0" цикл'!N37</f>
        <v>111.39619578302052</v>
      </c>
      <c r="Q37" s="16">
        <f t="shared" si="8"/>
        <v>195.62107486084139</v>
      </c>
      <c r="R37" s="16">
        <f t="shared" si="9"/>
        <v>34.711801207471503</v>
      </c>
      <c r="S37" s="16">
        <f t="shared" si="10"/>
        <v>34.711801207471503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цикл'!M38</f>
        <v>160.61427032043349</v>
      </c>
      <c r="P38" s="16">
        <f>N38-'"0" цикл'!N38</f>
        <v>109.23047589246463</v>
      </c>
      <c r="Q38" s="16">
        <f t="shared" si="8"/>
        <v>194.2375882630846</v>
      </c>
      <c r="R38" s="16">
        <f t="shared" si="9"/>
        <v>34.218817560387713</v>
      </c>
      <c r="S38" s="16">
        <f t="shared" si="10"/>
        <v>34.218817560387713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цикл'!M39</f>
        <v>161.86864523563025</v>
      </c>
      <c r="P39" s="16">
        <f>N39-'"0" цикл'!N39</f>
        <v>107.25385201479131</v>
      </c>
      <c r="Q39" s="16">
        <f t="shared" si="8"/>
        <v>194.17735986059003</v>
      </c>
      <c r="R39" s="16">
        <f t="shared" si="9"/>
        <v>33.528378141325717</v>
      </c>
      <c r="S39" s="16">
        <f t="shared" si="10"/>
        <v>33.528378141325717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цикл'!M40</f>
        <v>163.04788625978028</v>
      </c>
      <c r="P40" s="16">
        <f>N40-'"0" цикл'!N40</f>
        <v>104.80823533520945</v>
      </c>
      <c r="Q40" s="16">
        <f t="shared" si="8"/>
        <v>193.82822139168201</v>
      </c>
      <c r="R40" s="16">
        <f t="shared" si="9"/>
        <v>32.733171658342464</v>
      </c>
      <c r="S40" s="16">
        <f t="shared" si="10"/>
        <v>32.733171658342464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цикл'!M41</f>
        <v>161.78134514508977</v>
      </c>
      <c r="P41" s="16">
        <f>N41-'"0" цикл'!N41</f>
        <v>99.107285535295176</v>
      </c>
      <c r="Q41" s="16">
        <f t="shared" si="8"/>
        <v>189.72468917652546</v>
      </c>
      <c r="R41" s="16">
        <f t="shared" si="9"/>
        <v>31.491644297574357</v>
      </c>
      <c r="S41" s="16">
        <f t="shared" si="10"/>
        <v>31.491644297574357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цикл'!M42</f>
        <v>156.93207768988222</v>
      </c>
      <c r="P42" s="16">
        <f>N42-'"0" цикл'!N42</f>
        <v>90.622252843957597</v>
      </c>
      <c r="Q42" s="16">
        <f t="shared" si="8"/>
        <v>181.21829300205155</v>
      </c>
      <c r="R42" s="16">
        <f t="shared" si="9"/>
        <v>30.004785000235678</v>
      </c>
      <c r="S42" s="16">
        <f t="shared" si="10"/>
        <v>30.004785000235678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цикл'!M43</f>
        <v>150.0175647556523</v>
      </c>
      <c r="P43" s="16">
        <f>N43-'"0" цикл'!N43</f>
        <v>82.10312486625395</v>
      </c>
      <c r="Q43" s="16">
        <f t="shared" si="8"/>
        <v>171.01518309208694</v>
      </c>
      <c r="R43" s="16">
        <f t="shared" si="9"/>
        <v>28.691450412676261</v>
      </c>
      <c r="S43" s="16">
        <f t="shared" si="10"/>
        <v>28.691450412676261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цикл'!M44</f>
        <v>140.62944727810881</v>
      </c>
      <c r="P44" s="16">
        <f>N44-'"0" цикл'!N44</f>
        <v>74.515926845462062</v>
      </c>
      <c r="Q44" s="16">
        <f t="shared" si="8"/>
        <v>159.15170371499212</v>
      </c>
      <c r="R44" s="16">
        <f t="shared" si="9"/>
        <v>27.917965768454234</v>
      </c>
      <c r="S44" s="16">
        <f t="shared" si="10"/>
        <v>27.917965768454234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цикл'!M45</f>
        <v>132.93555085908503</v>
      </c>
      <c r="P45" s="16">
        <f>N45-'"0" цикл'!N45</f>
        <v>63.92189255392303</v>
      </c>
      <c r="Q45" s="16">
        <f t="shared" si="8"/>
        <v>147.50548813479335</v>
      </c>
      <c r="R45" s="16">
        <f t="shared" si="9"/>
        <v>25.680515981835473</v>
      </c>
      <c r="S45" s="16">
        <f t="shared" si="10"/>
        <v>25.680515981835473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цикл'!M46</f>
        <v>123.94001348194581</v>
      </c>
      <c r="P46" s="16">
        <f>N46-'"0" цикл'!N46</f>
        <v>54.593083072235544</v>
      </c>
      <c r="Q46" s="16">
        <f t="shared" si="8"/>
        <v>135.43091102564776</v>
      </c>
      <c r="R46" s="16">
        <f t="shared" si="9"/>
        <v>23.772526167540555</v>
      </c>
      <c r="S46" s="16">
        <f t="shared" si="10"/>
        <v>23.772526167540555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цикл'!M47</f>
        <v>113.64045413423904</v>
      </c>
      <c r="P47" s="16">
        <f>N47-'"0" цикл'!N47</f>
        <v>46.35986754029657</v>
      </c>
      <c r="Q47" s="16">
        <f t="shared" si="8"/>
        <v>122.73300344320565</v>
      </c>
      <c r="R47" s="16">
        <f t="shared" si="9"/>
        <v>22.193109113647768</v>
      </c>
      <c r="S47" s="16">
        <f t="shared" si="10"/>
        <v>22.193109113647768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цикл'!M48</f>
        <v>103.31180935230877</v>
      </c>
      <c r="P48" s="16">
        <f>N48-'"0" цикл'!N48</f>
        <v>38.215124902353026</v>
      </c>
      <c r="Q48" s="16">
        <f t="shared" si="8"/>
        <v>110.15319206881949</v>
      </c>
      <c r="R48" s="16">
        <f t="shared" si="9"/>
        <v>20.299476154314938</v>
      </c>
      <c r="S48" s="16">
        <f t="shared" si="10"/>
        <v>20.299476154314938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цикл'!M49</f>
        <v>93.629109502327267</v>
      </c>
      <c r="P49" s="16">
        <f>N49-'"0" цикл'!N49</f>
        <v>29.466831068185826</v>
      </c>
      <c r="Q49" s="16">
        <f t="shared" si="8"/>
        <v>98.156529479193551</v>
      </c>
      <c r="R49" s="16">
        <f t="shared" si="9"/>
        <v>17.469763407835998</v>
      </c>
      <c r="S49" s="16">
        <f t="shared" si="10"/>
        <v>17.469763407835998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цикл'!M50</f>
        <v>81.968623503980922</v>
      </c>
      <c r="P50" s="16">
        <f>N50-'"0" цикл'!N50</f>
        <v>22.738888616494712</v>
      </c>
      <c r="Q50" s="16">
        <f t="shared" si="8"/>
        <v>85.064165749454844</v>
      </c>
      <c r="R50" s="16">
        <f t="shared" si="9"/>
        <v>15.504528817874874</v>
      </c>
      <c r="S50" s="16">
        <f t="shared" si="10"/>
        <v>15.504528817874874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цикл'!M51</f>
        <v>68.632217900465761</v>
      </c>
      <c r="P51" s="16">
        <f>N51-'"0" цикл'!N51</f>
        <v>18.008337133733178</v>
      </c>
      <c r="Q51" s="16">
        <f t="shared" si="8"/>
        <v>70.955489852859202</v>
      </c>
      <c r="R51" s="16">
        <f t="shared" si="9"/>
        <v>14.702352412450903</v>
      </c>
      <c r="S51" s="16">
        <f t="shared" si="10"/>
        <v>14.702352412450903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цикл'!M52</f>
        <v>55.120107883742612</v>
      </c>
      <c r="P52" s="16">
        <f>N52-'"0" цикл'!N52</f>
        <v>12.925087583245581</v>
      </c>
      <c r="Q52" s="16">
        <f t="shared" si="8"/>
        <v>56.615229242227691</v>
      </c>
      <c r="R52" s="16">
        <f t="shared" si="9"/>
        <v>13.196830344315876</v>
      </c>
      <c r="S52" s="16">
        <f t="shared" si="10"/>
        <v>13.196830344315876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цикл'!M53</f>
        <v>41.622538871431573</v>
      </c>
      <c r="P53" s="16">
        <f>N53-'"0" цикл'!N53</f>
        <v>7.9872803929343679</v>
      </c>
      <c r="Q53" s="16">
        <f t="shared" si="8"/>
        <v>42.381981904804618</v>
      </c>
      <c r="R53" s="16">
        <f t="shared" si="9"/>
        <v>10.862886757769456</v>
      </c>
      <c r="S53" s="16">
        <f t="shared" si="10"/>
        <v>10.862886757769456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цикл'!M54</f>
        <v>28.335941847592267</v>
      </c>
      <c r="P54" s="16">
        <f>N54-'"0" цикл'!N54</f>
        <v>1.4095952488763364</v>
      </c>
      <c r="Q54" s="16">
        <f t="shared" si="8"/>
        <v>28.370980933971694</v>
      </c>
      <c r="R54" s="16">
        <f t="shared" si="9"/>
        <v>2.8478791011997409</v>
      </c>
      <c r="S54" s="16">
        <f t="shared" si="10"/>
        <v>2.8478791011997409</v>
      </c>
    </row>
  </sheetData>
  <mergeCells count="2">
    <mergeCell ref="B1:I1"/>
    <mergeCell ref="M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70" zoomScaleNormal="70" workbookViewId="0">
      <selection sqref="A1:XFD1048576"/>
    </sheetView>
  </sheetViews>
  <sheetFormatPr defaultRowHeight="15" x14ac:dyDescent="0.25"/>
  <cols>
    <col min="1" max="1" width="9.140625" style="7"/>
    <col min="2" max="3" width="9.42578125" style="12" customWidth="1"/>
    <col min="4" max="5" width="9.42578125" style="13" customWidth="1"/>
    <col min="6" max="7" width="9.42578125" style="12" customWidth="1"/>
    <col min="8" max="9" width="9.42578125" style="13" customWidth="1"/>
    <col min="10" max="19" width="9.140625" style="16"/>
  </cols>
  <sheetData>
    <row r="1" spans="1:19" x14ac:dyDescent="0.25">
      <c r="B1" s="19" t="s">
        <v>195</v>
      </c>
      <c r="C1" s="19"/>
      <c r="D1" s="19"/>
      <c r="E1" s="19"/>
      <c r="F1" s="19"/>
      <c r="G1" s="19"/>
      <c r="H1" s="19"/>
      <c r="I1" s="19"/>
      <c r="K1" s="16" t="s">
        <v>1</v>
      </c>
      <c r="L1" s="18">
        <v>180</v>
      </c>
      <c r="M1" s="20"/>
      <c r="N1" s="21"/>
      <c r="O1" s="21"/>
      <c r="P1" s="21"/>
      <c r="Q1" s="21"/>
      <c r="R1" s="21"/>
      <c r="S1" s="22"/>
    </row>
    <row r="2" spans="1:19" ht="105" x14ac:dyDescent="0.25">
      <c r="A2" s="7" t="s">
        <v>2</v>
      </c>
      <c r="B2" s="9" t="s">
        <v>99</v>
      </c>
      <c r="C2" s="9" t="s">
        <v>100</v>
      </c>
      <c r="D2" s="10" t="s">
        <v>101</v>
      </c>
      <c r="E2" s="10" t="s">
        <v>102</v>
      </c>
      <c r="F2" s="9" t="s">
        <v>187</v>
      </c>
      <c r="G2" s="9" t="s">
        <v>188</v>
      </c>
      <c r="H2" s="10" t="s">
        <v>189</v>
      </c>
      <c r="I2" s="10" t="s">
        <v>186</v>
      </c>
      <c r="J2" s="10" t="s">
        <v>191</v>
      </c>
      <c r="K2" s="10" t="s">
        <v>192</v>
      </c>
      <c r="L2" s="10" t="s">
        <v>193</v>
      </c>
      <c r="M2" s="15" t="s">
        <v>17</v>
      </c>
      <c r="N2" s="15" t="s">
        <v>18</v>
      </c>
      <c r="O2" s="14" t="s">
        <v>19</v>
      </c>
      <c r="P2" s="14" t="s">
        <v>20</v>
      </c>
      <c r="Q2" s="14" t="s">
        <v>21</v>
      </c>
      <c r="R2" s="14"/>
      <c r="S2" s="14" t="s">
        <v>22</v>
      </c>
    </row>
    <row r="3" spans="1:19" x14ac:dyDescent="0.25">
      <c r="A3" s="7">
        <v>-0.5</v>
      </c>
      <c r="B3" s="11" t="s">
        <v>103</v>
      </c>
      <c r="C3" s="11" t="s">
        <v>104</v>
      </c>
      <c r="D3" s="8">
        <f>(B3-C3)/2</f>
        <v>-1963.5</v>
      </c>
      <c r="E3" s="8">
        <f t="shared" ref="E3:E54" si="0">0.5*SIN(D3/3600*PI()/180)*1000+E4</f>
        <v>-200.38155580556699</v>
      </c>
      <c r="F3" s="11">
        <v>-3702</v>
      </c>
      <c r="G3" s="11">
        <v>228</v>
      </c>
      <c r="H3" s="8">
        <f>(F3-G3)/2</f>
        <v>-1965</v>
      </c>
      <c r="I3" s="8">
        <f t="shared" ref="I3:I54" si="1">0.5*SIN(H3/3600*PI()/180)*1000+I4</f>
        <v>-202.18379614515277</v>
      </c>
      <c r="J3" s="16">
        <f>SQRT(E3^2+I3^2)</f>
        <v>284.65954284148677</v>
      </c>
      <c r="K3" s="16">
        <f t="shared" ref="K3:K54" si="2">IF(E3&gt;=0,180-DEGREES(ASIN(-I3/J3)),IF(E3&lt;0,DEGREES(ASIN(-I3/J3)),360-DEGREES(ASIN(I3/J3))))</f>
        <v>45.256505123367646</v>
      </c>
      <c r="L3" s="16">
        <f>IF((K3+$L$1)&lt;=360,K3+$L$1,K3+$L$1-360)</f>
        <v>225.25650512336765</v>
      </c>
      <c r="M3" s="16">
        <f>J3*COS(RADIANS(L3))</f>
        <v>-200.38155580556702</v>
      </c>
      <c r="N3" s="16">
        <f>J3*SIN(RADIANS(L3))</f>
        <v>-202.18379614515271</v>
      </c>
      <c r="O3" s="16">
        <f>M3-'"0" цикл'!M3</f>
        <v>113.57433581667544</v>
      </c>
      <c r="P3" s="16">
        <f>N3-'"0" цикл'!N3</f>
        <v>170.22097273900454</v>
      </c>
      <c r="Q3" s="16">
        <f>SQRT(O3^2+P3^2)</f>
        <v>204.63213168124867</v>
      </c>
      <c r="R3" s="16">
        <f>IF(Q3=0,0,IF(O3&gt;=0,DEGREES(ASIN(P3/Q3)),(180-DEGREES(ASIN(P3/Q3)))))</f>
        <v>56.288106218888451</v>
      </c>
      <c r="S3" s="16">
        <f>IF(R3&lt;0,360+R3,R3)</f>
        <v>56.288106218888451</v>
      </c>
    </row>
    <row r="4" spans="1:19" x14ac:dyDescent="0.25">
      <c r="A4" s="7">
        <v>0</v>
      </c>
      <c r="B4" s="11" t="s">
        <v>105</v>
      </c>
      <c r="C4" s="11" t="s">
        <v>106</v>
      </c>
      <c r="D4" s="8">
        <f t="shared" ref="D4:D54" si="3">(B4-C4)/2</f>
        <v>-1325</v>
      </c>
      <c r="E4" s="8">
        <f t="shared" si="0"/>
        <v>-195.62196937558332</v>
      </c>
      <c r="F4" s="11">
        <v>-3010</v>
      </c>
      <c r="G4" s="11">
        <v>-428</v>
      </c>
      <c r="H4" s="8">
        <f>(F4-G4)/2</f>
        <v>-1291</v>
      </c>
      <c r="I4" s="8">
        <f t="shared" si="1"/>
        <v>-197.42057377743248</v>
      </c>
      <c r="J4" s="16">
        <f t="shared" ref="J4:J54" si="4">SQRT(E4^2+I4^2)</f>
        <v>277.92595750126026</v>
      </c>
      <c r="K4" s="16">
        <f t="shared" si="2"/>
        <v>45.262189739284302</v>
      </c>
      <c r="L4" s="16">
        <f t="shared" ref="L4:L53" si="5">IF((K4+$L$1)&lt;=360,K4+$L$1,K4+$L$1-360)</f>
        <v>225.26218973928431</v>
      </c>
      <c r="M4" s="16">
        <f t="shared" ref="M4:M54" si="6">J4*COS(RADIANS(L4))</f>
        <v>-195.62196937558326</v>
      </c>
      <c r="N4" s="16">
        <f t="shared" ref="N4:N54" si="7">J4*SIN(RADIANS(L4))</f>
        <v>-197.42057377743254</v>
      </c>
      <c r="O4" s="16">
        <f>M4-'"0" цикл'!M4</f>
        <v>118.3339222466592</v>
      </c>
      <c r="P4" s="16">
        <f>N4-'"0" цикл'!N4</f>
        <v>174.98419510672471</v>
      </c>
      <c r="Q4" s="16">
        <f t="shared" ref="Q4:Q54" si="8">SQRT(O4^2+P4^2)</f>
        <v>211.24011383121976</v>
      </c>
      <c r="R4" s="16">
        <f t="shared" ref="R4:R54" si="9">IF(Q4=0,0,IF(O4&gt;=0,DEGREES(ASIN(P4/Q4)),(180-DEGREES(ASIN(P4/Q4)))))</f>
        <v>55.931283186381478</v>
      </c>
      <c r="S4" s="16">
        <f t="shared" ref="S4:S54" si="10">IF(R4&lt;0,360+R4,R4)</f>
        <v>55.931283186381478</v>
      </c>
    </row>
    <row r="5" spans="1:19" x14ac:dyDescent="0.25">
      <c r="A5" s="7">
        <v>0.5</v>
      </c>
      <c r="B5" s="11" t="s">
        <v>107</v>
      </c>
      <c r="C5" s="11" t="s">
        <v>108</v>
      </c>
      <c r="D5" s="8">
        <f t="shared" si="3"/>
        <v>-587</v>
      </c>
      <c r="E5" s="8">
        <f t="shared" si="0"/>
        <v>-192.41010082794665</v>
      </c>
      <c r="F5" s="11">
        <v>-2302</v>
      </c>
      <c r="G5" s="11">
        <v>-1171</v>
      </c>
      <c r="H5" s="8">
        <f t="shared" ref="H5:H54" si="11">(F5-G5)/2</f>
        <v>-565.5</v>
      </c>
      <c r="I5" s="8">
        <f t="shared" si="1"/>
        <v>-194.2911218983574</v>
      </c>
      <c r="J5" s="16">
        <f t="shared" si="4"/>
        <v>273.44229180787482</v>
      </c>
      <c r="K5" s="16">
        <f t="shared" si="2"/>
        <v>45.27870022685164</v>
      </c>
      <c r="L5" s="16">
        <f t="shared" si="5"/>
        <v>225.27870022685164</v>
      </c>
      <c r="M5" s="16">
        <f t="shared" si="6"/>
        <v>-192.41010082794665</v>
      </c>
      <c r="N5" s="16">
        <f t="shared" si="7"/>
        <v>-194.2911218983574</v>
      </c>
      <c r="O5" s="16">
        <f>M5-'"0" цикл'!M5</f>
        <v>118.44057912813909</v>
      </c>
      <c r="P5" s="16">
        <f>N5-'"0" цикл'!N5</f>
        <v>168.67003803298445</v>
      </c>
      <c r="Q5" s="16">
        <f t="shared" si="8"/>
        <v>206.10131613907129</v>
      </c>
      <c r="R5" s="16">
        <f t="shared" si="9"/>
        <v>54.923360568413003</v>
      </c>
      <c r="S5" s="16">
        <f t="shared" si="10"/>
        <v>54.923360568413003</v>
      </c>
    </row>
    <row r="6" spans="1:19" x14ac:dyDescent="0.25">
      <c r="A6" s="7">
        <v>1</v>
      </c>
      <c r="B6" s="11" t="s">
        <v>109</v>
      </c>
      <c r="C6" s="11" t="s">
        <v>110</v>
      </c>
      <c r="D6" s="8">
        <f t="shared" si="3"/>
        <v>-1149.5</v>
      </c>
      <c r="E6" s="8">
        <f t="shared" si="0"/>
        <v>-190.98717459458109</v>
      </c>
      <c r="F6" s="11">
        <v>-2912</v>
      </c>
      <c r="G6" s="11">
        <v>-547</v>
      </c>
      <c r="H6" s="8">
        <f t="shared" si="11"/>
        <v>-1182.5</v>
      </c>
      <c r="I6" s="8">
        <f t="shared" si="1"/>
        <v>-192.92031293229982</v>
      </c>
      <c r="J6" s="16">
        <f t="shared" si="4"/>
        <v>271.4670293083812</v>
      </c>
      <c r="K6" s="16">
        <f t="shared" si="2"/>
        <v>45.288506308022626</v>
      </c>
      <c r="L6" s="16">
        <f t="shared" si="5"/>
        <v>225.28850630802262</v>
      </c>
      <c r="M6" s="16">
        <f t="shared" si="6"/>
        <v>-190.98717459458115</v>
      </c>
      <c r="N6" s="16">
        <f t="shared" si="7"/>
        <v>-192.92031293229979</v>
      </c>
      <c r="O6" s="16">
        <f>M6-'"0" цикл'!M6</f>
        <v>115.43963824190357</v>
      </c>
      <c r="P6" s="16">
        <f>N6-'"0" цикл'!N6</f>
        <v>161.34130448408644</v>
      </c>
      <c r="Q6" s="16">
        <f t="shared" si="8"/>
        <v>198.38681057481685</v>
      </c>
      <c r="R6" s="16">
        <f t="shared" si="9"/>
        <v>54.416295051874137</v>
      </c>
      <c r="S6" s="16">
        <f t="shared" si="10"/>
        <v>54.416295051874137</v>
      </c>
    </row>
    <row r="7" spans="1:19" x14ac:dyDescent="0.25">
      <c r="A7" s="7">
        <v>1.5</v>
      </c>
      <c r="B7" s="11" t="s">
        <v>111</v>
      </c>
      <c r="C7" s="11" t="s">
        <v>112</v>
      </c>
      <c r="D7" s="8">
        <f t="shared" si="3"/>
        <v>-1497</v>
      </c>
      <c r="E7" s="8">
        <f t="shared" si="0"/>
        <v>-188.20072238586908</v>
      </c>
      <c r="F7" s="11">
        <v>-3200</v>
      </c>
      <c r="G7" s="11">
        <v>-222</v>
      </c>
      <c r="H7" s="8">
        <f t="shared" si="11"/>
        <v>-1489</v>
      </c>
      <c r="I7" s="8">
        <f t="shared" si="1"/>
        <v>-190.05386774441848</v>
      </c>
      <c r="J7" s="16">
        <f t="shared" si="4"/>
        <v>267.46959556401151</v>
      </c>
      <c r="K7" s="16">
        <f t="shared" si="2"/>
        <v>45.280701308472246</v>
      </c>
      <c r="L7" s="16">
        <f t="shared" si="5"/>
        <v>225.28070130847226</v>
      </c>
      <c r="M7" s="16">
        <f t="shared" si="6"/>
        <v>-188.20072238586908</v>
      </c>
      <c r="N7" s="16">
        <f t="shared" si="7"/>
        <v>-190.05386774441851</v>
      </c>
      <c r="O7" s="16">
        <f>M7-'"0" цикл'!M7</f>
        <v>112.55873987803079</v>
      </c>
      <c r="P7" s="16">
        <f>N7-'"0" цикл'!N7</f>
        <v>156.74432023491929</v>
      </c>
      <c r="Q7" s="16">
        <f t="shared" si="8"/>
        <v>192.97215303985476</v>
      </c>
      <c r="R7" s="16">
        <f t="shared" si="9"/>
        <v>54.317717354924277</v>
      </c>
      <c r="S7" s="16">
        <f t="shared" si="10"/>
        <v>54.317717354924277</v>
      </c>
    </row>
    <row r="8" spans="1:19" x14ac:dyDescent="0.25">
      <c r="A8" s="7">
        <v>2</v>
      </c>
      <c r="B8" s="11" t="s">
        <v>113</v>
      </c>
      <c r="C8" s="11" t="s">
        <v>114</v>
      </c>
      <c r="D8" s="8">
        <f t="shared" si="3"/>
        <v>-1174.5</v>
      </c>
      <c r="E8" s="8">
        <f t="shared" si="0"/>
        <v>-184.57192383996491</v>
      </c>
      <c r="F8" s="11">
        <v>-2928</v>
      </c>
      <c r="G8" s="11">
        <v>-615</v>
      </c>
      <c r="H8" s="8">
        <f t="shared" si="11"/>
        <v>-1156.5</v>
      </c>
      <c r="I8" s="8">
        <f t="shared" si="1"/>
        <v>-186.44446123774742</v>
      </c>
      <c r="J8" s="16">
        <f t="shared" si="4"/>
        <v>262.35154315578114</v>
      </c>
      <c r="K8" s="16">
        <f t="shared" si="2"/>
        <v>45.289172077640984</v>
      </c>
      <c r="L8" s="16">
        <f t="shared" si="5"/>
        <v>225.28917207764098</v>
      </c>
      <c r="M8" s="16">
        <f t="shared" si="6"/>
        <v>-184.57192383996488</v>
      </c>
      <c r="N8" s="16">
        <f t="shared" si="7"/>
        <v>-186.44446123774745</v>
      </c>
      <c r="O8" s="16">
        <f>M8-'"0" цикл'!M8</f>
        <v>110.35536209980665</v>
      </c>
      <c r="P8" s="16">
        <f>N8-'"0" цикл'!N8</f>
        <v>152.75698866298049</v>
      </c>
      <c r="Q8" s="16">
        <f t="shared" si="8"/>
        <v>188.44894143921687</v>
      </c>
      <c r="R8" s="16">
        <f t="shared" si="9"/>
        <v>54.154738202192569</v>
      </c>
      <c r="S8" s="16">
        <f t="shared" si="10"/>
        <v>54.154738202192569</v>
      </c>
    </row>
    <row r="9" spans="1:19" x14ac:dyDescent="0.25">
      <c r="A9" s="7">
        <v>2.5</v>
      </c>
      <c r="B9" s="11" t="s">
        <v>115</v>
      </c>
      <c r="C9" s="11" t="s">
        <v>116</v>
      </c>
      <c r="D9" s="8">
        <f t="shared" si="3"/>
        <v>-1837</v>
      </c>
      <c r="E9" s="8">
        <f t="shared" si="0"/>
        <v>-181.7248708827984</v>
      </c>
      <c r="F9" s="11">
        <v>-3558</v>
      </c>
      <c r="G9" s="11">
        <v>171</v>
      </c>
      <c r="H9" s="8">
        <f t="shared" si="11"/>
        <v>-1864.5</v>
      </c>
      <c r="I9" s="8">
        <f t="shared" si="1"/>
        <v>-183.64104081530374</v>
      </c>
      <c r="J9" s="16">
        <f t="shared" si="4"/>
        <v>258.35626675019478</v>
      </c>
      <c r="K9" s="16">
        <f t="shared" si="2"/>
        <v>45.300486279332638</v>
      </c>
      <c r="L9" s="16">
        <f t="shared" si="5"/>
        <v>225.30048627933263</v>
      </c>
      <c r="M9" s="16">
        <f t="shared" si="6"/>
        <v>-181.7248708827984</v>
      </c>
      <c r="N9" s="16">
        <f t="shared" si="7"/>
        <v>-183.64104081530374</v>
      </c>
      <c r="O9" s="16">
        <f>M9-'"0" цикл'!M9</f>
        <v>107.96531103111946</v>
      </c>
      <c r="P9" s="16">
        <f>N9-'"0" цикл'!N9</f>
        <v>147.53223951802445</v>
      </c>
      <c r="Q9" s="16">
        <f t="shared" si="8"/>
        <v>182.81758690905559</v>
      </c>
      <c r="R9" s="16">
        <f t="shared" si="9"/>
        <v>53.803026143908752</v>
      </c>
      <c r="S9" s="16">
        <f t="shared" si="10"/>
        <v>53.803026143908752</v>
      </c>
    </row>
    <row r="10" spans="1:19" x14ac:dyDescent="0.25">
      <c r="A10" s="7">
        <v>3</v>
      </c>
      <c r="B10" s="11" t="s">
        <v>117</v>
      </c>
      <c r="C10" s="11" t="s">
        <v>118</v>
      </c>
      <c r="D10" s="8">
        <f t="shared" si="3"/>
        <v>-2058</v>
      </c>
      <c r="E10" s="8">
        <f t="shared" si="0"/>
        <v>-177.27191608842742</v>
      </c>
      <c r="F10" s="11">
        <v>-3765</v>
      </c>
      <c r="G10" s="11">
        <v>350</v>
      </c>
      <c r="H10" s="8">
        <f t="shared" si="11"/>
        <v>-2057.5</v>
      </c>
      <c r="I10" s="8">
        <f t="shared" si="1"/>
        <v>-179.12142682325731</v>
      </c>
      <c r="J10" s="16">
        <f t="shared" si="4"/>
        <v>252.01154295163144</v>
      </c>
      <c r="K10" s="16">
        <f t="shared" si="2"/>
        <v>45.297334981427682</v>
      </c>
      <c r="L10" s="16">
        <f t="shared" si="5"/>
        <v>225.2973349814277</v>
      </c>
      <c r="M10" s="16">
        <f t="shared" si="6"/>
        <v>-177.27191608842736</v>
      </c>
      <c r="N10" s="16">
        <f t="shared" si="7"/>
        <v>-179.12142682325734</v>
      </c>
      <c r="O10" s="16">
        <f>M10-'"0" цикл'!M10</f>
        <v>108.48404340062581</v>
      </c>
      <c r="P10" s="16">
        <f>N10-'"0" цикл'!N10</f>
        <v>142.57310185859464</v>
      </c>
      <c r="Q10" s="16">
        <f t="shared" si="8"/>
        <v>179.1532222599696</v>
      </c>
      <c r="R10" s="16">
        <f t="shared" si="9"/>
        <v>52.732450383585416</v>
      </c>
      <c r="S10" s="16">
        <f t="shared" si="10"/>
        <v>52.732450383585416</v>
      </c>
    </row>
    <row r="11" spans="1:19" x14ac:dyDescent="0.25">
      <c r="A11" s="7">
        <v>3.5</v>
      </c>
      <c r="B11" s="11" t="s">
        <v>119</v>
      </c>
      <c r="C11" s="11" t="s">
        <v>120</v>
      </c>
      <c r="D11" s="8">
        <f t="shared" si="3"/>
        <v>-2136.5</v>
      </c>
      <c r="E11" s="8">
        <f t="shared" si="0"/>
        <v>-172.28326608063912</v>
      </c>
      <c r="F11" s="11">
        <v>-4262</v>
      </c>
      <c r="G11" s="11">
        <v>374</v>
      </c>
      <c r="H11" s="8">
        <f t="shared" si="11"/>
        <v>-2318</v>
      </c>
      <c r="I11" s="8">
        <f t="shared" si="1"/>
        <v>-174.13398878935806</v>
      </c>
      <c r="J11" s="16">
        <f t="shared" si="4"/>
        <v>244.95748574620978</v>
      </c>
      <c r="K11" s="16">
        <f t="shared" si="2"/>
        <v>45.30609789187934</v>
      </c>
      <c r="L11" s="16">
        <f t="shared" si="5"/>
        <v>225.30609789187935</v>
      </c>
      <c r="M11" s="16">
        <f t="shared" si="6"/>
        <v>-172.28326608063909</v>
      </c>
      <c r="N11" s="16">
        <f t="shared" si="7"/>
        <v>-174.13398878935806</v>
      </c>
      <c r="O11" s="16">
        <f>M11-'"0" цикл'!M11</f>
        <v>110.98560948048484</v>
      </c>
      <c r="P11" s="16">
        <f>N11-'"0" цикл'!N11</f>
        <v>136.79850732720905</v>
      </c>
      <c r="Q11" s="16">
        <f t="shared" si="8"/>
        <v>176.15798908567035</v>
      </c>
      <c r="R11" s="16">
        <f t="shared" si="9"/>
        <v>50.947332528839432</v>
      </c>
      <c r="S11" s="16">
        <f t="shared" si="10"/>
        <v>50.947332528839432</v>
      </c>
    </row>
    <row r="12" spans="1:19" x14ac:dyDescent="0.25">
      <c r="A12" s="7">
        <v>4</v>
      </c>
      <c r="B12" s="11" t="s">
        <v>121</v>
      </c>
      <c r="C12" s="11" t="s">
        <v>122</v>
      </c>
      <c r="D12" s="8">
        <f t="shared" si="3"/>
        <v>-2731.5</v>
      </c>
      <c r="E12" s="8">
        <f t="shared" si="0"/>
        <v>-167.10433654044473</v>
      </c>
      <c r="F12" s="11">
        <v>-4510</v>
      </c>
      <c r="G12" s="11">
        <v>1097</v>
      </c>
      <c r="H12" s="8">
        <f t="shared" si="11"/>
        <v>-2803.5</v>
      </c>
      <c r="I12" s="8">
        <f t="shared" si="1"/>
        <v>-168.51511649701695</v>
      </c>
      <c r="J12" s="16">
        <f t="shared" si="4"/>
        <v>237.3208877840832</v>
      </c>
      <c r="K12" s="16">
        <f t="shared" si="2"/>
        <v>45.240842002813665</v>
      </c>
      <c r="L12" s="16">
        <f t="shared" si="5"/>
        <v>225.24084200281368</v>
      </c>
      <c r="M12" s="16">
        <f t="shared" si="6"/>
        <v>-167.10433654044471</v>
      </c>
      <c r="N12" s="16">
        <f t="shared" si="7"/>
        <v>-168.51511649701698</v>
      </c>
      <c r="O12" s="16">
        <f>M12-'"0" цикл'!M12</f>
        <v>114.22286510806867</v>
      </c>
      <c r="P12" s="16">
        <f>N12-'"0" цикл'!N12</f>
        <v>130.9888924403223</v>
      </c>
      <c r="Q12" s="16">
        <f t="shared" si="8"/>
        <v>173.79572162811829</v>
      </c>
      <c r="R12" s="16">
        <f t="shared" si="9"/>
        <v>48.911434928524059</v>
      </c>
      <c r="S12" s="16">
        <f t="shared" si="10"/>
        <v>48.911434928524059</v>
      </c>
    </row>
    <row r="13" spans="1:19" x14ac:dyDescent="0.25">
      <c r="A13" s="7">
        <v>4.5</v>
      </c>
      <c r="B13" s="11" t="s">
        <v>123</v>
      </c>
      <c r="C13" s="11" t="s">
        <v>124</v>
      </c>
      <c r="D13" s="8">
        <f t="shared" si="3"/>
        <v>-3916</v>
      </c>
      <c r="E13" s="8">
        <f t="shared" si="0"/>
        <v>-160.48318721840269</v>
      </c>
      <c r="F13" s="11">
        <v>-5668</v>
      </c>
      <c r="G13" s="11">
        <v>2227</v>
      </c>
      <c r="H13" s="8">
        <f t="shared" si="11"/>
        <v>-3947.5</v>
      </c>
      <c r="I13" s="8">
        <f t="shared" si="1"/>
        <v>-161.71944996028762</v>
      </c>
      <c r="J13" s="16">
        <f t="shared" si="4"/>
        <v>227.83334671473108</v>
      </c>
      <c r="K13" s="16">
        <f t="shared" si="2"/>
        <v>45.219837709914366</v>
      </c>
      <c r="L13" s="16">
        <f t="shared" si="5"/>
        <v>225.21983770991437</v>
      </c>
      <c r="M13" s="16">
        <f t="shared" si="6"/>
        <v>-160.48318721840266</v>
      </c>
      <c r="N13" s="16">
        <f t="shared" si="7"/>
        <v>-161.71944996028768</v>
      </c>
      <c r="O13" s="16">
        <f>M13-'"0" цикл'!M13</f>
        <v>119.8452989111274</v>
      </c>
      <c r="P13" s="16">
        <f>N13-'"0" цикл'!N13</f>
        <v>125.50061635919118</v>
      </c>
      <c r="Q13" s="16">
        <f t="shared" si="8"/>
        <v>173.53184254664723</v>
      </c>
      <c r="R13" s="16">
        <f t="shared" si="9"/>
        <v>46.320455864768121</v>
      </c>
      <c r="S13" s="16">
        <f t="shared" si="10"/>
        <v>46.320455864768121</v>
      </c>
    </row>
    <row r="14" spans="1:19" x14ac:dyDescent="0.25">
      <c r="A14" s="7">
        <v>5</v>
      </c>
      <c r="B14" s="11" t="s">
        <v>125</v>
      </c>
      <c r="C14" s="11" t="s">
        <v>126</v>
      </c>
      <c r="D14" s="8">
        <f t="shared" si="3"/>
        <v>-5273.5</v>
      </c>
      <c r="E14" s="8">
        <f t="shared" si="0"/>
        <v>-150.99110559002344</v>
      </c>
      <c r="F14" s="11">
        <v>-7005</v>
      </c>
      <c r="G14" s="11">
        <v>3515</v>
      </c>
      <c r="H14" s="8">
        <f t="shared" si="11"/>
        <v>-5260</v>
      </c>
      <c r="I14" s="8">
        <f t="shared" si="1"/>
        <v>-152.15102404903928</v>
      </c>
      <c r="J14" s="16">
        <f t="shared" si="4"/>
        <v>214.35542467236263</v>
      </c>
      <c r="K14" s="16">
        <f t="shared" si="2"/>
        <v>45.219230853955821</v>
      </c>
      <c r="L14" s="16">
        <f t="shared" si="5"/>
        <v>225.21923085395582</v>
      </c>
      <c r="M14" s="16">
        <f t="shared" si="6"/>
        <v>-150.99110559002344</v>
      </c>
      <c r="N14" s="16">
        <f t="shared" si="7"/>
        <v>-152.15102404903925</v>
      </c>
      <c r="O14" s="16">
        <f>M14-'"0" цикл'!M14</f>
        <v>129.24405390643489</v>
      </c>
      <c r="P14" s="16">
        <f>N14-'"0" цикл'!N14</f>
        <v>122.14656062024963</v>
      </c>
      <c r="Q14" s="16">
        <f t="shared" si="8"/>
        <v>177.83084024298418</v>
      </c>
      <c r="R14" s="16">
        <f t="shared" si="9"/>
        <v>43.382801941673542</v>
      </c>
      <c r="S14" s="16">
        <f t="shared" si="10"/>
        <v>43.382801941673542</v>
      </c>
    </row>
    <row r="15" spans="1:19" x14ac:dyDescent="0.25">
      <c r="A15" s="7">
        <v>5.5</v>
      </c>
      <c r="B15" s="11" t="s">
        <v>127</v>
      </c>
      <c r="C15" s="11" t="s">
        <v>128</v>
      </c>
      <c r="D15" s="8">
        <f t="shared" si="3"/>
        <v>-6288.5</v>
      </c>
      <c r="E15" s="8">
        <f t="shared" si="0"/>
        <v>-138.2091734521515</v>
      </c>
      <c r="F15" s="11">
        <v>-8031</v>
      </c>
      <c r="G15" s="11">
        <v>4599</v>
      </c>
      <c r="H15" s="8">
        <f t="shared" si="11"/>
        <v>-6315</v>
      </c>
      <c r="I15" s="8">
        <f t="shared" si="1"/>
        <v>-139.4018061671969</v>
      </c>
      <c r="J15" s="16">
        <f t="shared" si="4"/>
        <v>196.30241768506988</v>
      </c>
      <c r="K15" s="16">
        <f t="shared" si="2"/>
        <v>45.246144445704807</v>
      </c>
      <c r="L15" s="16">
        <f t="shared" si="5"/>
        <v>225.2461444457048</v>
      </c>
      <c r="M15" s="16">
        <f t="shared" si="6"/>
        <v>-138.20917345215156</v>
      </c>
      <c r="N15" s="16">
        <f t="shared" si="7"/>
        <v>-139.40180616719684</v>
      </c>
      <c r="O15" s="16">
        <f>M15-'"0" цикл'!M15</f>
        <v>141.4878429621719</v>
      </c>
      <c r="P15" s="16">
        <f>N15-'"0" цикл'!N15</f>
        <v>122.07507398354275</v>
      </c>
      <c r="Q15" s="16">
        <f t="shared" si="8"/>
        <v>186.87197059531331</v>
      </c>
      <c r="R15" s="16">
        <f t="shared" si="9"/>
        <v>40.787476930320629</v>
      </c>
      <c r="S15" s="16">
        <f t="shared" si="10"/>
        <v>40.787476930320629</v>
      </c>
    </row>
    <row r="16" spans="1:19" x14ac:dyDescent="0.25">
      <c r="A16" s="7">
        <v>6</v>
      </c>
      <c r="B16" s="11" t="s">
        <v>129</v>
      </c>
      <c r="C16" s="11" t="s">
        <v>130</v>
      </c>
      <c r="D16" s="8">
        <f t="shared" si="3"/>
        <v>-6174.5</v>
      </c>
      <c r="E16" s="8">
        <f t="shared" si="0"/>
        <v>-122.96778065563274</v>
      </c>
      <c r="F16" s="11">
        <v>-7865</v>
      </c>
      <c r="G16" s="11">
        <v>4444</v>
      </c>
      <c r="H16" s="8">
        <f t="shared" si="11"/>
        <v>-6154.5</v>
      </c>
      <c r="I16" s="8">
        <f t="shared" si="1"/>
        <v>-124.09620553572584</v>
      </c>
      <c r="J16" s="16">
        <f t="shared" si="4"/>
        <v>174.70244219167893</v>
      </c>
      <c r="K16" s="16">
        <f t="shared" si="2"/>
        <v>45.261687405582485</v>
      </c>
      <c r="L16" s="16">
        <f t="shared" si="5"/>
        <v>225.26168740558248</v>
      </c>
      <c r="M16" s="16">
        <f t="shared" si="6"/>
        <v>-122.96778065563272</v>
      </c>
      <c r="N16" s="16">
        <f t="shared" si="7"/>
        <v>-124.09620553572584</v>
      </c>
      <c r="O16" s="16">
        <f>M16-'"0" цикл'!M16</f>
        <v>155.2032870662091</v>
      </c>
      <c r="P16" s="16">
        <f>N16-'"0" цикл'!N16</f>
        <v>125.71953891179861</v>
      </c>
      <c r="Q16" s="16">
        <f t="shared" si="8"/>
        <v>199.73347936775986</v>
      </c>
      <c r="R16" s="16">
        <f t="shared" si="9"/>
        <v>39.008559545140955</v>
      </c>
      <c r="S16" s="16">
        <f t="shared" si="10"/>
        <v>39.008559545140955</v>
      </c>
    </row>
    <row r="17" spans="1:19" x14ac:dyDescent="0.25">
      <c r="A17" s="7">
        <v>6.5</v>
      </c>
      <c r="B17" s="11" t="s">
        <v>131</v>
      </c>
      <c r="C17" s="11" t="s">
        <v>132</v>
      </c>
      <c r="D17" s="8">
        <f t="shared" si="3"/>
        <v>-5283.5</v>
      </c>
      <c r="E17" s="8">
        <f t="shared" si="0"/>
        <v>-108.00260555193182</v>
      </c>
      <c r="F17" s="11">
        <v>-6979</v>
      </c>
      <c r="G17" s="11">
        <v>3516</v>
      </c>
      <c r="H17" s="8">
        <f t="shared" si="11"/>
        <v>-5247.5</v>
      </c>
      <c r="I17" s="8">
        <f t="shared" si="1"/>
        <v>-109.17949015011231</v>
      </c>
      <c r="J17" s="16">
        <f t="shared" si="4"/>
        <v>153.573187358486</v>
      </c>
      <c r="K17" s="16">
        <f t="shared" si="2"/>
        <v>45.310476147799271</v>
      </c>
      <c r="L17" s="16">
        <f t="shared" si="5"/>
        <v>225.31047614779928</v>
      </c>
      <c r="M17" s="16">
        <f t="shared" si="6"/>
        <v>-108.00260555193178</v>
      </c>
      <c r="N17" s="16">
        <f t="shared" si="7"/>
        <v>-109.17949015011233</v>
      </c>
      <c r="O17" s="16">
        <f>M17-'"0" цикл'!M17</f>
        <v>167.36746577780247</v>
      </c>
      <c r="P17" s="16">
        <f>N17-'"0" цикл'!N17</f>
        <v>130.35044563435804</v>
      </c>
      <c r="Q17" s="16">
        <f t="shared" si="8"/>
        <v>212.1393581539258</v>
      </c>
      <c r="R17" s="16">
        <f t="shared" si="9"/>
        <v>37.912452267173094</v>
      </c>
      <c r="S17" s="16">
        <f t="shared" si="10"/>
        <v>37.912452267173094</v>
      </c>
    </row>
    <row r="18" spans="1:19" x14ac:dyDescent="0.25">
      <c r="A18" s="7">
        <v>7</v>
      </c>
      <c r="B18" s="11" t="s">
        <v>133</v>
      </c>
      <c r="C18" s="11" t="s">
        <v>134</v>
      </c>
      <c r="D18" s="8">
        <f t="shared" si="3"/>
        <v>-3972.5</v>
      </c>
      <c r="E18" s="8">
        <f t="shared" si="0"/>
        <v>-95.196440667108746</v>
      </c>
      <c r="F18" s="11">
        <v>-5692</v>
      </c>
      <c r="G18" s="11">
        <v>2257</v>
      </c>
      <c r="H18" s="8">
        <f t="shared" si="11"/>
        <v>-3974.5</v>
      </c>
      <c r="I18" s="8">
        <f t="shared" si="1"/>
        <v>-96.46056329477338</v>
      </c>
      <c r="J18" s="16">
        <f t="shared" si="4"/>
        <v>135.5249150039628</v>
      </c>
      <c r="K18" s="16">
        <f t="shared" si="2"/>
        <v>45.377903439828913</v>
      </c>
      <c r="L18" s="16">
        <f t="shared" si="5"/>
        <v>225.37790343982891</v>
      </c>
      <c r="M18" s="16">
        <f t="shared" si="6"/>
        <v>-95.196440667108774</v>
      </c>
      <c r="N18" s="16">
        <f t="shared" si="7"/>
        <v>-96.46056329477338</v>
      </c>
      <c r="O18" s="16">
        <f>M18-'"0" цикл'!M18</f>
        <v>177.23446464820489</v>
      </c>
      <c r="P18" s="16">
        <f>N18-'"0" цикл'!N18</f>
        <v>132.75811650797911</v>
      </c>
      <c r="Q18" s="16">
        <f t="shared" si="8"/>
        <v>221.44248227899257</v>
      </c>
      <c r="R18" s="16">
        <f t="shared" si="9"/>
        <v>36.835178616584557</v>
      </c>
      <c r="S18" s="16">
        <f t="shared" si="10"/>
        <v>36.835178616584557</v>
      </c>
    </row>
    <row r="19" spans="1:19" x14ac:dyDescent="0.25">
      <c r="A19" s="7">
        <v>7.5</v>
      </c>
      <c r="B19" s="11" t="s">
        <v>135</v>
      </c>
      <c r="C19" s="11" t="s">
        <v>136</v>
      </c>
      <c r="D19" s="8">
        <f t="shared" si="3"/>
        <v>-3002</v>
      </c>
      <c r="E19" s="8">
        <f t="shared" si="0"/>
        <v>-85.567424213919381</v>
      </c>
      <c r="F19" s="11">
        <v>-4692</v>
      </c>
      <c r="G19" s="11">
        <v>1275</v>
      </c>
      <c r="H19" s="8">
        <f t="shared" si="11"/>
        <v>-2983.5</v>
      </c>
      <c r="I19" s="8">
        <f t="shared" si="1"/>
        <v>-86.8266996043277</v>
      </c>
      <c r="J19" s="16">
        <f t="shared" si="4"/>
        <v>121.90430612076423</v>
      </c>
      <c r="K19" s="16">
        <f t="shared" si="2"/>
        <v>45.41851706013226</v>
      </c>
      <c r="L19" s="16">
        <f t="shared" si="5"/>
        <v>225.41851706013227</v>
      </c>
      <c r="M19" s="16">
        <f t="shared" si="6"/>
        <v>-85.567424213919395</v>
      </c>
      <c r="N19" s="16">
        <f t="shared" si="7"/>
        <v>-86.826699604327686</v>
      </c>
      <c r="O19" s="16">
        <f>M19-'"0" цикл'!M19</f>
        <v>183.66009661858871</v>
      </c>
      <c r="P19" s="16">
        <f>N19-'"0" цикл'!N19</f>
        <v>132.28066814934596</v>
      </c>
      <c r="Q19" s="16">
        <f t="shared" si="8"/>
        <v>226.33869809642965</v>
      </c>
      <c r="R19" s="16">
        <f t="shared" si="9"/>
        <v>35.763213632794589</v>
      </c>
      <c r="S19" s="16">
        <f t="shared" si="10"/>
        <v>35.763213632794589</v>
      </c>
    </row>
    <row r="20" spans="1:19" x14ac:dyDescent="0.25">
      <c r="A20" s="7">
        <v>8</v>
      </c>
      <c r="B20" s="11" t="s">
        <v>137</v>
      </c>
      <c r="C20" s="11" t="s">
        <v>138</v>
      </c>
      <c r="D20" s="8">
        <f t="shared" si="3"/>
        <v>-3003</v>
      </c>
      <c r="E20" s="8">
        <f t="shared" si="0"/>
        <v>-78.290627764436962</v>
      </c>
      <c r="F20" s="11">
        <v>-4692</v>
      </c>
      <c r="G20" s="11">
        <v>1309</v>
      </c>
      <c r="H20" s="8">
        <f t="shared" si="11"/>
        <v>-3000.5</v>
      </c>
      <c r="I20" s="8">
        <f t="shared" si="1"/>
        <v>-79.594743700032922</v>
      </c>
      <c r="J20" s="16">
        <f t="shared" si="4"/>
        <v>111.64562517368765</v>
      </c>
      <c r="K20" s="16">
        <f t="shared" si="2"/>
        <v>45.473246122785248</v>
      </c>
      <c r="L20" s="16">
        <f t="shared" si="5"/>
        <v>225.47324612278524</v>
      </c>
      <c r="M20" s="16">
        <f t="shared" si="6"/>
        <v>-78.290627764436962</v>
      </c>
      <c r="N20" s="16">
        <f t="shared" si="7"/>
        <v>-79.594743700032907</v>
      </c>
      <c r="O20" s="16">
        <f>M20-'"0" цикл'!M20</f>
        <v>189.22792816960157</v>
      </c>
      <c r="P20" s="16">
        <f>N20-'"0" цикл'!N20</f>
        <v>128.52157123109384</v>
      </c>
      <c r="Q20" s="16">
        <f t="shared" si="8"/>
        <v>228.74659138677677</v>
      </c>
      <c r="R20" s="16">
        <f t="shared" si="9"/>
        <v>34.18392485408625</v>
      </c>
      <c r="S20" s="16">
        <f t="shared" si="10"/>
        <v>34.18392485408625</v>
      </c>
    </row>
    <row r="21" spans="1:19" x14ac:dyDescent="0.25">
      <c r="A21" s="7">
        <v>8.5</v>
      </c>
      <c r="B21" s="11" t="s">
        <v>139</v>
      </c>
      <c r="C21" s="11" t="s">
        <v>140</v>
      </c>
      <c r="D21" s="8">
        <f t="shared" si="3"/>
        <v>-3498.5</v>
      </c>
      <c r="E21" s="8">
        <f t="shared" si="0"/>
        <v>-71.011407503365533</v>
      </c>
      <c r="F21" s="11">
        <v>-5273</v>
      </c>
      <c r="G21" s="11">
        <v>1785</v>
      </c>
      <c r="H21" s="8">
        <f t="shared" si="11"/>
        <v>-3529</v>
      </c>
      <c r="I21" s="8">
        <f t="shared" si="1"/>
        <v>-72.321582968254702</v>
      </c>
      <c r="J21" s="16">
        <f t="shared" si="4"/>
        <v>101.35596360670243</v>
      </c>
      <c r="K21" s="16">
        <f t="shared" si="2"/>
        <v>45.523713582546556</v>
      </c>
      <c r="L21" s="16">
        <f t="shared" si="5"/>
        <v>225.52371358254655</v>
      </c>
      <c r="M21" s="16">
        <f t="shared" si="6"/>
        <v>-71.011407503365561</v>
      </c>
      <c r="N21" s="16">
        <f t="shared" si="7"/>
        <v>-72.321582968254674</v>
      </c>
      <c r="O21" s="16">
        <f>M21-'"0" цикл'!M21</f>
        <v>196.35079602106345</v>
      </c>
      <c r="P21" s="16">
        <f>N21-'"0" цикл'!N21</f>
        <v>122.59478919939845</v>
      </c>
      <c r="Q21" s="16">
        <f t="shared" si="8"/>
        <v>231.48027440140598</v>
      </c>
      <c r="R21" s="16">
        <f t="shared" si="9"/>
        <v>31.979259937116218</v>
      </c>
      <c r="S21" s="16">
        <f t="shared" si="10"/>
        <v>31.979259937116218</v>
      </c>
    </row>
    <row r="22" spans="1:19" x14ac:dyDescent="0.25">
      <c r="A22" s="7">
        <v>9</v>
      </c>
      <c r="B22" s="11" t="s">
        <v>141</v>
      </c>
      <c r="C22" s="11" t="s">
        <v>142</v>
      </c>
      <c r="D22" s="8">
        <f t="shared" si="3"/>
        <v>-3913</v>
      </c>
      <c r="E22" s="8">
        <f t="shared" si="0"/>
        <v>-62.531210800945146</v>
      </c>
      <c r="F22" s="11">
        <v>-5626</v>
      </c>
      <c r="G22" s="11">
        <v>2201</v>
      </c>
      <c r="H22" s="8">
        <f t="shared" si="11"/>
        <v>-3913.5</v>
      </c>
      <c r="I22" s="8">
        <f t="shared" si="1"/>
        <v>-63.767462906961811</v>
      </c>
      <c r="J22" s="16">
        <f t="shared" si="4"/>
        <v>89.310926822102729</v>
      </c>
      <c r="K22" s="16">
        <f t="shared" si="2"/>
        <v>45.56081163777192</v>
      </c>
      <c r="L22" s="16">
        <f t="shared" si="5"/>
        <v>225.56081163777191</v>
      </c>
      <c r="M22" s="16">
        <f t="shared" si="6"/>
        <v>-62.531210800945161</v>
      </c>
      <c r="N22" s="16">
        <f t="shared" si="7"/>
        <v>-63.767462906961804</v>
      </c>
      <c r="O22" s="16">
        <f>M22-'"0" цикл'!M22</f>
        <v>203.13414809674632</v>
      </c>
      <c r="P22" s="16">
        <f>N22-'"0" цикл'!N22</f>
        <v>119.62954345435807</v>
      </c>
      <c r="Q22" s="16">
        <f t="shared" si="8"/>
        <v>235.74288916124067</v>
      </c>
      <c r="R22" s="16">
        <f t="shared" si="9"/>
        <v>30.494636055011792</v>
      </c>
      <c r="S22" s="16">
        <f t="shared" si="10"/>
        <v>30.494636055011792</v>
      </c>
    </row>
    <row r="23" spans="1:19" x14ac:dyDescent="0.25">
      <c r="A23" s="7">
        <v>9.5</v>
      </c>
      <c r="B23" s="11" t="s">
        <v>143</v>
      </c>
      <c r="C23" s="11" t="s">
        <v>144</v>
      </c>
      <c r="D23" s="8">
        <f t="shared" si="3"/>
        <v>-3790.5</v>
      </c>
      <c r="E23" s="8">
        <f t="shared" si="0"/>
        <v>-53.046400068222404</v>
      </c>
      <c r="F23" s="11">
        <v>-5529</v>
      </c>
      <c r="G23" s="11">
        <v>2057</v>
      </c>
      <c r="H23" s="8">
        <f t="shared" si="11"/>
        <v>-3793</v>
      </c>
      <c r="I23" s="8">
        <f t="shared" si="1"/>
        <v>-54.281440358156942</v>
      </c>
      <c r="J23" s="16">
        <f t="shared" si="4"/>
        <v>75.897268248297678</v>
      </c>
      <c r="K23" s="16">
        <f t="shared" si="2"/>
        <v>45.659283488457241</v>
      </c>
      <c r="L23" s="16">
        <f t="shared" si="5"/>
        <v>225.65928348845725</v>
      </c>
      <c r="M23" s="16">
        <f t="shared" si="6"/>
        <v>-53.046400068222397</v>
      </c>
      <c r="N23" s="16">
        <f t="shared" si="7"/>
        <v>-54.281440358156942</v>
      </c>
      <c r="O23" s="16">
        <f>M23-'"0" цикл'!M23</f>
        <v>208.93925620662486</v>
      </c>
      <c r="P23" s="16">
        <f>N23-'"0" цикл'!N23</f>
        <v>119.57985904306545</v>
      </c>
      <c r="Q23" s="16">
        <f t="shared" si="8"/>
        <v>240.73835480233936</v>
      </c>
      <c r="R23" s="16">
        <f t="shared" si="9"/>
        <v>29.783316381276904</v>
      </c>
      <c r="S23" s="16">
        <f t="shared" si="10"/>
        <v>29.783316381276904</v>
      </c>
    </row>
    <row r="24" spans="1:19" x14ac:dyDescent="0.25">
      <c r="A24" s="7">
        <v>10</v>
      </c>
      <c r="B24" s="11" t="s">
        <v>145</v>
      </c>
      <c r="C24" s="11" t="s">
        <v>146</v>
      </c>
      <c r="D24" s="8">
        <f t="shared" si="3"/>
        <v>-3258.5</v>
      </c>
      <c r="E24" s="8">
        <f t="shared" si="0"/>
        <v>-43.858485937705197</v>
      </c>
      <c r="F24" s="11">
        <v>-4984</v>
      </c>
      <c r="G24" s="11">
        <v>1527</v>
      </c>
      <c r="H24" s="8">
        <f t="shared" si="11"/>
        <v>-3255.5</v>
      </c>
      <c r="I24" s="8">
        <f t="shared" si="1"/>
        <v>-45.087467080559463</v>
      </c>
      <c r="J24" s="16">
        <f t="shared" si="4"/>
        <v>62.900289955519426</v>
      </c>
      <c r="K24" s="16">
        <f t="shared" si="2"/>
        <v>45.791615015753926</v>
      </c>
      <c r="L24" s="16">
        <f t="shared" si="5"/>
        <v>225.79161501575393</v>
      </c>
      <c r="M24" s="16">
        <f t="shared" si="6"/>
        <v>-43.858485937705183</v>
      </c>
      <c r="N24" s="16">
        <f t="shared" si="7"/>
        <v>-45.087467080559485</v>
      </c>
      <c r="O24" s="16">
        <f>M24-'"0" цикл'!M24</f>
        <v>212.54465678967674</v>
      </c>
      <c r="P24" s="16">
        <f>N24-'"0" цикл'!N24</f>
        <v>121.06560015622861</v>
      </c>
      <c r="Q24" s="16">
        <f t="shared" si="8"/>
        <v>244.60603155079662</v>
      </c>
      <c r="R24" s="16">
        <f t="shared" si="9"/>
        <v>29.665872365936366</v>
      </c>
      <c r="S24" s="16">
        <f t="shared" si="10"/>
        <v>29.665872365936366</v>
      </c>
    </row>
    <row r="25" spans="1:19" x14ac:dyDescent="0.25">
      <c r="A25" s="7">
        <v>10.5</v>
      </c>
      <c r="B25" s="11" t="s">
        <v>147</v>
      </c>
      <c r="C25" s="11" t="s">
        <v>148</v>
      </c>
      <c r="D25" s="8">
        <f t="shared" si="3"/>
        <v>-2736.5</v>
      </c>
      <c r="E25" s="8">
        <f t="shared" si="0"/>
        <v>-35.959987580390411</v>
      </c>
      <c r="F25" s="11">
        <v>-4436</v>
      </c>
      <c r="G25" s="11">
        <v>1003</v>
      </c>
      <c r="H25" s="8">
        <f t="shared" si="11"/>
        <v>-2719.5</v>
      </c>
      <c r="I25" s="8">
        <f t="shared" si="1"/>
        <v>-37.196240021868263</v>
      </c>
      <c r="J25" s="16">
        <f t="shared" si="4"/>
        <v>51.736650244737213</v>
      </c>
      <c r="K25" s="16">
        <f t="shared" si="2"/>
        <v>45.968137755275222</v>
      </c>
      <c r="L25" s="16">
        <f t="shared" si="5"/>
        <v>225.96813775527522</v>
      </c>
      <c r="M25" s="16">
        <f t="shared" si="6"/>
        <v>-35.959987580390418</v>
      </c>
      <c r="N25" s="16">
        <f t="shared" si="7"/>
        <v>-37.196240021868263</v>
      </c>
      <c r="O25" s="16">
        <f>M25-'"0" цикл'!M25</f>
        <v>212.55313997156654</v>
      </c>
      <c r="P25" s="16">
        <f>N25-'"0" цикл'!N25</f>
        <v>123.47733027095761</v>
      </c>
      <c r="Q25" s="16">
        <f t="shared" si="8"/>
        <v>245.81596449908517</v>
      </c>
      <c r="R25" s="16">
        <f t="shared" si="9"/>
        <v>30.153354292861358</v>
      </c>
      <c r="S25" s="16">
        <f t="shared" si="10"/>
        <v>30.153354292861358</v>
      </c>
    </row>
    <row r="26" spans="1:19" x14ac:dyDescent="0.25">
      <c r="A26" s="7">
        <v>11</v>
      </c>
      <c r="B26" s="11" t="s">
        <v>149</v>
      </c>
      <c r="C26" s="11" t="s">
        <v>150</v>
      </c>
      <c r="D26" s="8">
        <f t="shared" si="3"/>
        <v>-2344.5</v>
      </c>
      <c r="E26" s="8">
        <f t="shared" si="0"/>
        <v>-29.326718981016064</v>
      </c>
      <c r="F26" s="11">
        <v>-4117</v>
      </c>
      <c r="G26" s="11">
        <v>601</v>
      </c>
      <c r="H26" s="8">
        <f t="shared" si="11"/>
        <v>-2359</v>
      </c>
      <c r="I26" s="8">
        <f t="shared" si="1"/>
        <v>-30.604176981284045</v>
      </c>
      <c r="J26" s="16">
        <f t="shared" si="4"/>
        <v>42.387168988896207</v>
      </c>
      <c r="K26" s="16">
        <f t="shared" si="2"/>
        <v>46.221104217842246</v>
      </c>
      <c r="L26" s="16">
        <f t="shared" si="5"/>
        <v>226.22110421784225</v>
      </c>
      <c r="M26" s="16">
        <f t="shared" si="6"/>
        <v>-29.326718981016064</v>
      </c>
      <c r="N26" s="16">
        <f t="shared" si="7"/>
        <v>-30.604176981284049</v>
      </c>
      <c r="O26" s="16">
        <f>M26-'"0" цикл'!M26</f>
        <v>211.43818405580939</v>
      </c>
      <c r="P26" s="16">
        <f>N26-'"0" цикл'!N26</f>
        <v>125.07104751369707</v>
      </c>
      <c r="Q26" s="16">
        <f t="shared" si="8"/>
        <v>245.6600753134131</v>
      </c>
      <c r="R26" s="16">
        <f t="shared" si="9"/>
        <v>30.605391016928291</v>
      </c>
      <c r="S26" s="16">
        <f t="shared" si="10"/>
        <v>30.605391016928291</v>
      </c>
    </row>
    <row r="27" spans="1:19" x14ac:dyDescent="0.25">
      <c r="A27" s="7">
        <v>11.5</v>
      </c>
      <c r="B27" s="11" t="s">
        <v>151</v>
      </c>
      <c r="C27" s="11" t="s">
        <v>152</v>
      </c>
      <c r="D27" s="8">
        <f t="shared" si="3"/>
        <v>-2394.5</v>
      </c>
      <c r="E27" s="8">
        <f t="shared" si="0"/>
        <v>-23.643612978802462</v>
      </c>
      <c r="F27" s="11">
        <v>-4106</v>
      </c>
      <c r="G27" s="11">
        <v>670</v>
      </c>
      <c r="H27" s="8">
        <f t="shared" si="11"/>
        <v>-2388</v>
      </c>
      <c r="I27" s="8">
        <f t="shared" si="1"/>
        <v>-24.88592427179745</v>
      </c>
      <c r="J27" s="16">
        <f t="shared" si="4"/>
        <v>34.326806748560713</v>
      </c>
      <c r="K27" s="16">
        <f t="shared" si="2"/>
        <v>46.466398730814802</v>
      </c>
      <c r="L27" s="16">
        <f t="shared" si="5"/>
        <v>226.4663987308148</v>
      </c>
      <c r="M27" s="16">
        <f t="shared" si="6"/>
        <v>-23.643612978802452</v>
      </c>
      <c r="N27" s="16">
        <f t="shared" si="7"/>
        <v>-24.885924271797453</v>
      </c>
      <c r="O27" s="16">
        <f>M27-'"0" цикл'!M27</f>
        <v>211.18003821632311</v>
      </c>
      <c r="P27" s="16">
        <f>N27-'"0" цикл'!N27</f>
        <v>123.26406398576424</v>
      </c>
      <c r="Q27" s="16">
        <f t="shared" si="8"/>
        <v>244.52206037765646</v>
      </c>
      <c r="R27" s="16">
        <f t="shared" si="9"/>
        <v>30.271760418169553</v>
      </c>
      <c r="S27" s="16">
        <f t="shared" si="10"/>
        <v>30.271760418169553</v>
      </c>
    </row>
    <row r="28" spans="1:19" x14ac:dyDescent="0.25">
      <c r="A28" s="7">
        <v>12</v>
      </c>
      <c r="B28" s="11" t="s">
        <v>153</v>
      </c>
      <c r="C28" s="11" t="s">
        <v>154</v>
      </c>
      <c r="D28" s="8">
        <f t="shared" si="3"/>
        <v>-2150</v>
      </c>
      <c r="E28" s="8">
        <f t="shared" si="0"/>
        <v>-17.839311553905922</v>
      </c>
      <c r="F28" s="11">
        <v>-3862</v>
      </c>
      <c r="G28" s="11">
        <v>414</v>
      </c>
      <c r="H28" s="8">
        <f t="shared" si="11"/>
        <v>-2138</v>
      </c>
      <c r="I28" s="8">
        <f t="shared" si="1"/>
        <v>-19.097378232714043</v>
      </c>
      <c r="J28" s="16">
        <f t="shared" si="4"/>
        <v>26.133329142699395</v>
      </c>
      <c r="K28" s="16">
        <f t="shared" si="2"/>
        <v>46.950744829290834</v>
      </c>
      <c r="L28" s="16">
        <f t="shared" si="5"/>
        <v>226.95074482929084</v>
      </c>
      <c r="M28" s="16">
        <f t="shared" si="6"/>
        <v>-17.839311553905919</v>
      </c>
      <c r="N28" s="16">
        <f t="shared" si="7"/>
        <v>-19.097378232714046</v>
      </c>
      <c r="O28" s="16">
        <f>M28-'"0" цикл'!M28</f>
        <v>209.41305135275573</v>
      </c>
      <c r="P28" s="16">
        <f>N28-'"0" цикл'!N28</f>
        <v>123.19740662371979</v>
      </c>
      <c r="Q28" s="16">
        <f t="shared" si="8"/>
        <v>242.96383902894289</v>
      </c>
      <c r="R28" s="16">
        <f t="shared" si="9"/>
        <v>30.468239916679575</v>
      </c>
      <c r="S28" s="16">
        <f t="shared" si="10"/>
        <v>30.468239916679575</v>
      </c>
    </row>
    <row r="29" spans="1:19" x14ac:dyDescent="0.25">
      <c r="A29" s="7">
        <v>12.5</v>
      </c>
      <c r="B29" s="11" t="s">
        <v>155</v>
      </c>
      <c r="C29" s="11" t="s">
        <v>156</v>
      </c>
      <c r="D29" s="8">
        <f t="shared" si="3"/>
        <v>-2247</v>
      </c>
      <c r="E29" s="8">
        <f t="shared" si="0"/>
        <v>-12.627658856850251</v>
      </c>
      <c r="F29" s="11">
        <v>-3978</v>
      </c>
      <c r="G29" s="11">
        <v>515</v>
      </c>
      <c r="H29" s="8">
        <f t="shared" si="11"/>
        <v>-2246.5</v>
      </c>
      <c r="I29" s="8">
        <f t="shared" si="1"/>
        <v>-13.914812785103628</v>
      </c>
      <c r="J29" s="16">
        <f t="shared" si="4"/>
        <v>18.790417319726348</v>
      </c>
      <c r="K29" s="16">
        <f t="shared" si="2"/>
        <v>47.776333687031688</v>
      </c>
      <c r="L29" s="16">
        <f t="shared" si="5"/>
        <v>227.77633368703169</v>
      </c>
      <c r="M29" s="16">
        <f t="shared" si="6"/>
        <v>-12.627658856850246</v>
      </c>
      <c r="N29" s="16">
        <f t="shared" si="7"/>
        <v>-13.914812785103631</v>
      </c>
      <c r="O29" s="16">
        <f>M29-'"0" цикл'!M29</f>
        <v>205.9263733856119</v>
      </c>
      <c r="P29" s="16">
        <f>N29-'"0" цикл'!N29</f>
        <v>123.79248697874493</v>
      </c>
      <c r="Q29" s="16">
        <f t="shared" si="8"/>
        <v>240.27120320199253</v>
      </c>
      <c r="R29" s="16">
        <f t="shared" si="9"/>
        <v>31.01214944623112</v>
      </c>
      <c r="S29" s="16">
        <f t="shared" si="10"/>
        <v>31.01214944623112</v>
      </c>
    </row>
    <row r="30" spans="1:19" x14ac:dyDescent="0.25">
      <c r="A30" s="7">
        <v>13</v>
      </c>
      <c r="B30" s="11" t="s">
        <v>157</v>
      </c>
      <c r="C30" s="11" t="s">
        <v>158</v>
      </c>
      <c r="D30" s="8">
        <f t="shared" si="3"/>
        <v>-1825.5</v>
      </c>
      <c r="E30" s="8">
        <f t="shared" si="0"/>
        <v>-7.1808848828924772</v>
      </c>
      <c r="F30" s="11">
        <v>-3529</v>
      </c>
      <c r="G30" s="11">
        <v>85</v>
      </c>
      <c r="H30" s="8">
        <f t="shared" si="11"/>
        <v>-1807</v>
      </c>
      <c r="I30" s="8">
        <f t="shared" si="1"/>
        <v>-8.4692507734468183</v>
      </c>
      <c r="J30" s="16">
        <f t="shared" si="4"/>
        <v>11.103752355167293</v>
      </c>
      <c r="K30" s="16">
        <f t="shared" si="2"/>
        <v>49.706147467571661</v>
      </c>
      <c r="L30" s="16">
        <f t="shared" si="5"/>
        <v>229.70614746757167</v>
      </c>
      <c r="M30" s="16">
        <f t="shared" si="6"/>
        <v>-7.1808848828924727</v>
      </c>
      <c r="N30" s="16">
        <f t="shared" si="7"/>
        <v>-8.4692507734468201</v>
      </c>
      <c r="O30" s="16">
        <f>M30-'"0" цикл'!M30</f>
        <v>202.14645471109995</v>
      </c>
      <c r="P30" s="16">
        <f>N30-'"0" цикл'!N30</f>
        <v>125.19111097502011</v>
      </c>
      <c r="Q30" s="16">
        <f t="shared" si="8"/>
        <v>237.77300818096779</v>
      </c>
      <c r="R30" s="16">
        <f t="shared" si="9"/>
        <v>31.770304161363509</v>
      </c>
      <c r="S30" s="16">
        <f t="shared" si="10"/>
        <v>31.770304161363509</v>
      </c>
    </row>
    <row r="31" spans="1:19" x14ac:dyDescent="0.25">
      <c r="A31" s="7">
        <v>13.5</v>
      </c>
      <c r="B31" s="11" t="s">
        <v>159</v>
      </c>
      <c r="C31" s="11" t="s">
        <v>160</v>
      </c>
      <c r="D31" s="8">
        <f t="shared" si="3"/>
        <v>-1092</v>
      </c>
      <c r="E31" s="8">
        <f t="shared" si="0"/>
        <v>-2.755805776543033</v>
      </c>
      <c r="F31" s="11">
        <v>-2796</v>
      </c>
      <c r="G31" s="11">
        <v>-647</v>
      </c>
      <c r="H31" s="8">
        <f t="shared" si="11"/>
        <v>-1074.5</v>
      </c>
      <c r="I31" s="8">
        <f t="shared" si="1"/>
        <v>-4.0890151940445794</v>
      </c>
      <c r="J31" s="16">
        <f t="shared" si="4"/>
        <v>4.930974623252018</v>
      </c>
      <c r="K31" s="16">
        <f t="shared" si="2"/>
        <v>56.021865085068292</v>
      </c>
      <c r="L31" s="16">
        <f t="shared" si="5"/>
        <v>236.0218650850683</v>
      </c>
      <c r="M31" s="16">
        <f t="shared" si="6"/>
        <v>-2.7558057765430344</v>
      </c>
      <c r="N31" s="16">
        <f t="shared" si="7"/>
        <v>-4.0890151940445785</v>
      </c>
      <c r="O31" s="16">
        <f>M31-'"0" цикл'!M31</f>
        <v>196.53292905570126</v>
      </c>
      <c r="P31" s="16">
        <f>N31-'"0" цикл'!N31</f>
        <v>126.45643880221917</v>
      </c>
      <c r="Q31" s="16">
        <f t="shared" si="8"/>
        <v>233.70156849656084</v>
      </c>
      <c r="R31" s="16">
        <f t="shared" si="9"/>
        <v>32.75870367088941</v>
      </c>
      <c r="S31" s="16">
        <f t="shared" si="10"/>
        <v>32.75870367088941</v>
      </c>
    </row>
    <row r="32" spans="1:19" x14ac:dyDescent="0.25">
      <c r="A32" s="7">
        <v>14</v>
      </c>
      <c r="B32" s="11" t="s">
        <v>161</v>
      </c>
      <c r="C32" s="11" t="s">
        <v>162</v>
      </c>
      <c r="D32" s="8">
        <f t="shared" si="3"/>
        <v>-441.5</v>
      </c>
      <c r="E32" s="8">
        <f t="shared" si="0"/>
        <v>-0.10873544315589911</v>
      </c>
      <c r="F32" s="11">
        <v>-2167</v>
      </c>
      <c r="G32" s="11">
        <v>-1278</v>
      </c>
      <c r="H32" s="8">
        <f t="shared" si="11"/>
        <v>-444.5</v>
      </c>
      <c r="I32" s="8">
        <f t="shared" si="1"/>
        <v>-1.4843654727375122</v>
      </c>
      <c r="J32" s="16">
        <f t="shared" si="4"/>
        <v>1.4883427875504918</v>
      </c>
      <c r="K32" s="16">
        <f t="shared" si="2"/>
        <v>85.810348570527722</v>
      </c>
      <c r="L32" s="16">
        <f t="shared" si="5"/>
        <v>265.81034857052771</v>
      </c>
      <c r="M32" s="16">
        <f t="shared" si="6"/>
        <v>-0.1087354431559022</v>
      </c>
      <c r="N32" s="16">
        <f t="shared" si="7"/>
        <v>-1.4843654727375122</v>
      </c>
      <c r="O32" s="16">
        <f>M32-'"0" цикл'!M32</f>
        <v>189.04202805483285</v>
      </c>
      <c r="P32" s="16">
        <f>N32-'"0" цикл'!N32</f>
        <v>126.57642863404301</v>
      </c>
      <c r="Q32" s="16">
        <f t="shared" si="8"/>
        <v>227.50490248966767</v>
      </c>
      <c r="R32" s="16">
        <f t="shared" si="9"/>
        <v>33.804985259781226</v>
      </c>
      <c r="S32" s="16">
        <f t="shared" si="10"/>
        <v>33.804985259781226</v>
      </c>
    </row>
    <row r="33" spans="1:19" x14ac:dyDescent="0.25">
      <c r="A33" s="7">
        <v>14.5</v>
      </c>
      <c r="B33" s="11" t="s">
        <v>163</v>
      </c>
      <c r="C33" s="11" t="s">
        <v>164</v>
      </c>
      <c r="D33" s="8">
        <f t="shared" si="3"/>
        <v>-644.5</v>
      </c>
      <c r="E33" s="8">
        <f t="shared" si="0"/>
        <v>0.96148994068019089</v>
      </c>
      <c r="F33" s="11">
        <v>-2401</v>
      </c>
      <c r="G33" s="11">
        <v>-1116</v>
      </c>
      <c r="H33" s="8">
        <f t="shared" si="11"/>
        <v>-642.5</v>
      </c>
      <c r="I33" s="8">
        <f t="shared" si="1"/>
        <v>-0.40686790045716359</v>
      </c>
      <c r="J33" s="16">
        <f t="shared" si="4"/>
        <v>1.0440327554495679</v>
      </c>
      <c r="K33" s="16">
        <f t="shared" si="2"/>
        <v>157.06366945794642</v>
      </c>
      <c r="L33" s="16">
        <f t="shared" si="5"/>
        <v>337.06366945794639</v>
      </c>
      <c r="M33" s="16">
        <f t="shared" si="6"/>
        <v>0.96148994068019078</v>
      </c>
      <c r="N33" s="16">
        <f t="shared" si="7"/>
        <v>-0.4068679004571637</v>
      </c>
      <c r="O33" s="16">
        <f>M33-'"0" цикл'!M33</f>
        <v>180.4565771917851</v>
      </c>
      <c r="P33" s="16">
        <f>N33-'"0" цикл'!N33</f>
        <v>123.9063515403153</v>
      </c>
      <c r="Q33" s="16">
        <f t="shared" si="8"/>
        <v>218.90034308745817</v>
      </c>
      <c r="R33" s="16">
        <f t="shared" si="9"/>
        <v>34.474542397533256</v>
      </c>
      <c r="S33" s="16">
        <f t="shared" si="10"/>
        <v>34.474542397533256</v>
      </c>
    </row>
    <row r="34" spans="1:19" x14ac:dyDescent="0.25">
      <c r="A34" s="7">
        <v>15</v>
      </c>
      <c r="B34" s="11" t="s">
        <v>165</v>
      </c>
      <c r="C34" s="11" t="s">
        <v>166</v>
      </c>
      <c r="D34" s="8">
        <f t="shared" si="3"/>
        <v>-879</v>
      </c>
      <c r="E34" s="8">
        <f t="shared" si="0"/>
        <v>2.523799485842833</v>
      </c>
      <c r="F34" s="11">
        <v>-2618</v>
      </c>
      <c r="G34" s="11">
        <v>-851</v>
      </c>
      <c r="H34" s="8">
        <f t="shared" si="11"/>
        <v>-883.5</v>
      </c>
      <c r="I34" s="8">
        <f t="shared" si="1"/>
        <v>1.1505935314878468</v>
      </c>
      <c r="J34" s="16">
        <f t="shared" si="4"/>
        <v>2.7737031779630321</v>
      </c>
      <c r="K34" s="16">
        <f t="shared" si="2"/>
        <v>204.50811728000249</v>
      </c>
      <c r="L34" s="16">
        <f t="shared" si="5"/>
        <v>24.508117280002466</v>
      </c>
      <c r="M34" s="16">
        <f t="shared" si="6"/>
        <v>2.5237994858428339</v>
      </c>
      <c r="N34" s="16">
        <f t="shared" si="7"/>
        <v>1.1505935314878453</v>
      </c>
      <c r="O34" s="16">
        <f>M34-'"0" цикл'!M34</f>
        <v>173.52293586047716</v>
      </c>
      <c r="P34" s="16">
        <f>N34-'"0" цикл'!N34</f>
        <v>120.63635574623859</v>
      </c>
      <c r="Q34" s="16">
        <f t="shared" si="8"/>
        <v>211.33702845779845</v>
      </c>
      <c r="R34" s="16">
        <f t="shared" si="9"/>
        <v>34.807741386749697</v>
      </c>
      <c r="S34" s="16">
        <f t="shared" si="10"/>
        <v>34.807741386749697</v>
      </c>
    </row>
    <row r="35" spans="1:19" x14ac:dyDescent="0.25">
      <c r="A35" s="7">
        <v>15.5</v>
      </c>
      <c r="B35" s="11" t="s">
        <v>167</v>
      </c>
      <c r="C35" s="11" t="s">
        <v>168</v>
      </c>
      <c r="D35" s="8">
        <f t="shared" si="3"/>
        <v>-1253.5</v>
      </c>
      <c r="E35" s="8">
        <f t="shared" si="0"/>
        <v>4.6545491650637052</v>
      </c>
      <c r="F35" s="11">
        <v>-2997</v>
      </c>
      <c r="G35" s="11">
        <v>-480</v>
      </c>
      <c r="H35" s="8">
        <f t="shared" si="11"/>
        <v>-1258.5</v>
      </c>
      <c r="I35" s="8">
        <f t="shared" si="1"/>
        <v>3.2922514189757979</v>
      </c>
      <c r="J35" s="16">
        <f t="shared" si="4"/>
        <v>5.7012057791087827</v>
      </c>
      <c r="K35" s="16">
        <f t="shared" si="2"/>
        <v>215.27249797146291</v>
      </c>
      <c r="L35" s="16">
        <f t="shared" si="5"/>
        <v>35.27249797146294</v>
      </c>
      <c r="M35" s="16">
        <f t="shared" si="6"/>
        <v>4.6545491650637025</v>
      </c>
      <c r="N35" s="16">
        <f t="shared" si="7"/>
        <v>3.292251418975801</v>
      </c>
      <c r="O35" s="16">
        <f>M35-'"0" цикл'!M35</f>
        <v>167.98544577528691</v>
      </c>
      <c r="P35" s="16">
        <f>N35-'"0" цикл'!N35</f>
        <v>117.16035329907024</v>
      </c>
      <c r="Q35" s="16">
        <f t="shared" si="8"/>
        <v>204.80639242339291</v>
      </c>
      <c r="R35" s="16">
        <f t="shared" si="9"/>
        <v>34.893594693198629</v>
      </c>
      <c r="S35" s="16">
        <f t="shared" si="10"/>
        <v>34.893594693198629</v>
      </c>
    </row>
    <row r="36" spans="1:19" x14ac:dyDescent="0.25">
      <c r="A36" s="7">
        <v>16</v>
      </c>
      <c r="B36" s="11" t="s">
        <v>169</v>
      </c>
      <c r="C36" s="11" t="s">
        <v>170</v>
      </c>
      <c r="D36" s="8">
        <f t="shared" si="3"/>
        <v>-1546.5</v>
      </c>
      <c r="E36" s="8">
        <f t="shared" si="0"/>
        <v>7.6931002082328206</v>
      </c>
      <c r="F36" s="11">
        <v>-3257</v>
      </c>
      <c r="G36" s="11">
        <v>-195</v>
      </c>
      <c r="H36" s="8">
        <f t="shared" si="11"/>
        <v>-1531</v>
      </c>
      <c r="I36" s="8">
        <f t="shared" si="1"/>
        <v>6.3429225794674515</v>
      </c>
      <c r="J36" s="16">
        <f t="shared" si="4"/>
        <v>9.9707801932963047</v>
      </c>
      <c r="K36" s="16">
        <f t="shared" si="2"/>
        <v>219.50541022898531</v>
      </c>
      <c r="L36" s="16">
        <f t="shared" si="5"/>
        <v>39.505410228985284</v>
      </c>
      <c r="M36" s="16">
        <f t="shared" si="6"/>
        <v>7.6931002082328233</v>
      </c>
      <c r="N36" s="16">
        <f t="shared" si="7"/>
        <v>6.3429225794674471</v>
      </c>
      <c r="O36" s="16">
        <f>M36-'"0" цикл'!M36</f>
        <v>163.63206950840143</v>
      </c>
      <c r="P36" s="16">
        <f>N36-'"0" цикл'!N36</f>
        <v>114.26856066924576</v>
      </c>
      <c r="Q36" s="16">
        <f t="shared" si="8"/>
        <v>199.58145737774191</v>
      </c>
      <c r="R36" s="16">
        <f t="shared" si="9"/>
        <v>34.927605884914755</v>
      </c>
      <c r="S36" s="16">
        <f t="shared" si="10"/>
        <v>34.927605884914755</v>
      </c>
    </row>
    <row r="37" spans="1:19" x14ac:dyDescent="0.25">
      <c r="A37" s="7">
        <v>16.5</v>
      </c>
      <c r="B37" s="11" t="s">
        <v>171</v>
      </c>
      <c r="C37" s="11" t="s">
        <v>172</v>
      </c>
      <c r="D37" s="8">
        <f t="shared" si="3"/>
        <v>-2229</v>
      </c>
      <c r="E37" s="8">
        <f t="shared" si="0"/>
        <v>11.441886874387798</v>
      </c>
      <c r="F37" s="11">
        <v>-3964</v>
      </c>
      <c r="G37" s="11">
        <v>513</v>
      </c>
      <c r="H37" s="8">
        <f t="shared" si="11"/>
        <v>-2238.5</v>
      </c>
      <c r="I37" s="8">
        <f t="shared" si="1"/>
        <v>10.054137230860658</v>
      </c>
      <c r="J37" s="16">
        <f t="shared" si="4"/>
        <v>15.231626659791337</v>
      </c>
      <c r="K37" s="16">
        <f t="shared" si="2"/>
        <v>221.30620019761295</v>
      </c>
      <c r="L37" s="16">
        <f t="shared" si="5"/>
        <v>41.306200197612952</v>
      </c>
      <c r="M37" s="16">
        <f t="shared" si="6"/>
        <v>11.441886874387796</v>
      </c>
      <c r="N37" s="16">
        <f t="shared" si="7"/>
        <v>10.054137230860659</v>
      </c>
      <c r="O37" s="16">
        <f>M37-'"0" цикл'!M37</f>
        <v>160.80576014179923</v>
      </c>
      <c r="P37" s="16">
        <f>N37-'"0" цикл'!N37</f>
        <v>111.39619578302052</v>
      </c>
      <c r="Q37" s="16">
        <f t="shared" si="8"/>
        <v>195.62107486084139</v>
      </c>
      <c r="R37" s="16">
        <f t="shared" si="9"/>
        <v>34.711801207471503</v>
      </c>
      <c r="S37" s="16">
        <f t="shared" si="10"/>
        <v>34.711801207471503</v>
      </c>
    </row>
    <row r="38" spans="1:19" x14ac:dyDescent="0.25">
      <c r="A38" s="7">
        <v>17</v>
      </c>
      <c r="B38" s="11" t="s">
        <v>173</v>
      </c>
      <c r="C38" s="11" t="s">
        <v>174</v>
      </c>
      <c r="D38" s="8">
        <f t="shared" si="3"/>
        <v>-2590.5</v>
      </c>
      <c r="E38" s="8">
        <f t="shared" si="0"/>
        <v>16.845030185402528</v>
      </c>
      <c r="F38" s="11">
        <v>-3977</v>
      </c>
      <c r="G38" s="11">
        <v>1114</v>
      </c>
      <c r="H38" s="8">
        <f t="shared" si="11"/>
        <v>-2545.5</v>
      </c>
      <c r="I38" s="8">
        <f t="shared" si="1"/>
        <v>15.480307841355062</v>
      </c>
      <c r="J38" s="16">
        <f t="shared" si="4"/>
        <v>22.877827099841483</v>
      </c>
      <c r="K38" s="16">
        <f t="shared" si="2"/>
        <v>222.58250251244323</v>
      </c>
      <c r="L38" s="16">
        <f t="shared" si="5"/>
        <v>42.582502512443227</v>
      </c>
      <c r="M38" s="16">
        <f t="shared" si="6"/>
        <v>16.845030185402525</v>
      </c>
      <c r="N38" s="16">
        <f t="shared" si="7"/>
        <v>15.480307841355064</v>
      </c>
      <c r="O38" s="16">
        <f>M38-'"0" цикл'!M38</f>
        <v>160.61427032043349</v>
      </c>
      <c r="P38" s="16">
        <f>N38-'"0" цикл'!N38</f>
        <v>109.23047589246463</v>
      </c>
      <c r="Q38" s="16">
        <f t="shared" si="8"/>
        <v>194.2375882630846</v>
      </c>
      <c r="R38" s="16">
        <f t="shared" si="9"/>
        <v>34.218817560387713</v>
      </c>
      <c r="S38" s="16">
        <f t="shared" si="10"/>
        <v>34.218817560387713</v>
      </c>
    </row>
    <row r="39" spans="1:19" x14ac:dyDescent="0.25">
      <c r="A39" s="7">
        <v>17.5</v>
      </c>
      <c r="B39" s="11" t="s">
        <v>175</v>
      </c>
      <c r="C39" s="11" t="s">
        <v>176</v>
      </c>
      <c r="D39" s="8">
        <f t="shared" si="3"/>
        <v>-2458</v>
      </c>
      <c r="E39" s="8">
        <f t="shared" si="0"/>
        <v>23.124414311395782</v>
      </c>
      <c r="F39" s="11">
        <v>-4542</v>
      </c>
      <c r="G39" s="11">
        <v>532</v>
      </c>
      <c r="H39" s="8">
        <f t="shared" si="11"/>
        <v>-2537</v>
      </c>
      <c r="I39" s="8">
        <f t="shared" si="1"/>
        <v>21.650617343301523</v>
      </c>
      <c r="J39" s="16">
        <f t="shared" si="4"/>
        <v>31.677875064327701</v>
      </c>
      <c r="K39" s="16">
        <f t="shared" si="2"/>
        <v>223.11475577250411</v>
      </c>
      <c r="L39" s="16">
        <f t="shared" si="5"/>
        <v>43.114755772504111</v>
      </c>
      <c r="M39" s="16">
        <f t="shared" si="6"/>
        <v>23.124414311395775</v>
      </c>
      <c r="N39" s="16">
        <f t="shared" si="7"/>
        <v>21.65061734330153</v>
      </c>
      <c r="O39" s="16">
        <f>M39-'"0" цикл'!M39</f>
        <v>161.86864523563025</v>
      </c>
      <c r="P39" s="16">
        <f>N39-'"0" цикл'!N39</f>
        <v>107.25385201479131</v>
      </c>
      <c r="Q39" s="16">
        <f t="shared" si="8"/>
        <v>194.17735986059003</v>
      </c>
      <c r="R39" s="16">
        <f t="shared" si="9"/>
        <v>33.528378141325717</v>
      </c>
      <c r="S39" s="16">
        <f t="shared" si="10"/>
        <v>33.528378141325717</v>
      </c>
    </row>
    <row r="40" spans="1:19" x14ac:dyDescent="0.25">
      <c r="A40" s="7">
        <v>18</v>
      </c>
      <c r="B40" s="11" t="s">
        <v>167</v>
      </c>
      <c r="C40" s="11" t="s">
        <v>177</v>
      </c>
      <c r="D40" s="8">
        <f t="shared" si="3"/>
        <v>-1256.5</v>
      </c>
      <c r="E40" s="8">
        <f t="shared" si="0"/>
        <v>29.082633430544753</v>
      </c>
      <c r="F40" s="11">
        <v>-3074</v>
      </c>
      <c r="G40" s="11">
        <v>-370</v>
      </c>
      <c r="H40" s="8">
        <f t="shared" si="11"/>
        <v>-1352</v>
      </c>
      <c r="I40" s="8">
        <f t="shared" si="1"/>
        <v>27.800323827572097</v>
      </c>
      <c r="J40" s="16">
        <f t="shared" si="4"/>
        <v>40.232543695040114</v>
      </c>
      <c r="K40" s="16">
        <f t="shared" si="2"/>
        <v>223.70860289237987</v>
      </c>
      <c r="L40" s="16">
        <f t="shared" si="5"/>
        <v>43.708602892379872</v>
      </c>
      <c r="M40" s="16">
        <f t="shared" si="6"/>
        <v>29.082633430544757</v>
      </c>
      <c r="N40" s="16">
        <f t="shared" si="7"/>
        <v>27.800323827572093</v>
      </c>
      <c r="O40" s="16">
        <f>M40-'"0" цикл'!M40</f>
        <v>163.04788625978028</v>
      </c>
      <c r="P40" s="16">
        <f>N40-'"0" цикл'!N40</f>
        <v>104.80823533520945</v>
      </c>
      <c r="Q40" s="16">
        <f t="shared" si="8"/>
        <v>193.82822139168201</v>
      </c>
      <c r="R40" s="16">
        <f t="shared" si="9"/>
        <v>32.733171658342464</v>
      </c>
      <c r="S40" s="16">
        <f t="shared" si="10"/>
        <v>32.733171658342464</v>
      </c>
    </row>
    <row r="41" spans="1:19" x14ac:dyDescent="0.25">
      <c r="A41" s="7">
        <v>18.5</v>
      </c>
      <c r="B41" s="11" t="s">
        <v>178</v>
      </c>
      <c r="C41" s="11" t="s">
        <v>179</v>
      </c>
      <c r="D41" s="8">
        <f t="shared" si="3"/>
        <v>-46</v>
      </c>
      <c r="E41" s="8">
        <f t="shared" si="0"/>
        <v>32.128456544322106</v>
      </c>
      <c r="F41" s="11">
        <v>-1529</v>
      </c>
      <c r="G41" s="11">
        <v>-1464</v>
      </c>
      <c r="H41" s="8">
        <f t="shared" si="11"/>
        <v>-32.5</v>
      </c>
      <c r="I41" s="8">
        <f t="shared" si="1"/>
        <v>31.077640844066188</v>
      </c>
      <c r="J41" s="16">
        <f t="shared" si="4"/>
        <v>44.699636244081056</v>
      </c>
      <c r="K41" s="16">
        <f t="shared" si="2"/>
        <v>224.04753242147299</v>
      </c>
      <c r="L41" s="16">
        <f t="shared" si="5"/>
        <v>44.047532421472965</v>
      </c>
      <c r="M41" s="16">
        <f t="shared" si="6"/>
        <v>32.128456544322113</v>
      </c>
      <c r="N41" s="16">
        <f t="shared" si="7"/>
        <v>31.077640844066174</v>
      </c>
      <c r="O41" s="16">
        <f>M41-'"0" цикл'!M41</f>
        <v>161.78134514508977</v>
      </c>
      <c r="P41" s="16">
        <f>N41-'"0" цикл'!N41</f>
        <v>99.107285535295176</v>
      </c>
      <c r="Q41" s="16">
        <f t="shared" si="8"/>
        <v>189.72468917652546</v>
      </c>
      <c r="R41" s="16">
        <f t="shared" si="9"/>
        <v>31.491644297574357</v>
      </c>
      <c r="S41" s="16">
        <f t="shared" si="10"/>
        <v>31.491644297574357</v>
      </c>
    </row>
    <row r="42" spans="1:19" x14ac:dyDescent="0.25">
      <c r="A42" s="7">
        <v>19</v>
      </c>
      <c r="B42" s="11" t="s">
        <v>180</v>
      </c>
      <c r="C42" s="11" t="s">
        <v>181</v>
      </c>
      <c r="D42" s="8">
        <f t="shared" si="3"/>
        <v>391</v>
      </c>
      <c r="E42" s="8">
        <f t="shared" si="0"/>
        <v>32.239963690052988</v>
      </c>
      <c r="F42" s="11">
        <v>-803</v>
      </c>
      <c r="G42" s="11">
        <v>-1810</v>
      </c>
      <c r="H42" s="8">
        <f t="shared" si="11"/>
        <v>503.5</v>
      </c>
      <c r="I42" s="8">
        <f t="shared" si="1"/>
        <v>31.156423066920507</v>
      </c>
      <c r="J42" s="16">
        <f t="shared" si="4"/>
        <v>44.834562081734127</v>
      </c>
      <c r="K42" s="16">
        <f t="shared" si="2"/>
        <v>224.02082336692882</v>
      </c>
      <c r="L42" s="16">
        <f t="shared" si="5"/>
        <v>44.020823366928823</v>
      </c>
      <c r="M42" s="16">
        <f t="shared" si="6"/>
        <v>32.239963690052996</v>
      </c>
      <c r="N42" s="16">
        <f t="shared" si="7"/>
        <v>31.156423066920503</v>
      </c>
      <c r="O42" s="16">
        <f>M42-'"0" цикл'!M42</f>
        <v>156.93207768988222</v>
      </c>
      <c r="P42" s="16">
        <f>N42-'"0" цикл'!N42</f>
        <v>90.622252843957597</v>
      </c>
      <c r="Q42" s="16">
        <f t="shared" si="8"/>
        <v>181.21829300205155</v>
      </c>
      <c r="R42" s="16">
        <f t="shared" si="9"/>
        <v>30.004785000235678</v>
      </c>
      <c r="S42" s="16">
        <f t="shared" si="10"/>
        <v>30.004785000235678</v>
      </c>
    </row>
    <row r="43" spans="1:19" x14ac:dyDescent="0.25">
      <c r="A43" s="7">
        <v>19.5</v>
      </c>
      <c r="B43" s="11" t="s">
        <v>182</v>
      </c>
      <c r="C43" s="11" t="s">
        <v>183</v>
      </c>
      <c r="D43" s="8">
        <f t="shared" si="3"/>
        <v>726.5</v>
      </c>
      <c r="E43" s="8">
        <f t="shared" si="0"/>
        <v>31.292153511124571</v>
      </c>
      <c r="F43" s="11">
        <v>-900</v>
      </c>
      <c r="G43" s="11">
        <v>-2345</v>
      </c>
      <c r="H43" s="8">
        <f t="shared" si="11"/>
        <v>722.5</v>
      </c>
      <c r="I43" s="8">
        <f t="shared" si="1"/>
        <v>29.935905836836177</v>
      </c>
      <c r="J43" s="16">
        <f t="shared" si="4"/>
        <v>43.305396079884872</v>
      </c>
      <c r="K43" s="16">
        <f t="shared" si="2"/>
        <v>223.73106279861994</v>
      </c>
      <c r="L43" s="16">
        <f t="shared" si="5"/>
        <v>43.731062798619973</v>
      </c>
      <c r="M43" s="16">
        <f t="shared" si="6"/>
        <v>31.292153511124553</v>
      </c>
      <c r="N43" s="16">
        <f t="shared" si="7"/>
        <v>29.935905836836195</v>
      </c>
      <c r="O43" s="16">
        <f>M43-'"0" цикл'!M43</f>
        <v>150.0175647556523</v>
      </c>
      <c r="P43" s="16">
        <f>N43-'"0" цикл'!N43</f>
        <v>82.10312486625395</v>
      </c>
      <c r="Q43" s="16">
        <f t="shared" si="8"/>
        <v>171.01518309208694</v>
      </c>
      <c r="R43" s="16">
        <f t="shared" si="9"/>
        <v>28.691450412676261</v>
      </c>
      <c r="S43" s="16">
        <f t="shared" si="10"/>
        <v>28.691450412676261</v>
      </c>
    </row>
    <row r="44" spans="1:19" x14ac:dyDescent="0.25">
      <c r="A44" s="7">
        <v>20</v>
      </c>
      <c r="B44" s="11" t="s">
        <v>184</v>
      </c>
      <c r="C44" s="11" t="s">
        <v>185</v>
      </c>
      <c r="D44" s="8">
        <f t="shared" si="3"/>
        <v>1107.5</v>
      </c>
      <c r="E44" s="8">
        <f t="shared" si="0"/>
        <v>29.531071455739514</v>
      </c>
      <c r="F44" s="11">
        <v>-548</v>
      </c>
      <c r="G44" s="11">
        <v>-2662</v>
      </c>
      <c r="H44" s="8">
        <f t="shared" si="11"/>
        <v>1057</v>
      </c>
      <c r="I44" s="8">
        <f t="shared" si="1"/>
        <v>28.184519995259421</v>
      </c>
      <c r="J44" s="16">
        <f t="shared" si="4"/>
        <v>40.822191865297619</v>
      </c>
      <c r="K44" s="16">
        <f t="shared" si="2"/>
        <v>223.66348555676493</v>
      </c>
      <c r="L44" s="16">
        <f t="shared" si="5"/>
        <v>43.663485556764954</v>
      </c>
      <c r="M44" s="16">
        <f t="shared" si="6"/>
        <v>29.531071455739504</v>
      </c>
      <c r="N44" s="16">
        <f t="shared" si="7"/>
        <v>28.184519995259432</v>
      </c>
      <c r="O44" s="16">
        <f>M44-'"0" цикл'!M44</f>
        <v>140.62944727810881</v>
      </c>
      <c r="P44" s="16">
        <f>N44-'"0" цикл'!N44</f>
        <v>74.515926845462062</v>
      </c>
      <c r="Q44" s="16">
        <f t="shared" si="8"/>
        <v>159.15170371499212</v>
      </c>
      <c r="R44" s="16">
        <f t="shared" si="9"/>
        <v>27.917965768454234</v>
      </c>
      <c r="S44" s="16">
        <f t="shared" si="10"/>
        <v>27.917965768454234</v>
      </c>
    </row>
    <row r="45" spans="1:19" x14ac:dyDescent="0.25">
      <c r="A45" s="7">
        <v>20.5</v>
      </c>
      <c r="B45" s="11" t="s">
        <v>184</v>
      </c>
      <c r="C45" s="11" t="s">
        <v>185</v>
      </c>
      <c r="D45" s="8">
        <f t="shared" si="3"/>
        <v>1107.5</v>
      </c>
      <c r="E45" s="8">
        <f t="shared" si="0"/>
        <v>26.846428596126831</v>
      </c>
      <c r="F45" s="11">
        <v>-548</v>
      </c>
      <c r="G45" s="11">
        <v>-2662</v>
      </c>
      <c r="H45" s="8">
        <f t="shared" si="11"/>
        <v>1057</v>
      </c>
      <c r="I45" s="8">
        <f t="shared" si="1"/>
        <v>25.622290904781291</v>
      </c>
      <c r="J45" s="16">
        <f t="shared" si="4"/>
        <v>37.111083513906927</v>
      </c>
      <c r="K45" s="16">
        <f t="shared" si="2"/>
        <v>223.66348555676493</v>
      </c>
      <c r="L45" s="16">
        <f t="shared" si="5"/>
        <v>43.663485556764954</v>
      </c>
      <c r="M45" s="16">
        <f t="shared" si="6"/>
        <v>26.846428596126824</v>
      </c>
      <c r="N45" s="16">
        <f t="shared" si="7"/>
        <v>25.622290904781302</v>
      </c>
      <c r="O45" s="16">
        <f>M45-'"0" цикл'!M45</f>
        <v>132.93555085908503</v>
      </c>
      <c r="P45" s="16">
        <f>N45-'"0" цикл'!N45</f>
        <v>63.92189255392303</v>
      </c>
      <c r="Q45" s="16">
        <f t="shared" si="8"/>
        <v>147.50548813479335</v>
      </c>
      <c r="R45" s="16">
        <f t="shared" si="9"/>
        <v>25.680515981835473</v>
      </c>
      <c r="S45" s="16">
        <f t="shared" si="10"/>
        <v>25.680515981835473</v>
      </c>
    </row>
    <row r="46" spans="1:19" x14ac:dyDescent="0.25">
      <c r="A46" s="7">
        <v>21</v>
      </c>
      <c r="B46" s="11" t="s">
        <v>184</v>
      </c>
      <c r="C46" s="11" t="s">
        <v>185</v>
      </c>
      <c r="D46" s="8">
        <f t="shared" si="3"/>
        <v>1107.5</v>
      </c>
      <c r="E46" s="8">
        <f t="shared" si="0"/>
        <v>24.161785736514148</v>
      </c>
      <c r="F46" s="11">
        <v>-548</v>
      </c>
      <c r="G46" s="11">
        <v>-2662</v>
      </c>
      <c r="H46" s="8">
        <f t="shared" si="11"/>
        <v>1057</v>
      </c>
      <c r="I46" s="8">
        <f t="shared" si="1"/>
        <v>23.060061814303161</v>
      </c>
      <c r="J46" s="16">
        <f t="shared" si="4"/>
        <v>33.399975162516235</v>
      </c>
      <c r="K46" s="16">
        <f t="shared" si="2"/>
        <v>223.66348555676493</v>
      </c>
      <c r="L46" s="16">
        <f t="shared" si="5"/>
        <v>43.663485556764954</v>
      </c>
      <c r="M46" s="16">
        <f t="shared" si="6"/>
        <v>24.16178573651414</v>
      </c>
      <c r="N46" s="16">
        <f t="shared" si="7"/>
        <v>23.060061814303172</v>
      </c>
      <c r="O46" s="16">
        <f>M46-'"0" цикл'!M46</f>
        <v>123.94001348194581</v>
      </c>
      <c r="P46" s="16">
        <f>N46-'"0" цикл'!N46</f>
        <v>54.593083072235544</v>
      </c>
      <c r="Q46" s="16">
        <f t="shared" si="8"/>
        <v>135.43091102564776</v>
      </c>
      <c r="R46" s="16">
        <f t="shared" si="9"/>
        <v>23.772526167540555</v>
      </c>
      <c r="S46" s="16">
        <f t="shared" si="10"/>
        <v>23.772526167540555</v>
      </c>
    </row>
    <row r="47" spans="1:19" x14ac:dyDescent="0.25">
      <c r="A47" s="7">
        <v>21.5</v>
      </c>
      <c r="B47" s="11" t="s">
        <v>184</v>
      </c>
      <c r="C47" s="11" t="s">
        <v>185</v>
      </c>
      <c r="D47" s="8">
        <f t="shared" si="3"/>
        <v>1107.5</v>
      </c>
      <c r="E47" s="8">
        <f t="shared" si="0"/>
        <v>21.477142876901464</v>
      </c>
      <c r="F47" s="11">
        <v>-548</v>
      </c>
      <c r="G47" s="11">
        <v>-2662</v>
      </c>
      <c r="H47" s="8">
        <f t="shared" si="11"/>
        <v>1057</v>
      </c>
      <c r="I47" s="8">
        <f t="shared" si="1"/>
        <v>20.497832723825031</v>
      </c>
      <c r="J47" s="16">
        <f t="shared" si="4"/>
        <v>29.688866811125539</v>
      </c>
      <c r="K47" s="16">
        <f t="shared" si="2"/>
        <v>223.66348555676493</v>
      </c>
      <c r="L47" s="16">
        <f t="shared" si="5"/>
        <v>43.663485556764954</v>
      </c>
      <c r="M47" s="16">
        <f t="shared" si="6"/>
        <v>21.477142876901457</v>
      </c>
      <c r="N47" s="16">
        <f t="shared" si="7"/>
        <v>20.497832723825038</v>
      </c>
      <c r="O47" s="16">
        <f>M47-'"0" цикл'!M47</f>
        <v>113.64045413423904</v>
      </c>
      <c r="P47" s="16">
        <f>N47-'"0" цикл'!N47</f>
        <v>46.35986754029657</v>
      </c>
      <c r="Q47" s="16">
        <f t="shared" si="8"/>
        <v>122.73300344320565</v>
      </c>
      <c r="R47" s="16">
        <f t="shared" si="9"/>
        <v>22.193109113647768</v>
      </c>
      <c r="S47" s="16">
        <f t="shared" si="10"/>
        <v>22.193109113647768</v>
      </c>
    </row>
    <row r="48" spans="1:19" x14ac:dyDescent="0.25">
      <c r="A48" s="7">
        <v>22</v>
      </c>
      <c r="B48" s="11" t="s">
        <v>184</v>
      </c>
      <c r="C48" s="11" t="s">
        <v>185</v>
      </c>
      <c r="D48" s="8">
        <f t="shared" si="3"/>
        <v>1107.5</v>
      </c>
      <c r="E48" s="8">
        <f t="shared" si="0"/>
        <v>18.792500017288781</v>
      </c>
      <c r="F48" s="11">
        <v>-548</v>
      </c>
      <c r="G48" s="11">
        <v>-2662</v>
      </c>
      <c r="H48" s="8">
        <f t="shared" si="11"/>
        <v>1057</v>
      </c>
      <c r="I48" s="8">
        <f t="shared" si="1"/>
        <v>17.935603633346901</v>
      </c>
      <c r="J48" s="16">
        <f t="shared" si="4"/>
        <v>25.977758459734847</v>
      </c>
      <c r="K48" s="16">
        <f t="shared" si="2"/>
        <v>223.66348555676493</v>
      </c>
      <c r="L48" s="16">
        <f t="shared" si="5"/>
        <v>43.663485556764954</v>
      </c>
      <c r="M48" s="16">
        <f t="shared" si="6"/>
        <v>18.792500017288774</v>
      </c>
      <c r="N48" s="16">
        <f t="shared" si="7"/>
        <v>17.935603633346911</v>
      </c>
      <c r="O48" s="16">
        <f>M48-'"0" цикл'!M48</f>
        <v>103.31180935230877</v>
      </c>
      <c r="P48" s="16">
        <f>N48-'"0" цикл'!N48</f>
        <v>38.215124902353026</v>
      </c>
      <c r="Q48" s="16">
        <f t="shared" si="8"/>
        <v>110.15319206881949</v>
      </c>
      <c r="R48" s="16">
        <f t="shared" si="9"/>
        <v>20.299476154314938</v>
      </c>
      <c r="S48" s="16">
        <f t="shared" si="10"/>
        <v>20.299476154314938</v>
      </c>
    </row>
    <row r="49" spans="1:19" x14ac:dyDescent="0.25">
      <c r="A49" s="7">
        <v>22.5</v>
      </c>
      <c r="B49" s="11" t="s">
        <v>184</v>
      </c>
      <c r="C49" s="11" t="s">
        <v>185</v>
      </c>
      <c r="D49" s="8">
        <f t="shared" si="3"/>
        <v>1107.5</v>
      </c>
      <c r="E49" s="8">
        <f t="shared" si="0"/>
        <v>16.107857157676097</v>
      </c>
      <c r="F49" s="11">
        <v>-548</v>
      </c>
      <c r="G49" s="11">
        <v>-2662</v>
      </c>
      <c r="H49" s="8">
        <f t="shared" si="11"/>
        <v>1057</v>
      </c>
      <c r="I49" s="8">
        <f t="shared" si="1"/>
        <v>15.373374542868772</v>
      </c>
      <c r="J49" s="16">
        <f t="shared" si="4"/>
        <v>22.266650108344155</v>
      </c>
      <c r="K49" s="16">
        <f t="shared" si="2"/>
        <v>223.66348555676493</v>
      </c>
      <c r="L49" s="16">
        <f t="shared" si="5"/>
        <v>43.663485556764954</v>
      </c>
      <c r="M49" s="16">
        <f t="shared" si="6"/>
        <v>16.107857157676094</v>
      </c>
      <c r="N49" s="16">
        <f t="shared" si="7"/>
        <v>15.373374542868779</v>
      </c>
      <c r="O49" s="16">
        <f>M49-'"0" цикл'!M49</f>
        <v>93.629109502327267</v>
      </c>
      <c r="P49" s="16">
        <f>N49-'"0" цикл'!N49</f>
        <v>29.466831068185826</v>
      </c>
      <c r="Q49" s="16">
        <f t="shared" si="8"/>
        <v>98.156529479193551</v>
      </c>
      <c r="R49" s="16">
        <f t="shared" si="9"/>
        <v>17.469763407835998</v>
      </c>
      <c r="S49" s="16">
        <f t="shared" si="10"/>
        <v>17.469763407835998</v>
      </c>
    </row>
    <row r="50" spans="1:19" x14ac:dyDescent="0.25">
      <c r="A50" s="7">
        <v>23</v>
      </c>
      <c r="B50" s="11" t="s">
        <v>184</v>
      </c>
      <c r="C50" s="11" t="s">
        <v>185</v>
      </c>
      <c r="D50" s="8">
        <f t="shared" si="3"/>
        <v>1107.5</v>
      </c>
      <c r="E50" s="8">
        <f t="shared" si="0"/>
        <v>13.423214298063415</v>
      </c>
      <c r="F50" s="11">
        <v>-548</v>
      </c>
      <c r="G50" s="11">
        <v>-2662</v>
      </c>
      <c r="H50" s="8">
        <f t="shared" si="11"/>
        <v>1057</v>
      </c>
      <c r="I50" s="8">
        <f t="shared" si="1"/>
        <v>12.811145452390644</v>
      </c>
      <c r="J50" s="16">
        <f t="shared" si="4"/>
        <v>18.555541756953463</v>
      </c>
      <c r="K50" s="16">
        <f t="shared" si="2"/>
        <v>223.66348555676493</v>
      </c>
      <c r="L50" s="16">
        <f t="shared" si="5"/>
        <v>43.663485556764954</v>
      </c>
      <c r="M50" s="16">
        <f t="shared" si="6"/>
        <v>13.423214298063412</v>
      </c>
      <c r="N50" s="16">
        <f t="shared" si="7"/>
        <v>12.811145452390651</v>
      </c>
      <c r="O50" s="16">
        <f>M50-'"0" цикл'!M50</f>
        <v>81.968623503980922</v>
      </c>
      <c r="P50" s="16">
        <f>N50-'"0" цикл'!N50</f>
        <v>22.738888616494712</v>
      </c>
      <c r="Q50" s="16">
        <f t="shared" si="8"/>
        <v>85.064165749454844</v>
      </c>
      <c r="R50" s="16">
        <f t="shared" si="9"/>
        <v>15.504528817874874</v>
      </c>
      <c r="S50" s="16">
        <f t="shared" si="10"/>
        <v>15.504528817874874</v>
      </c>
    </row>
    <row r="51" spans="1:19" x14ac:dyDescent="0.25">
      <c r="A51" s="7">
        <v>23.5</v>
      </c>
      <c r="B51" s="11" t="s">
        <v>184</v>
      </c>
      <c r="C51" s="11" t="s">
        <v>185</v>
      </c>
      <c r="D51" s="8">
        <f t="shared" si="3"/>
        <v>1107.5</v>
      </c>
      <c r="E51" s="8">
        <f t="shared" si="0"/>
        <v>10.738571438450732</v>
      </c>
      <c r="F51" s="11">
        <v>-548</v>
      </c>
      <c r="G51" s="11">
        <v>-2662</v>
      </c>
      <c r="H51" s="8">
        <f t="shared" si="11"/>
        <v>1057</v>
      </c>
      <c r="I51" s="8">
        <f t="shared" si="1"/>
        <v>10.248916361912515</v>
      </c>
      <c r="J51" s="16">
        <f t="shared" si="4"/>
        <v>14.84443340556277</v>
      </c>
      <c r="K51" s="16">
        <f t="shared" si="2"/>
        <v>223.66348555676493</v>
      </c>
      <c r="L51" s="16">
        <f t="shared" si="5"/>
        <v>43.663485556764954</v>
      </c>
      <c r="M51" s="16">
        <f t="shared" si="6"/>
        <v>10.738571438450728</v>
      </c>
      <c r="N51" s="16">
        <f t="shared" si="7"/>
        <v>10.248916361912519</v>
      </c>
      <c r="O51" s="16">
        <f>M51-'"0" цикл'!M51</f>
        <v>68.632217900465761</v>
      </c>
      <c r="P51" s="16">
        <f>N51-'"0" цикл'!N51</f>
        <v>18.008337133733178</v>
      </c>
      <c r="Q51" s="16">
        <f t="shared" si="8"/>
        <v>70.955489852859202</v>
      </c>
      <c r="R51" s="16">
        <f t="shared" si="9"/>
        <v>14.702352412450903</v>
      </c>
      <c r="S51" s="16">
        <f t="shared" si="10"/>
        <v>14.702352412450903</v>
      </c>
    </row>
    <row r="52" spans="1:19" x14ac:dyDescent="0.25">
      <c r="A52" s="7">
        <v>24</v>
      </c>
      <c r="B52" s="11" t="s">
        <v>184</v>
      </c>
      <c r="C52" s="11" t="s">
        <v>185</v>
      </c>
      <c r="D52" s="8">
        <f t="shared" si="3"/>
        <v>1107.5</v>
      </c>
      <c r="E52" s="8">
        <f t="shared" si="0"/>
        <v>8.0539285788380486</v>
      </c>
      <c r="F52" s="11">
        <v>-548</v>
      </c>
      <c r="G52" s="11">
        <v>-2662</v>
      </c>
      <c r="H52" s="8">
        <f t="shared" si="11"/>
        <v>1057</v>
      </c>
      <c r="I52" s="8">
        <f t="shared" si="1"/>
        <v>7.686687271434387</v>
      </c>
      <c r="J52" s="16">
        <f t="shared" si="4"/>
        <v>11.133325054172078</v>
      </c>
      <c r="K52" s="16">
        <f t="shared" si="2"/>
        <v>223.66348555676493</v>
      </c>
      <c r="L52" s="16">
        <f t="shared" si="5"/>
        <v>43.663485556764954</v>
      </c>
      <c r="M52" s="16">
        <f t="shared" si="6"/>
        <v>8.0539285788380468</v>
      </c>
      <c r="N52" s="16">
        <f t="shared" si="7"/>
        <v>7.6866872714343897</v>
      </c>
      <c r="O52" s="16">
        <f>M52-'"0" цикл'!M52</f>
        <v>55.120107883742612</v>
      </c>
      <c r="P52" s="16">
        <f>N52-'"0" цикл'!N52</f>
        <v>12.925087583245581</v>
      </c>
      <c r="Q52" s="16">
        <f t="shared" si="8"/>
        <v>56.615229242227691</v>
      </c>
      <c r="R52" s="16">
        <f t="shared" si="9"/>
        <v>13.196830344315876</v>
      </c>
      <c r="S52" s="16">
        <f t="shared" si="10"/>
        <v>13.196830344315876</v>
      </c>
    </row>
    <row r="53" spans="1:19" x14ac:dyDescent="0.25">
      <c r="A53" s="7">
        <v>24.5</v>
      </c>
      <c r="B53" s="11" t="s">
        <v>184</v>
      </c>
      <c r="C53" s="11" t="s">
        <v>185</v>
      </c>
      <c r="D53" s="8">
        <f t="shared" si="3"/>
        <v>1107.5</v>
      </c>
      <c r="E53" s="8">
        <f t="shared" si="0"/>
        <v>5.369285719225366</v>
      </c>
      <c r="F53" s="11">
        <v>-548</v>
      </c>
      <c r="G53" s="11">
        <v>-2662</v>
      </c>
      <c r="H53" s="8">
        <f t="shared" si="11"/>
        <v>1057</v>
      </c>
      <c r="I53" s="8">
        <f t="shared" si="1"/>
        <v>5.1244581809562577</v>
      </c>
      <c r="J53" s="16">
        <f t="shared" si="4"/>
        <v>7.4222167027813848</v>
      </c>
      <c r="K53" s="16">
        <f t="shared" si="2"/>
        <v>223.66348555676493</v>
      </c>
      <c r="L53" s="16">
        <f t="shared" si="5"/>
        <v>43.663485556764954</v>
      </c>
      <c r="M53" s="16">
        <f t="shared" si="6"/>
        <v>5.3692857192253642</v>
      </c>
      <c r="N53" s="16">
        <f t="shared" si="7"/>
        <v>5.1244581809562595</v>
      </c>
      <c r="O53" s="16">
        <f>M53-'"0" цикл'!M53</f>
        <v>41.622538871431573</v>
      </c>
      <c r="P53" s="16">
        <f>N53-'"0" цикл'!N53</f>
        <v>7.9872803929343679</v>
      </c>
      <c r="Q53" s="16">
        <f t="shared" si="8"/>
        <v>42.381981904804618</v>
      </c>
      <c r="R53" s="16">
        <f t="shared" si="9"/>
        <v>10.862886757769456</v>
      </c>
      <c r="S53" s="16">
        <f t="shared" si="10"/>
        <v>10.862886757769456</v>
      </c>
    </row>
    <row r="54" spans="1:19" x14ac:dyDescent="0.25">
      <c r="A54" s="7">
        <v>25</v>
      </c>
      <c r="B54" s="11" t="s">
        <v>184</v>
      </c>
      <c r="C54" s="11" t="s">
        <v>185</v>
      </c>
      <c r="D54" s="8">
        <f t="shared" si="3"/>
        <v>1107.5</v>
      </c>
      <c r="E54" s="8">
        <f t="shared" si="0"/>
        <v>2.684642859612683</v>
      </c>
      <c r="F54" s="11">
        <v>-548</v>
      </c>
      <c r="G54" s="11">
        <v>-2662</v>
      </c>
      <c r="H54" s="8">
        <f t="shared" si="11"/>
        <v>1057</v>
      </c>
      <c r="I54" s="8">
        <f t="shared" si="1"/>
        <v>2.5622290904781289</v>
      </c>
      <c r="J54" s="16">
        <f t="shared" si="4"/>
        <v>3.7111083513906924</v>
      </c>
      <c r="K54" s="16">
        <f t="shared" si="2"/>
        <v>223.66348555676493</v>
      </c>
      <c r="L54" s="16">
        <v>0</v>
      </c>
      <c r="M54" s="16">
        <f t="shared" si="6"/>
        <v>3.7111083513906924</v>
      </c>
      <c r="N54" s="16">
        <f t="shared" si="7"/>
        <v>0</v>
      </c>
      <c r="O54" s="16">
        <f>M54-'"0" цикл'!M54</f>
        <v>28.335941847592267</v>
      </c>
      <c r="P54" s="16">
        <f>N54-'"0" цикл'!N54</f>
        <v>1.4095952488763364</v>
      </c>
      <c r="Q54" s="16">
        <f t="shared" si="8"/>
        <v>28.370980933971694</v>
      </c>
      <c r="R54" s="16">
        <f t="shared" si="9"/>
        <v>2.8478791011997409</v>
      </c>
      <c r="S54" s="16">
        <f t="shared" si="10"/>
        <v>2.8478791011997409</v>
      </c>
    </row>
  </sheetData>
  <mergeCells count="2">
    <mergeCell ref="B1:I1"/>
    <mergeCell ref="M1:S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F A A B Q S w M E F A A C A A g A Q 2 q I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Q 2 q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q i F S G 8 g p t i g I A A A Q L A A A T A B w A R m 9 y b X V s Y X M v U 2 V j d G l v b j E u b S C i G A A o o B Q A A A A A A A A A A A A A A A A A A A A A A A A A A A D t V V 1 r E 0 E U f Q / k P w z b l w T W Z W 8 + m g T J i 6 0 f x Q + Q 5 s 0 R S d N p X d z s l u x U W k r A R t A H i 1 a K U B R K 9 c F X q 7 W 0 W p P + h b v / y L u 7 0 s 6 I U w t 9 b A O T 2 b N n 7 t w z 5 w 5 3 I 9 G R X h i w 6 W y G q / l c P h c 9 b v f E L J s C 1 m S + k P k c o x 9 u x q v x A E f x S x z i A f 4 k b i J 6 6 k y G n c W u C G T h h u c L Z y I M J I G o Y H F + N + p c m Y v c M i 8 x / I W j J C q N f 0 b R Q 9 z l J a i x k g s N x 6 0 y / I j f c I e o E e 4 y 3 M A d 3 E 9 X 7 s S r e E T z H n 6 n c Z j u Q H O 8 h s P 4 F f 5 g 8 X N a S C 9 4 N Y l 6 h 1 v 4 g c Y G b u I X X m b 0 + B a 3 c Z 3 + t / A T v s d 1 j p 8 T 7 X h I m T m t G i b P q Z 4 R a d y L B 4 m 6 + A 2 X S 5 J P g Q M N q 2 g / m B S + 1 / W k 6 D W t s Y J s z x Q t m 0 2 E / m I 3 i J p g s + t B J 5 z 1 g v k m l K o E 7 y + G U k z L Z V 8 0 T x 6 d e 2 E g H h b t z M o x i 1 L v J w k p c T L + H G Z A S o 4 s M r b V n q G Y V q 8 d R H N h r 5 s l a y 0 v i K j w d x n s l R U r 4 4 F k S V r D p F i S / b 6 S b D v 1 8 9 j B e I 1 l e x D 8 S o d + w f A I R y y x W 1 2 W G v 3 6 R M 7 0 g u / J L F X h 9 B P Y T J G U h p F 5 W X y L t F 1 b P n a 0 Y D F L t c y h K 1 W 0 2 f G R H F A 2 c 0 o q K K u g o o K q C s Z V U F N B X Q U N q 3 + m 6 s B / y n N e t 5 V y O n p B V V d K R q Z s Z C p G p m p k E v O m A j l e c Z L T a V T N T N X N V E O n + s V 8 z g v O Z L v e m B 6 5 7 s V t T n 4 4 z 2 + K 8 H Y Y c M A D f u u O W 3 H r A F A t l / l s W 7 Z 5 5 o 8 z / y S 4 b F 8 X p X 0 p A F w N a R p A E w G a C t B k g K Y D N C G g K Q F N C l y 2 U l M r / T d T M z J 1 I 9 M w M m n x D R S Y G 3 N 6 L 0 y c 2 Y n 0 y p j C z G b A K R 8 W M P s B Z k P g H F + W 3 1 B L A Q I t A B Q A A g A I A E N q i F T L M s S X p A A A A P U A A A A S A A A A A A A A A A A A A A A A A A A A A A B D b 2 5 m a W c v U G F j a 2 F n Z S 5 4 b W x Q S w E C L Q A U A A I A C A B D a o h U D 8 r p q 6 Q A A A D p A A A A E w A A A A A A A A A A A A A A A A D w A A A A W 0 N v b n R l b n R f V H l w Z X N d L n h t b F B L A Q I t A B Q A A g A I A E N q i F S G 8 g p t i g I A A A Q L A A A T A A A A A A A A A A A A A A A A A O E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j A A A A A A A A x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4 V D E w O j E w O j U y L j A 4 M T Q 3 N T J a I i A v P j x F b n R y e S B U e X B l P S J G a W x s Q 2 9 s d W 1 u V H l w Z X M i I F Z h b H V l P S J z Q m d Z R 0 J n W U R B d 0 1 E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E v 0 J j Q t 9 C 8 0 L X Q v d C 1 0 L 3 Q v d G L 0 L k g 0 Y L Q u N C / M S 5 7 Q 2 9 s d W 1 u M S 4 x L D B 9 J n F 1 b 3 Q 7 L C Z x d W 9 0 O 1 N l Y 3 R p b 2 4 x L 0 k x L 9 C Y 0 L f Q v N C 1 0 L 3 Q t d C 9 0 L 3 R i 9 C 5 I N G C 0 L j Q v z E u e 0 N v b H V t b j E u M i w x f S Z x d W 9 0 O y w m c X V v d D t T Z W N 0 a W 9 u M S 9 J M S / Q m N C 3 0 L z Q t d C 9 0 L X Q v d C 9 0 Y v Q u S D R g t C 4 0 L 8 x L n t D b 2 x 1 b W 4 x L j M s M n 0 m c X V v d D s s J n F 1 b 3 Q 7 U 2 V j d G l v b j E v S T E v 0 J j Q t 9 C 8 0 L X Q v d C 1 0 L 3 Q v d G L 0 L k g 0 Y L Q u N C / M S 5 7 Q 2 9 s d W 1 u M S 4 0 L D N 9 J n F 1 b 3 Q 7 L C Z x d W 9 0 O 1 N l Y 3 R p b 2 4 x L 0 k x L 9 C Y 0 L f Q v N C 1 0 L 3 Q t d C 9 0 L 3 R i 9 C 5 I N G C 0 L j Q v z E u e 0 N v b H V t b j E u N S w 0 f S Z x d W 9 0 O y w m c X V v d D t T Z W N 0 a W 9 u M S 9 J M S / Q m N C 3 0 L z Q t d C 9 0 L X Q v d C 9 0 Y v Q u S D R g t C 4 0 L 8 x L n t D b 2 x 1 b W 4 x L j Y s N X 0 m c X V v d D s s J n F 1 b 3 Q 7 U 2 V j d G l v b j E v S T E v 0 J j Q t 9 C 8 0 L X Q v d C 1 0 L 3 Q v d G L 0 L k g 0 Y L Q u N C / M S 5 7 Q 2 9 s d W 1 u M S 4 3 L D Z 9 J n F 1 b 3 Q 7 L C Z x d W 9 0 O 1 N l Y 3 R p b 2 4 x L 0 k x L 9 C Y 0 L f Q v N C 1 0 L 3 Q t d C 9 0 L 3 R i 9 C 5 I N G C 0 L j Q v z E u e 0 N v b H V t b j E u O C w 3 f S Z x d W 9 0 O y w m c X V v d D t T Z W N 0 a W 9 u M S 9 J M S / Q m N C 3 0 L z Q t d C 9 0 L X Q v d C 9 0 Y v Q u S D R g t C 4 0 L 8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T E v 0 J j Q t 9 C 8 0 L X Q v d C 1 0 L 3 Q v d G L 0 L k g 0 Y L Q u N C / M S 5 7 Q 2 9 s d W 1 u M S 4 x L D B 9 J n F 1 b 3 Q 7 L C Z x d W 9 0 O 1 N l Y 3 R p b 2 4 x L 0 k x L 9 C Y 0 L f Q v N C 1 0 L 3 Q t d C 9 0 L 3 R i 9 C 5 I N G C 0 L j Q v z E u e 0 N v b H V t b j E u M i w x f S Z x d W 9 0 O y w m c X V v d D t T Z W N 0 a W 9 u M S 9 J M S / Q m N C 3 0 L z Q t d C 9 0 L X Q v d C 9 0 Y v Q u S D R g t C 4 0 L 8 x L n t D b 2 x 1 b W 4 x L j M s M n 0 m c X V v d D s s J n F 1 b 3 Q 7 U 2 V j d G l v b j E v S T E v 0 J j Q t 9 C 8 0 L X Q v d C 1 0 L 3 Q v d G L 0 L k g 0 Y L Q u N C / M S 5 7 Q 2 9 s d W 1 u M S 4 0 L D N 9 J n F 1 b 3 Q 7 L C Z x d W 9 0 O 1 N l Y 3 R p b 2 4 x L 0 k x L 9 C Y 0 L f Q v N C 1 0 L 3 Q t d C 9 0 L 3 R i 9 C 5 I N G C 0 L j Q v z E u e 0 N v b H V t b j E u N S w 0 f S Z x d W 9 0 O y w m c X V v d D t T Z W N 0 a W 9 u M S 9 J M S / Q m N C 3 0 L z Q t d C 9 0 L X Q v d C 9 0 Y v Q u S D R g t C 4 0 L 8 x L n t D b 2 x 1 b W 4 x L j Y s N X 0 m c X V v d D s s J n F 1 b 3 Q 7 U 2 V j d G l v b j E v S T E v 0 J j Q t 9 C 8 0 L X Q v d C 1 0 L 3 Q v d G L 0 L k g 0 Y L Q u N C / M S 5 7 Q 2 9 s d W 1 u M S 4 3 L D Z 9 J n F 1 b 3 Q 7 L C Z x d W 9 0 O 1 N l Y 3 R p b 2 4 x L 0 k x L 9 C Y 0 L f Q v N C 1 0 L 3 Q t d C 9 0 L 3 R i 9 C 5 I N G C 0 L j Q v z E u e 0 N v b H V t b j E u O C w 3 f S Z x d W 9 0 O y w m c X V v d D t T Z W N 0 a W 9 u M S 9 J M S / Q m N C 3 0 L z Q t d C 9 0 L X Q v d C 9 0 Y v Q u S D R g t C 4 0 L 8 x L n t D b 2 x 1 b W 4 x L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V 8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O F Q x M D o x N D o 1 O C 4 w M z I 1 M j I 0 W i I g L z 4 8 R W 5 0 c n k g V H l w Z T 0 i R m l s b E N v b H V t b l R 5 c G V z I i B W Y W x 1 Z T 0 i c 0 J n W U d C Z 1 l H Q m d Z R 0 J n T U R C Z 0 1 H Q X d Z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V 8 w M D E v 0 J j Q t 9 C 8 0 L X Q v d C 1 0 L 3 Q v d G L 0 L k g 0 Y L Q u N C / M S 5 7 Q 2 9 s d W 1 u M S 4 x L D B 9 J n F 1 b 3 Q 7 L C Z x d W 9 0 O 1 N l Y 3 R p b 2 4 x L 0 k x X z A w M S / Q m N C 3 0 L z Q t d C 9 0 L X Q v d C 9 0 Y v Q u S D R g t C 4 0 L 8 x L n t D b 2 x 1 b W 4 x L j I s M X 0 m c X V v d D s s J n F 1 b 3 Q 7 U 2 V j d G l v b j E v S T F f M D A x L 9 C Y 0 L f Q v N C 1 0 L 3 Q t d C 9 0 L 3 R i 9 C 5 I N G C 0 L j Q v z E u e 0 N v b H V t b j E u M y w y f S Z x d W 9 0 O y w m c X V v d D t T Z W N 0 a W 9 u M S 9 J M V 8 w M D E v 0 J j Q t 9 C 8 0 L X Q v d C 1 0 L 3 Q v d G L 0 L k g 0 Y L Q u N C / M S 5 7 Q 2 9 s d W 1 u M S 4 0 L D N 9 J n F 1 b 3 Q 7 L C Z x d W 9 0 O 1 N l Y 3 R p b 2 4 x L 0 k x X z A w M S / Q m N C 3 0 L z Q t d C 9 0 L X Q v d C 9 0 Y v Q u S D R g t C 4 0 L 8 x L n t D b 2 x 1 b W 4 x L j U s N H 0 m c X V v d D s s J n F 1 b 3 Q 7 U 2 V j d G l v b j E v S T F f M D A x L 9 C Y 0 L f Q v N C 1 0 L 3 Q t d C 9 0 L 3 R i 9 C 5 I N G C 0 L j Q v z E u e 0 N v b H V t b j E u N i w 1 f S Z x d W 9 0 O y w m c X V v d D t T Z W N 0 a W 9 u M S 9 J M V 8 w M D E v 0 J j Q t 9 C 8 0 L X Q v d C 1 0 L 3 Q v d G L 0 L k g 0 Y L Q u N C / M S 5 7 Q 2 9 s d W 1 u M S 4 3 L D Z 9 J n F 1 b 3 Q 7 L C Z x d W 9 0 O 1 N l Y 3 R p b 2 4 x L 0 k x X z A w M S / Q m N C 3 0 L z Q t d C 9 0 L X Q v d C 9 0 Y v Q u S D R g t C 4 0 L 8 x L n t D b 2 x 1 b W 4 x L j g s N 3 0 m c X V v d D s s J n F 1 b 3 Q 7 U 2 V j d G l v b j E v S T F f M D A x L 9 C Y 0 L f Q v N C 1 0 L 3 Q t d C 9 0 L 3 R i 9 C 5 I N G C 0 L j Q v z E u e 0 N v b H V t b j E u O S w 4 f S Z x d W 9 0 O y w m c X V v d D t T Z W N 0 a W 9 u M S 9 J M V 8 w M D E v 0 J j Q t 9 C 8 0 L X Q v d C 1 0 L 3 Q v d G L 0 L k g 0 Y L Q u N C / M S 5 7 Q 2 9 s d W 1 u M S 4 x M C w 5 f S Z x d W 9 0 O y w m c X V v d D t T Z W N 0 a W 9 u M S 9 J M V 8 w M D E v 0 J j Q t 9 C 8 0 L X Q v d C 1 0 L 3 Q v d G L 0 L k g 0 Y L Q u N C / M S 5 7 Q 2 9 s d W 1 u M S 4 x M S w x M H 0 m c X V v d D s s J n F 1 b 3 Q 7 U 2 V j d G l v b j E v S T F f M D A x L 9 C Y 0 L f Q v N C 1 0 L 3 Q t d C 9 0 L 3 R i 9 C 5 I N G C 0 L j Q v z E u e 0 N v b H V t b j E u M T I s M T F 9 J n F 1 b 3 Q 7 L C Z x d W 9 0 O 1 N l Y 3 R p b 2 4 x L 0 k x X z A w M S / Q m N C 3 0 L z Q t d C 9 0 L X Q v d C 9 0 Y v Q u S D R g t C 4 0 L 8 x L n t D b 2 x 1 b W 4 x L j E z L D E y f S Z x d W 9 0 O y w m c X V v d D t T Z W N 0 a W 9 u M S 9 J M V 8 w M D E v 0 J j Q t 9 C 8 0 L X Q v d C 1 0 L 3 Q v d G L 0 L k g 0 Y L Q u N C / M S 5 7 Q 2 9 s d W 1 u M S 4 x N C w x M 3 0 m c X V v d D s s J n F 1 b 3 Q 7 U 2 V j d G l v b j E v S T F f M D A x L 9 C Y 0 L f Q v N C 1 0 L 3 Q t d C 9 0 L 3 R i 9 C 5 I N G C 0 L j Q v z E u e 0 N v b H V t b j E u M T U s M T R 9 J n F 1 b 3 Q 7 L C Z x d W 9 0 O 1 N l Y 3 R p b 2 4 x L 0 k x X z A w M S / Q m N C 3 0 L z Q t d C 9 0 L X Q v d C 9 0 Y v Q u S D R g t C 4 0 L 8 x L n t D b 2 x 1 b W 4 x L j E 2 L D E 1 f S Z x d W 9 0 O y w m c X V v d D t T Z W N 0 a W 9 u M S 9 J M V 8 w M D E v 0 J j Q t 9 C 8 0 L X Q v d C 1 0 L 3 Q v d G L 0 L k g 0 Y L Q u N C / M S 5 7 Q 2 9 s d W 1 u M S 4 x N y w x N n 0 m c X V v d D s s J n F 1 b 3 Q 7 U 2 V j d G l v b j E v S T F f M D A x L 9 C Y 0 L f Q v N C 1 0 L 3 Q t d C 9 0 L 3 R i 9 C 5 I N G C 0 L j Q v z E u e 0 N v b H V t b j E u M T g s M T d 9 J n F 1 b 3 Q 7 L C Z x d W 9 0 O 1 N l Y 3 R p b 2 4 x L 0 k x X z A w M S / Q m N C 3 0 L z Q t d C 9 0 L X Q v d C 9 0 Y v Q u S D R g t C 4 0 L 8 x L n t D b 2 x 1 b W 4 x L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S T F f M D A x L 9 C Y 0 L f Q v N C 1 0 L 3 Q t d C 9 0 L 3 R i 9 C 5 I N G C 0 L j Q v z E u e 0 N v b H V t b j E u M S w w f S Z x d W 9 0 O y w m c X V v d D t T Z W N 0 a W 9 u M S 9 J M V 8 w M D E v 0 J j Q t 9 C 8 0 L X Q v d C 1 0 L 3 Q v d G L 0 L k g 0 Y L Q u N C / M S 5 7 Q 2 9 s d W 1 u M S 4 y L D F 9 J n F 1 b 3 Q 7 L C Z x d W 9 0 O 1 N l Y 3 R p b 2 4 x L 0 k x X z A w M S / Q m N C 3 0 L z Q t d C 9 0 L X Q v d C 9 0 Y v Q u S D R g t C 4 0 L 8 x L n t D b 2 x 1 b W 4 x L j M s M n 0 m c X V v d D s s J n F 1 b 3 Q 7 U 2 V j d G l v b j E v S T F f M D A x L 9 C Y 0 L f Q v N C 1 0 L 3 Q t d C 9 0 L 3 R i 9 C 5 I N G C 0 L j Q v z E u e 0 N v b H V t b j E u N C w z f S Z x d W 9 0 O y w m c X V v d D t T Z W N 0 a W 9 u M S 9 J M V 8 w M D E v 0 J j Q t 9 C 8 0 L X Q v d C 1 0 L 3 Q v d G L 0 L k g 0 Y L Q u N C / M S 5 7 Q 2 9 s d W 1 u M S 4 1 L D R 9 J n F 1 b 3 Q 7 L C Z x d W 9 0 O 1 N l Y 3 R p b 2 4 x L 0 k x X z A w M S / Q m N C 3 0 L z Q t d C 9 0 L X Q v d C 9 0 Y v Q u S D R g t C 4 0 L 8 x L n t D b 2 x 1 b W 4 x L j Y s N X 0 m c X V v d D s s J n F 1 b 3 Q 7 U 2 V j d G l v b j E v S T F f M D A x L 9 C Y 0 L f Q v N C 1 0 L 3 Q t d C 9 0 L 3 R i 9 C 5 I N G C 0 L j Q v z E u e 0 N v b H V t b j E u N y w 2 f S Z x d W 9 0 O y w m c X V v d D t T Z W N 0 a W 9 u M S 9 J M V 8 w M D E v 0 J j Q t 9 C 8 0 L X Q v d C 1 0 L 3 Q v d G L 0 L k g 0 Y L Q u N C / M S 5 7 Q 2 9 s d W 1 u M S 4 4 L D d 9 J n F 1 b 3 Q 7 L C Z x d W 9 0 O 1 N l Y 3 R p b 2 4 x L 0 k x X z A w M S / Q m N C 3 0 L z Q t d C 9 0 L X Q v d C 9 0 Y v Q u S D R g t C 4 0 L 8 x L n t D b 2 x 1 b W 4 x L j k s O H 0 m c X V v d D s s J n F 1 b 3 Q 7 U 2 V j d G l v b j E v S T F f M D A x L 9 C Y 0 L f Q v N C 1 0 L 3 Q t d C 9 0 L 3 R i 9 C 5 I N G C 0 L j Q v z E u e 0 N v b H V t b j E u M T A s O X 0 m c X V v d D s s J n F 1 b 3 Q 7 U 2 V j d G l v b j E v S T F f M D A x L 9 C Y 0 L f Q v N C 1 0 L 3 Q t d C 9 0 L 3 R i 9 C 5 I N G C 0 L j Q v z E u e 0 N v b H V t b j E u M T E s M T B 9 J n F 1 b 3 Q 7 L C Z x d W 9 0 O 1 N l Y 3 R p b 2 4 x L 0 k x X z A w M S / Q m N C 3 0 L z Q t d C 9 0 L X Q v d C 9 0 Y v Q u S D R g t C 4 0 L 8 x L n t D b 2 x 1 b W 4 x L j E y L D E x f S Z x d W 9 0 O y w m c X V v d D t T Z W N 0 a W 9 u M S 9 J M V 8 w M D E v 0 J j Q t 9 C 8 0 L X Q v d C 1 0 L 3 Q v d G L 0 L k g 0 Y L Q u N C / M S 5 7 Q 2 9 s d W 1 u M S 4 x M y w x M n 0 m c X V v d D s s J n F 1 b 3 Q 7 U 2 V j d G l v b j E v S T F f M D A x L 9 C Y 0 L f Q v N C 1 0 L 3 Q t d C 9 0 L 3 R i 9 C 5 I N G C 0 L j Q v z E u e 0 N v b H V t b j E u M T Q s M T N 9 J n F 1 b 3 Q 7 L C Z x d W 9 0 O 1 N l Y 3 R p b 2 4 x L 0 k x X z A w M S / Q m N C 3 0 L z Q t d C 9 0 L X Q v d C 9 0 Y v Q u S D R g t C 4 0 L 8 x L n t D b 2 x 1 b W 4 x L j E 1 L D E 0 f S Z x d W 9 0 O y w m c X V v d D t T Z W N 0 a W 9 u M S 9 J M V 8 w M D E v 0 J j Q t 9 C 8 0 L X Q v d C 1 0 L 3 Q v d G L 0 L k g 0 Y L Q u N C / M S 5 7 Q 2 9 s d W 1 u M S 4 x N i w x N X 0 m c X V v d D s s J n F 1 b 3 Q 7 U 2 V j d G l v b j E v S T F f M D A x L 9 C Y 0 L f Q v N C 1 0 L 3 Q t d C 9 0 L 3 R i 9 C 5 I N G C 0 L j Q v z E u e 0 N v b H V t b j E u M T c s M T Z 9 J n F 1 b 3 Q 7 L C Z x d W 9 0 O 1 N l Y 3 R p b 2 4 x L 0 k x X z A w M S / Q m N C 3 0 L z Q t d C 9 0 L X Q v d C 9 0 Y v Q u S D R g t C 4 0 L 8 x L n t D b 2 x 1 b W 4 x L j E 4 L D E 3 f S Z x d W 9 0 O y w m c X V v d D t T Z W N 0 a W 9 u M S 9 J M V 8 w M D E v 0 J j Q t 9 C 8 0 L X Q v d C 1 0 L 3 Q v d G L 0 L k g 0 Y L Q u N C / M S 5 7 Q 2 9 s d W 1 u M S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x X z A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V 8 w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F f M D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X z A w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l o E E z X H Y x O s + p b 5 u 9 C g Z E A A A A A A g A A A A A A A 2 Y A A M A A A A A Q A A A A H U u t s W y / N D r e D Z B M z P l m I w A A A A A E g A A A o A A A A B A A A A B O c T H 3 H C A l P T U Q u 4 o + q U 7 x U A A A A A 6 q q 7 6 9 F L W L 0 X J h q K F 3 g i f n L G Q v Y q d X y u l k k m / o j u B l s P Y D 2 c L W T / k E e x l j m u 3 y x G j c u q Z M M F S g + y f G t w 2 c r n W M t v y k r d D D x D U + F I t F i H K K F A A A A N J G g I f j + l U a d f t P j 1 P q q E 6 M Z N f n < / D a t a M a s h u p > 
</file>

<file path=customXml/itemProps1.xml><?xml version="1.0" encoding="utf-8"?>
<ds:datastoreItem xmlns:ds="http://schemas.openxmlformats.org/officeDocument/2006/customXml" ds:itemID="{B11337DC-54AB-4E50-B173-F20ABB0302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Граф_Наблюдения</vt:lpstr>
      <vt:lpstr>"0" цикл</vt:lpstr>
      <vt:lpstr>21.10.24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2024-11-04T13:44:46Z</dcterms:modified>
</cp:coreProperties>
</file>