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bbh5255/Box/DEPENd/NeuroMAP/Recruitment/Participant Management/"/>
    </mc:Choice>
  </mc:AlternateContent>
  <xr:revisionPtr revIDLastSave="0" documentId="13_ncr:1_{AF085AA2-B28E-C940-93C7-44964C4BF2DB}" xr6:coauthVersionLast="45" xr6:coauthVersionMax="45" xr10:uidLastSave="{00000000-0000-0000-0000-000000000000}"/>
  <bookViews>
    <workbookView xWindow="12820" yWindow="460" windowWidth="37440" windowHeight="26080" xr2:uid="{F885C248-4A17-5444-85FC-6611923925BA}"/>
  </bookViews>
  <sheets>
    <sheet name="Scheduling for FMRI Group" sheetId="1" r:id="rId1"/>
    <sheet name="Session Time Calculator" sheetId="7" r:id="rId2"/>
    <sheet name="Session Time Calculator (Scan)" sheetId="4" r:id="rId3"/>
    <sheet name="Prompting for FMRI Group" sheetId="3" r:id="rId4"/>
    <sheet name="Prompting for ETC Group (S3) " sheetId="6" r:id="rId5"/>
    <sheet name="Scheduling for ETC Group" sheetId="2" r:id="rId6"/>
  </sheets>
  <definedNames>
    <definedName name="_xlnm._FilterDatabase" localSheetId="0" hidden="1">'Scheduling for FMRI Group'!$G$1:$G$18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 i="7" l="1"/>
  <c r="D3" i="7" s="1"/>
  <c r="B4" i="7" l="1"/>
  <c r="H7" i="3"/>
  <c r="I7" i="3"/>
  <c r="J7" i="3"/>
  <c r="K7" i="3"/>
  <c r="L7" i="3"/>
  <c r="H6" i="3"/>
  <c r="I6" i="3"/>
  <c r="J6" i="3"/>
  <c r="K6" i="3"/>
  <c r="L6" i="3"/>
  <c r="H5" i="3"/>
  <c r="I5" i="3"/>
  <c r="J5" i="3"/>
  <c r="K5" i="3"/>
  <c r="L5" i="3"/>
  <c r="D4" i="7" l="1"/>
  <c r="B5" i="7"/>
  <c r="M6" i="6"/>
  <c r="L6" i="6"/>
  <c r="K6" i="6"/>
  <c r="J6" i="6"/>
  <c r="I6" i="6"/>
  <c r="M5" i="6"/>
  <c r="L5" i="6"/>
  <c r="K5" i="6"/>
  <c r="J5" i="6"/>
  <c r="I5" i="6"/>
  <c r="M4" i="6"/>
  <c r="L4" i="6"/>
  <c r="K4" i="6"/>
  <c r="J4" i="6"/>
  <c r="I4" i="6"/>
  <c r="M3" i="6"/>
  <c r="L3" i="6"/>
  <c r="K3" i="6"/>
  <c r="J3" i="6"/>
  <c r="I3" i="6"/>
  <c r="M2" i="6"/>
  <c r="L2" i="6"/>
  <c r="K2" i="6"/>
  <c r="J2" i="6"/>
  <c r="I2" i="6"/>
  <c r="D5" i="7" l="1"/>
  <c r="B6" i="7"/>
  <c r="H4" i="3"/>
  <c r="I4" i="3"/>
  <c r="J4" i="3"/>
  <c r="K4" i="3"/>
  <c r="L4" i="3"/>
  <c r="H3" i="3" l="1"/>
  <c r="I3" i="3"/>
  <c r="J3" i="3"/>
  <c r="K3" i="3"/>
  <c r="L3" i="3"/>
  <c r="B5" i="4"/>
  <c r="B6" i="4" s="1"/>
  <c r="B3" i="4"/>
  <c r="B4" i="4" s="1"/>
  <c r="D4" i="4" s="1"/>
  <c r="H2" i="3"/>
  <c r="L2" i="3"/>
  <c r="K2" i="3"/>
  <c r="J2" i="3"/>
  <c r="I2" i="3"/>
  <c r="D3" i="4" l="1"/>
  <c r="D5" i="4"/>
</calcChain>
</file>

<file path=xl/sharedStrings.xml><?xml version="1.0" encoding="utf-8"?>
<sst xmlns="http://schemas.openxmlformats.org/spreadsheetml/2006/main" count="286" uniqueCount="169">
  <si>
    <t>Ethan Kollat</t>
  </si>
  <si>
    <t>Ethanbkol2@gmail.com</t>
  </si>
  <si>
    <t>814-360-4025</t>
  </si>
  <si>
    <t>Haley Brown</t>
  </si>
  <si>
    <t>15haleyabrown@gmail.com</t>
  </si>
  <si>
    <t>814-880-6916</t>
  </si>
  <si>
    <t>Victoria Gough</t>
  </si>
  <si>
    <t>vbg5066@psu.edu</t>
  </si>
  <si>
    <t>978-288-6092</t>
  </si>
  <si>
    <t>Aaliyah Wyatt</t>
  </si>
  <si>
    <t>apw5356@psu.edu</t>
  </si>
  <si>
    <t>717-398-9340</t>
  </si>
  <si>
    <t>Christopher Zhang</t>
  </si>
  <si>
    <t>christopherzhang88@gmail.com</t>
  </si>
  <si>
    <t>646-250-9698</t>
  </si>
  <si>
    <t>Shreyas Sundar</t>
  </si>
  <si>
    <t>sks68@psu.edu</t>
  </si>
  <si>
    <t>814-571-8533</t>
  </si>
  <si>
    <t>Celina Philips</t>
  </si>
  <si>
    <t>celinaphillips24@gmail.com</t>
  </si>
  <si>
    <t>973-943-2788</t>
  </si>
  <si>
    <t>Eli Kelsey</t>
  </si>
  <si>
    <t>ewk4@psu.edu</t>
  </si>
  <si>
    <t>814-574-0193</t>
  </si>
  <si>
    <t>Alyssa Hanford</t>
  </si>
  <si>
    <t>Alyssa</t>
  </si>
  <si>
    <t>amh678@psu.edu</t>
  </si>
  <si>
    <t>Emma Stockham</t>
  </si>
  <si>
    <t>eds5327@psu.edu</t>
  </si>
  <si>
    <t>540-779-4441</t>
  </si>
  <si>
    <t>Kara Ristey</t>
  </si>
  <si>
    <t>klr5771@psu.edu</t>
  </si>
  <si>
    <t>724-417-8908</t>
  </si>
  <si>
    <t>Deismy Jimenez</t>
  </si>
  <si>
    <t>dxj5177@psu.edu</t>
  </si>
  <si>
    <t>Courtney Crable</t>
  </si>
  <si>
    <t>cjcrable@gmail.com</t>
  </si>
  <si>
    <t>Coleman Cush</t>
  </si>
  <si>
    <t>cpc5659@psu.edu</t>
  </si>
  <si>
    <t>Tom Lefebvre</t>
  </si>
  <si>
    <t>tjl5310@psu.edu</t>
  </si>
  <si>
    <t>215-539-0025</t>
  </si>
  <si>
    <t>ID</t>
  </si>
  <si>
    <t>NAME</t>
  </si>
  <si>
    <t>FIRSTNAME</t>
  </si>
  <si>
    <t>LASTNAME</t>
  </si>
  <si>
    <t>EMAIL</t>
  </si>
  <si>
    <t>PHONE</t>
  </si>
  <si>
    <t>STATUS</t>
  </si>
  <si>
    <t>POSSIBLE SCAN DATE AND TIME</t>
  </si>
  <si>
    <t>NOTES</t>
  </si>
  <si>
    <t>Scheduled S3</t>
  </si>
  <si>
    <t>Invited S3</t>
  </si>
  <si>
    <t>Scheduled S3, Scheduled S4</t>
  </si>
  <si>
    <t>Completed S2</t>
  </si>
  <si>
    <t xml:space="preserve">1st Contact - Initial Email </t>
  </si>
  <si>
    <t>MOST RECENT CONTACT (IF NOT FOLLOWNG PATTERN)</t>
  </si>
  <si>
    <t>2nd Contact - Email (48 Hours)</t>
  </si>
  <si>
    <t>3rd Contact - Phone (5 Days)</t>
  </si>
  <si>
    <t>4th Contact - Phone (10 Days)</t>
  </si>
  <si>
    <t>5th Contact - Email (15 Days)</t>
  </si>
  <si>
    <t>6th Contact - 30 Days (Phone)</t>
  </si>
  <si>
    <t xml:space="preserve"> I am available from 9:30am-1:15pm on Monday&amp;Wednesday, and from 10:30am-2:50pm on Tuesday&amp;Thursday. I will be local over the second half of break, so anytime between 8:00am-3:00pm during the week of January 6-10th.</t>
  </si>
  <si>
    <t>LENGTH OF TIME FOR MOCK SCAN ROOM (DO NOT CHANGE)</t>
  </si>
  <si>
    <t>Time to Book Computer Testing Room For</t>
  </si>
  <si>
    <t>Enter Start of Scan Time Here</t>
  </si>
  <si>
    <t>End of Session 4</t>
  </si>
  <si>
    <t>LENGTH OF TIME OF SCAN (DO NOT CHANGE)</t>
  </si>
  <si>
    <t>LENGTH OF TIME FOR TRANSFER TASK (DO NOT CHANGE)</t>
  </si>
  <si>
    <t>Time to Book Scan For</t>
  </si>
  <si>
    <t>CHANGE THE FOLLOWING ONLY IF PROTOCOL CHANGES</t>
  </si>
  <si>
    <t xml:space="preserve">Start Time For Mock Scanner/Start of S4: </t>
  </si>
  <si>
    <t>-</t>
  </si>
  <si>
    <t>SAVE CHANGES!</t>
  </si>
  <si>
    <t>ACTUAL SCAN DATE/TIME</t>
  </si>
  <si>
    <t>1/8/2020 - 11:45 - 2:15</t>
  </si>
  <si>
    <t>PROGRESS THROUGH STUDY</t>
  </si>
  <si>
    <t>STATUS OF SCHEDULING FOR S4</t>
  </si>
  <si>
    <t>AVAILABILITY FOR S4</t>
  </si>
  <si>
    <t>Completed S3</t>
  </si>
  <si>
    <t>SCHEDULED</t>
  </si>
  <si>
    <t>STATUS OF SCHEDULING FOR S3 (IN PROGRESS, STUCK, SCHEDULED)</t>
  </si>
  <si>
    <t>Need to send out confirmation email</t>
  </si>
  <si>
    <t>Monday: Any time after 5:45 pm
Wednesday: 8:00 am to 12:30 pm and after 5:45
Friday: After 5:45 pm</t>
  </si>
  <si>
    <t>Monday, Wednesday, Friday
9:00am-10:45am
3:20pm- 5:00pm
Tuesday, Thursday
9:00am-1:00pm</t>
  </si>
  <si>
    <t>Vadim Tanygin</t>
  </si>
  <si>
    <t>Vadim</t>
  </si>
  <si>
    <t>Tanygin</t>
  </si>
  <si>
    <t>vkt5039@psu.edu</t>
  </si>
  <si>
    <t>484-401-5032</t>
  </si>
  <si>
    <t>Murray Imani</t>
  </si>
  <si>
    <t>Murray</t>
  </si>
  <si>
    <t>Imani</t>
  </si>
  <si>
    <t>ikm5070@psu.edu</t>
  </si>
  <si>
    <t>267-424-4778</t>
  </si>
  <si>
    <t>Stacy Nelson</t>
  </si>
  <si>
    <t>Stacy</t>
  </si>
  <si>
    <t>Nelson</t>
  </si>
  <si>
    <t>sun54@psu.edu</t>
  </si>
  <si>
    <t>978-501-2265</t>
  </si>
  <si>
    <t>Maria Alvarez</t>
  </si>
  <si>
    <t>Maria</t>
  </si>
  <si>
    <t>Alvarez</t>
  </si>
  <si>
    <t>mja6074@psu.edu</t>
  </si>
  <si>
    <t>814-826-5095</t>
  </si>
  <si>
    <t>Sarah Ramey</t>
  </si>
  <si>
    <t>Sarah</t>
  </si>
  <si>
    <t>Ramey</t>
  </si>
  <si>
    <t>skr5403@psu.edu</t>
  </si>
  <si>
    <t>(740) 637-5290</t>
  </si>
  <si>
    <t>Aiden Smith</t>
  </si>
  <si>
    <t>Aiden</t>
  </si>
  <si>
    <t>Smith</t>
  </si>
  <si>
    <t>aiden.s98@gmail.com</t>
  </si>
  <si>
    <t>717-404-9367</t>
  </si>
  <si>
    <t>Ronan Berger</t>
  </si>
  <si>
    <t>Ronan</t>
  </si>
  <si>
    <t>Berger</t>
  </si>
  <si>
    <t>rjb6220@psu.edu</t>
  </si>
  <si>
    <t>724-814-9670</t>
  </si>
  <si>
    <t>Alyssa Ross</t>
  </si>
  <si>
    <t>Ross</t>
  </si>
  <si>
    <t>ajr5809@psu.edu</t>
  </si>
  <si>
    <t>David Acker</t>
  </si>
  <si>
    <t>David</t>
  </si>
  <si>
    <t>Acker</t>
  </si>
  <si>
    <t>davidacker3@gmail.com</t>
  </si>
  <si>
    <t>267-374-9572</t>
  </si>
  <si>
    <t>Cindy Yu</t>
  </si>
  <si>
    <t>Cindy</t>
  </si>
  <si>
    <t>Yu</t>
  </si>
  <si>
    <t>jvy5366@psu.edu</t>
  </si>
  <si>
    <t>954-253-9003</t>
  </si>
  <si>
    <t>My best time for the fMRI portion of the study would be after winter break in January on either Tuesdays starting sometime between 3 o’clock and 4 o’clock, or I could due Thursday starting some time between 2 o’clock and 4 o’clock.</t>
  </si>
  <si>
    <t>12/2, 12/4, 12/6, 12/9, 12/13: 9:00-1:00; 3:30-7:00 I am leaving right after finals but will be back in town on January 7th. Any time at any day between January 8th and 12th should work well for me. Additionally, the following times should work for the month of January:
MWF: 2:30pm-8:30pm
TF: 7:30am-10:30am, 12pm-3pm, 4:30pm-8:30pm</t>
  </si>
  <si>
    <t xml:space="preserve">My classes on Mondays/Wednesday start at 1:25 typically and on Tuesdays/Thursdays my classes are from 3-5pm. Mondays, Wednesdays, and Fridays after 4:30pm. With the exception of finals week when I’m free all day Monday. Otherwise my availability varies based on my work schedule in the mornings, so I could do mornings on Mondays and Wednesdays with advanced notice so I can take the day off. </t>
  </si>
  <si>
    <t>Christina Huang</t>
  </si>
  <si>
    <t>ckh5420@psu.edu</t>
  </si>
  <si>
    <t>678-823-0630</t>
  </si>
  <si>
    <t>Mira Patel</t>
  </si>
  <si>
    <t>Myp5448@psu.edu</t>
  </si>
  <si>
    <t>Scheduled S2</t>
  </si>
  <si>
    <t>"	6106036353</t>
  </si>
  <si>
    <t>Scheduling S4</t>
  </si>
  <si>
    <t>This semester I am free anytime after 1:30 on Mondays and Fridays. I also am free after 2:30 on Tuesdays and Thursdays. I will not be in town over winter break. However, for next semester, I am available from 3:30-5 on Friday, and 3:10-5 on Tuesdays and Thursdays. If these do not work, I might be able to find more hours after I solidify my lab volunteering schedule that I committed to for next semester.</t>
  </si>
  <si>
    <t>12/20/2019 1:15 - 3:15 PM</t>
  </si>
  <si>
    <t>Eric Barna</t>
  </si>
  <si>
    <t>Eric</t>
  </si>
  <si>
    <t>Barna</t>
  </si>
  <si>
    <t>emb26@pct.edu</t>
  </si>
  <si>
    <t>484-225-3458</t>
  </si>
  <si>
    <t>Completed S1</t>
  </si>
  <si>
    <t>Jan 28th, 2020 at 3 pm (Tues)</t>
  </si>
  <si>
    <t>GET AVAIL FOR NEXT SEMSTER</t>
  </si>
  <si>
    <t>Getting avail for S4 for next semester</t>
  </si>
  <si>
    <t>Emma Stockam</t>
  </si>
  <si>
    <t>Wed 9-11, Fri, 9-11</t>
  </si>
  <si>
    <t>1/17/2019 from 9 - 11 AM (Friday)</t>
  </si>
  <si>
    <t>Tom L</t>
  </si>
  <si>
    <t>Matthew Binder</t>
  </si>
  <si>
    <t>mjb7286@psu.edu</t>
  </si>
  <si>
    <t>Getting avail for S3, S4 for next semester</t>
  </si>
  <si>
    <t>Tuesdays free after 11:45, 12-2 free M,W,F, and anytime after 3:15 MTWF</t>
  </si>
  <si>
    <t>1/17/2019 (Friday) at 2:15-4-15</t>
  </si>
  <si>
    <t>Enter Start of Session Time Here</t>
  </si>
  <si>
    <t>COMPLETED</t>
  </si>
  <si>
    <t>1/28/2019 3-5 PM</t>
  </si>
  <si>
    <t>Monday, Wednesday, Friday ~ I am free after 12
Tuesday and Thursday ~ free after 3:30</t>
  </si>
  <si>
    <t>1/21/2019, 9 AM (Tues) NO LONGER WORKS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</si>
</sst>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h:mm\ AM/PM;@"/>
  </numFmts>
  <fonts count="5" x14ac:knownFonts="1">
    <font>
      <sz val="12"/>
      <color theme="1"/>
      <name val="Calibri"/>
      <family val="2"/>
      <scheme val="minor"/>
    </font>
    <font>
      <sz val="12"/>
      <color rgb="FF000000"/>
      <name val="Calibri"/>
      <family val="2"/>
      <scheme val="minor"/>
    </font>
    <font>
      <b/>
      <sz val="12"/>
      <color rgb="FF000000"/>
      <name val="Calibri"/>
      <family val="2"/>
      <scheme val="minor"/>
    </font>
    <font>
      <u/>
      <sz val="12"/>
      <color theme="10"/>
      <name val="Calibri"/>
      <family val="2"/>
      <scheme val="minor"/>
    </font>
    <font>
      <sz val="8"/>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27">
    <xf numFmtId="0" fontId="0" fillId="0" borderId="0" xfId="0"/>
    <xf numFmtId="0" fontId="0" fillId="0" borderId="0" xfId="0" applyAlignment="1">
      <alignment horizontal="left" vertical="top"/>
    </xf>
    <xf numFmtId="0" fontId="0" fillId="0" borderId="0" xfId="0" applyAlignment="1">
      <alignment vertical="top" wrapText="1"/>
    </xf>
    <xf numFmtId="0" fontId="0" fillId="0" borderId="0" xfId="0" applyAlignment="1">
      <alignment vertical="top"/>
    </xf>
    <xf numFmtId="14" fontId="0" fillId="0" borderId="0" xfId="0" applyNumberFormat="1"/>
    <xf numFmtId="20" fontId="0" fillId="0" borderId="0" xfId="0" applyNumberFormat="1" applyAlignment="1">
      <alignment vertical="top" wrapText="1"/>
    </xf>
    <xf numFmtId="21" fontId="0" fillId="0" borderId="0" xfId="0" applyNumberFormat="1"/>
    <xf numFmtId="20" fontId="0" fillId="0" borderId="0" xfId="0" applyNumberFormat="1"/>
    <xf numFmtId="0" fontId="2" fillId="2" borderId="0" xfId="0" applyFont="1" applyFill="1"/>
    <xf numFmtId="0" fontId="0" fillId="0" borderId="0" xfId="0" applyBorder="1"/>
    <xf numFmtId="0" fontId="0" fillId="0" borderId="0" xfId="0" applyBorder="1" applyAlignment="1">
      <alignment horizontal="center"/>
    </xf>
    <xf numFmtId="18" fontId="1" fillId="2" borderId="0" xfId="0" applyNumberFormat="1" applyFont="1" applyFill="1" applyBorder="1"/>
    <xf numFmtId="18" fontId="0" fillId="0" borderId="0" xfId="0" applyNumberFormat="1" applyBorder="1"/>
    <xf numFmtId="164" fontId="0" fillId="0" borderId="0" xfId="0" applyNumberFormat="1" applyBorder="1"/>
    <xf numFmtId="0" fontId="0" fillId="0" borderId="0" xfId="0" applyAlignment="1">
      <alignment horizontal="left" vertical="top" wrapText="1"/>
    </xf>
    <xf numFmtId="0" fontId="3" fillId="0" borderId="0" xfId="1" applyAlignment="1">
      <alignment horizontal="left" vertical="top"/>
    </xf>
    <xf numFmtId="14" fontId="0" fillId="0" borderId="0" xfId="0" applyNumberFormat="1" applyAlignment="1">
      <alignment vertical="top"/>
    </xf>
    <xf numFmtId="0" fontId="0" fillId="2" borderId="0" xfId="0" applyFill="1" applyAlignment="1">
      <alignment horizontal="left" vertical="top"/>
    </xf>
    <xf numFmtId="0" fontId="0" fillId="2" borderId="0" xfId="0" applyFill="1"/>
    <xf numFmtId="0" fontId="0" fillId="2" borderId="0" xfId="0" applyFill="1" applyAlignment="1">
      <alignment vertical="top" wrapText="1"/>
    </xf>
    <xf numFmtId="0" fontId="0" fillId="2" borderId="0" xfId="0" applyFill="1" applyAlignment="1">
      <alignment vertical="top"/>
    </xf>
    <xf numFmtId="0" fontId="0" fillId="0" borderId="0" xfId="0" applyAlignment="1">
      <alignment horizontal="center"/>
    </xf>
    <xf numFmtId="0" fontId="0" fillId="0" borderId="0" xfId="0" applyFill="1" applyAlignment="1">
      <alignment horizontal="left" vertical="top"/>
    </xf>
    <xf numFmtId="0" fontId="0" fillId="0" borderId="0" xfId="0" applyFill="1"/>
    <xf numFmtId="0" fontId="0" fillId="0" borderId="0" xfId="0" applyFill="1" applyAlignment="1">
      <alignment vertical="top" wrapText="1"/>
    </xf>
    <xf numFmtId="14" fontId="0" fillId="0" borderId="0" xfId="0" applyNumberFormat="1" applyFill="1" applyAlignment="1">
      <alignment vertical="top" wrapText="1"/>
    </xf>
    <xf numFmtId="0" fontId="0" fillId="0" borderId="0" xfId="0" applyFill="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mjb7286@psu.edu" TargetMode="External"/><Relationship Id="rId1" Type="http://schemas.openxmlformats.org/officeDocument/2006/relationships/hyperlink" Target="mailto:Myp5448@psu.edu"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mjb7286@psu.edu" TargetMode="External"/><Relationship Id="rId2" Type="http://schemas.openxmlformats.org/officeDocument/2006/relationships/hyperlink" Target="mailto:Myp5448@psu.edu" TargetMode="External"/><Relationship Id="rId1" Type="http://schemas.openxmlformats.org/officeDocument/2006/relationships/hyperlink" Target="mailto:eds5327@psu.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6F88A-8CFC-3C4A-92A3-166A764AE586}">
  <dimension ref="A1:K19"/>
  <sheetViews>
    <sheetView tabSelected="1" topLeftCell="A8" workbookViewId="0">
      <selection activeCell="J14" sqref="J14"/>
    </sheetView>
  </sheetViews>
  <sheetFormatPr baseColWidth="10" defaultRowHeight="16" x14ac:dyDescent="0.2"/>
  <cols>
    <col min="1" max="1" width="10.83203125" style="1"/>
    <col min="2" max="2" width="20.1640625" style="1" customWidth="1"/>
    <col min="3" max="3" width="28.5" style="1" customWidth="1"/>
    <col min="4" max="4" width="21.5" style="1" customWidth="1"/>
    <col min="5" max="5" width="26" style="1" customWidth="1"/>
    <col min="6" max="6" width="29.1640625" style="1" customWidth="1"/>
    <col min="7" max="7" width="28.5" style="1" customWidth="1"/>
    <col min="8" max="8" width="35.33203125" style="2" customWidth="1"/>
    <col min="9" max="10" width="32" style="2" customWidth="1"/>
    <col min="11" max="11" width="10.83203125" style="3"/>
  </cols>
  <sheetData>
    <row r="1" spans="1:11" ht="51" x14ac:dyDescent="0.2">
      <c r="A1" s="1" t="s">
        <v>42</v>
      </c>
      <c r="B1" s="1" t="s">
        <v>43</v>
      </c>
      <c r="C1" s="1" t="s">
        <v>46</v>
      </c>
      <c r="D1" s="1" t="s">
        <v>47</v>
      </c>
      <c r="E1" s="1" t="s">
        <v>76</v>
      </c>
      <c r="F1" s="14" t="s">
        <v>81</v>
      </c>
      <c r="G1" s="1" t="s">
        <v>77</v>
      </c>
      <c r="H1" s="2" t="s">
        <v>78</v>
      </c>
      <c r="I1" s="2" t="s">
        <v>49</v>
      </c>
      <c r="J1" s="2" t="s">
        <v>74</v>
      </c>
      <c r="K1" s="3" t="s">
        <v>50</v>
      </c>
    </row>
    <row r="2" spans="1:11" x14ac:dyDescent="0.2">
      <c r="A2" s="1">
        <v>5</v>
      </c>
      <c r="B2" s="1" t="s">
        <v>0</v>
      </c>
      <c r="C2" s="1" t="s">
        <v>1</v>
      </c>
      <c r="D2" s="1" t="s">
        <v>2</v>
      </c>
      <c r="E2" t="s">
        <v>51</v>
      </c>
      <c r="F2" s="1" t="s">
        <v>80</v>
      </c>
      <c r="G2"/>
    </row>
    <row r="3" spans="1:11" x14ac:dyDescent="0.2">
      <c r="A3" s="1">
        <v>8</v>
      </c>
      <c r="B3" s="1" t="s">
        <v>3</v>
      </c>
      <c r="C3" s="1" t="s">
        <v>4</v>
      </c>
      <c r="D3" s="1" t="s">
        <v>5</v>
      </c>
      <c r="E3" t="s">
        <v>51</v>
      </c>
      <c r="F3" s="1" t="s">
        <v>80</v>
      </c>
    </row>
    <row r="4" spans="1:11" x14ac:dyDescent="0.2">
      <c r="A4" s="1">
        <v>16</v>
      </c>
      <c r="B4" s="1" t="s">
        <v>6</v>
      </c>
      <c r="C4" s="1" t="s">
        <v>7</v>
      </c>
      <c r="D4" s="1" t="s">
        <v>8</v>
      </c>
      <c r="E4" t="s">
        <v>79</v>
      </c>
      <c r="F4" s="1" t="s">
        <v>80</v>
      </c>
      <c r="G4" s="1" t="s">
        <v>80</v>
      </c>
    </row>
    <row r="5" spans="1:11" ht="34" x14ac:dyDescent="0.2">
      <c r="A5" s="1">
        <v>18</v>
      </c>
      <c r="B5" s="1" t="s">
        <v>9</v>
      </c>
      <c r="C5" s="1" t="s">
        <v>10</v>
      </c>
      <c r="D5" s="1" t="s">
        <v>11</v>
      </c>
      <c r="F5" s="1" t="s">
        <v>165</v>
      </c>
      <c r="G5" s="1" t="s">
        <v>80</v>
      </c>
      <c r="H5" s="2" t="s">
        <v>162</v>
      </c>
    </row>
    <row r="6" spans="1:11" x14ac:dyDescent="0.2">
      <c r="A6" s="1">
        <v>20</v>
      </c>
      <c r="B6" s="1" t="s">
        <v>12</v>
      </c>
      <c r="C6" s="1" t="s">
        <v>13</v>
      </c>
      <c r="D6" s="1" t="s">
        <v>14</v>
      </c>
      <c r="E6" t="s">
        <v>52</v>
      </c>
      <c r="F6"/>
      <c r="G6"/>
    </row>
    <row r="7" spans="1:11" s="23" customFormat="1" ht="187" x14ac:dyDescent="0.2">
      <c r="A7" s="22">
        <v>21</v>
      </c>
      <c r="B7" s="22" t="s">
        <v>15</v>
      </c>
      <c r="C7" s="22" t="s">
        <v>16</v>
      </c>
      <c r="D7" s="22" t="s">
        <v>17</v>
      </c>
      <c r="E7" s="23" t="s">
        <v>51</v>
      </c>
      <c r="F7" s="22" t="s">
        <v>80</v>
      </c>
      <c r="G7" s="22" t="s">
        <v>80</v>
      </c>
      <c r="H7" s="24" t="s">
        <v>134</v>
      </c>
      <c r="I7" s="24" t="s">
        <v>163</v>
      </c>
      <c r="J7" s="25" t="s">
        <v>163</v>
      </c>
      <c r="K7" s="26"/>
    </row>
    <row r="8" spans="1:11" ht="204" x14ac:dyDescent="0.2">
      <c r="A8" s="1">
        <v>25</v>
      </c>
      <c r="B8" s="1" t="s">
        <v>18</v>
      </c>
      <c r="C8" s="1" t="s">
        <v>19</v>
      </c>
      <c r="D8" s="1" t="s">
        <v>20</v>
      </c>
      <c r="E8" t="s">
        <v>79</v>
      </c>
      <c r="F8" s="1" t="s">
        <v>165</v>
      </c>
      <c r="G8"/>
      <c r="H8" s="2" t="s">
        <v>135</v>
      </c>
    </row>
    <row r="9" spans="1:11" s="23" customFormat="1" ht="17" x14ac:dyDescent="0.2">
      <c r="A9" s="22">
        <v>26</v>
      </c>
      <c r="B9" s="22" t="s">
        <v>21</v>
      </c>
      <c r="C9" s="22" t="s">
        <v>22</v>
      </c>
      <c r="D9" s="22" t="s">
        <v>23</v>
      </c>
      <c r="E9" s="23" t="s">
        <v>51</v>
      </c>
      <c r="F9" s="22" t="s">
        <v>80</v>
      </c>
      <c r="G9" s="22" t="s">
        <v>80</v>
      </c>
      <c r="H9" s="24" t="s">
        <v>156</v>
      </c>
      <c r="I9" s="24" t="s">
        <v>157</v>
      </c>
      <c r="J9" s="24"/>
      <c r="K9" s="26"/>
    </row>
    <row r="10" spans="1:11" x14ac:dyDescent="0.2">
      <c r="A10" s="1">
        <v>27</v>
      </c>
      <c r="B10" s="1" t="s">
        <v>24</v>
      </c>
      <c r="C10" s="1" t="s">
        <v>26</v>
      </c>
      <c r="D10" s="1">
        <v>7076076147</v>
      </c>
      <c r="E10" t="s">
        <v>53</v>
      </c>
      <c r="F10" s="1" t="s">
        <v>80</v>
      </c>
      <c r="G10" s="1" t="s">
        <v>80</v>
      </c>
    </row>
    <row r="11" spans="1:11" ht="102" x14ac:dyDescent="0.2">
      <c r="A11" s="1">
        <v>34</v>
      </c>
      <c r="B11" s="1" t="s">
        <v>27</v>
      </c>
      <c r="C11" s="1" t="s">
        <v>28</v>
      </c>
      <c r="D11" s="1" t="s">
        <v>29</v>
      </c>
      <c r="E11" t="s">
        <v>51</v>
      </c>
      <c r="F11" s="1" t="s">
        <v>80</v>
      </c>
      <c r="G11"/>
      <c r="H11" s="2" t="s">
        <v>83</v>
      </c>
    </row>
    <row r="12" spans="1:11" s="18" customFormat="1" ht="102" x14ac:dyDescent="0.2">
      <c r="A12" s="17">
        <v>35</v>
      </c>
      <c r="B12" s="17" t="s">
        <v>30</v>
      </c>
      <c r="C12" s="17" t="s">
        <v>31</v>
      </c>
      <c r="D12" s="17" t="s">
        <v>32</v>
      </c>
      <c r="E12" s="18" t="s">
        <v>54</v>
      </c>
      <c r="F12" s="17" t="s">
        <v>80</v>
      </c>
      <c r="H12" s="19" t="s">
        <v>84</v>
      </c>
      <c r="I12" s="19" t="s">
        <v>168</v>
      </c>
      <c r="J12" s="19"/>
      <c r="K12" s="20"/>
    </row>
    <row r="13" spans="1:11" ht="51" x14ac:dyDescent="0.2">
      <c r="A13" s="1">
        <v>36</v>
      </c>
      <c r="B13" s="1" t="s">
        <v>33</v>
      </c>
      <c r="C13" s="1" t="s">
        <v>34</v>
      </c>
      <c r="D13" s="1" t="s">
        <v>142</v>
      </c>
      <c r="E13" t="s">
        <v>51</v>
      </c>
      <c r="F13" s="1" t="s">
        <v>80</v>
      </c>
      <c r="G13"/>
      <c r="H13" s="2" t="s">
        <v>167</v>
      </c>
    </row>
    <row r="14" spans="1:11" ht="102" x14ac:dyDescent="0.2">
      <c r="A14" s="1">
        <v>39</v>
      </c>
      <c r="B14" s="1" t="s">
        <v>35</v>
      </c>
      <c r="C14" s="1" t="s">
        <v>36</v>
      </c>
      <c r="D14" s="1">
        <v>8144417766</v>
      </c>
      <c r="E14" t="s">
        <v>54</v>
      </c>
      <c r="F14" s="1" t="s">
        <v>80</v>
      </c>
      <c r="G14" s="1" t="s">
        <v>80</v>
      </c>
      <c r="H14" s="2" t="s">
        <v>62</v>
      </c>
      <c r="I14" s="5"/>
      <c r="J14" s="5" t="s">
        <v>75</v>
      </c>
      <c r="K14" s="3" t="s">
        <v>82</v>
      </c>
    </row>
    <row r="15" spans="1:11" s="23" customFormat="1" ht="119" x14ac:dyDescent="0.2">
      <c r="A15" s="22">
        <v>40</v>
      </c>
      <c r="B15" s="22" t="s">
        <v>37</v>
      </c>
      <c r="C15" s="22" t="s">
        <v>38</v>
      </c>
      <c r="D15" s="22">
        <v>5703364488</v>
      </c>
      <c r="E15" s="23" t="s">
        <v>52</v>
      </c>
      <c r="H15" s="24" t="s">
        <v>133</v>
      </c>
      <c r="I15" s="24" t="s">
        <v>152</v>
      </c>
      <c r="J15" s="24" t="s">
        <v>166</v>
      </c>
      <c r="K15" s="26"/>
    </row>
    <row r="16" spans="1:11" x14ac:dyDescent="0.2">
      <c r="A16" s="1">
        <v>48</v>
      </c>
      <c r="B16" s="1" t="s">
        <v>39</v>
      </c>
      <c r="C16" s="1" t="s">
        <v>40</v>
      </c>
      <c r="D16" s="1" t="s">
        <v>41</v>
      </c>
      <c r="E16" t="s">
        <v>51</v>
      </c>
      <c r="F16"/>
      <c r="G16"/>
      <c r="H16" s="3" t="s">
        <v>153</v>
      </c>
    </row>
    <row r="17" spans="1:11" ht="187" x14ac:dyDescent="0.2">
      <c r="A17" s="1">
        <v>60</v>
      </c>
      <c r="B17" t="s">
        <v>136</v>
      </c>
      <c r="C17" t="s">
        <v>137</v>
      </c>
      <c r="D17" t="s">
        <v>138</v>
      </c>
      <c r="E17" s="1" t="s">
        <v>51</v>
      </c>
      <c r="F17" s="2" t="s">
        <v>80</v>
      </c>
      <c r="G17" s="2" t="s">
        <v>80</v>
      </c>
      <c r="H17" s="2" t="s">
        <v>144</v>
      </c>
      <c r="I17" s="16">
        <v>43819</v>
      </c>
      <c r="J17" t="s">
        <v>145</v>
      </c>
      <c r="K17"/>
    </row>
    <row r="18" spans="1:11" x14ac:dyDescent="0.2">
      <c r="A18" s="1">
        <v>61</v>
      </c>
      <c r="B18" s="1" t="s">
        <v>139</v>
      </c>
      <c r="C18" s="15" t="s">
        <v>140</v>
      </c>
      <c r="D18" s="1">
        <v>8635295321</v>
      </c>
      <c r="E18" s="1" t="s">
        <v>141</v>
      </c>
    </row>
    <row r="19" spans="1:11" x14ac:dyDescent="0.2">
      <c r="A19" s="1">
        <v>50</v>
      </c>
      <c r="B19" s="1" t="s">
        <v>159</v>
      </c>
      <c r="C19" s="15" t="s">
        <v>160</v>
      </c>
      <c r="D19" s="1">
        <v>6107197779</v>
      </c>
      <c r="E19" s="1" t="s">
        <v>54</v>
      </c>
    </row>
  </sheetData>
  <hyperlinks>
    <hyperlink ref="C18" r:id="rId1" xr:uid="{0AD9277B-0D2D-BE4D-9B76-4A5C03DD75D7}"/>
    <hyperlink ref="C19" r:id="rId2" xr:uid="{89FBE07F-9A42-0442-9ACD-8B0868B220F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6A051-2D84-C24C-8880-0A24E8FE6907}">
  <dimension ref="A1:K6"/>
  <sheetViews>
    <sheetView zoomScale="170" workbookViewId="0">
      <selection activeCell="B5" sqref="B5"/>
    </sheetView>
  </sheetViews>
  <sheetFormatPr baseColWidth="10" defaultRowHeight="16" x14ac:dyDescent="0.2"/>
  <cols>
    <col min="1" max="1" width="44" customWidth="1"/>
    <col min="2" max="2" width="16.1640625" style="9" customWidth="1"/>
    <col min="3" max="3" width="2.5" style="9" customWidth="1"/>
    <col min="4" max="5" width="10.83203125" style="9"/>
    <col min="10" max="10" width="55" customWidth="1"/>
    <col min="11" max="11" width="8.5" customWidth="1"/>
  </cols>
  <sheetData>
    <row r="1" spans="1:11" x14ac:dyDescent="0.2">
      <c r="A1" s="8" t="s">
        <v>164</v>
      </c>
      <c r="B1" s="11">
        <v>0.625</v>
      </c>
      <c r="J1" s="21" t="s">
        <v>70</v>
      </c>
      <c r="K1" s="21"/>
    </row>
    <row r="2" spans="1:11" x14ac:dyDescent="0.2">
      <c r="B2" s="12"/>
      <c r="J2" t="s">
        <v>63</v>
      </c>
      <c r="K2" s="6">
        <v>2.0833333333333332E-2</v>
      </c>
    </row>
    <row r="3" spans="1:11" x14ac:dyDescent="0.2">
      <c r="A3" t="s">
        <v>71</v>
      </c>
      <c r="B3" s="12">
        <f>B1</f>
        <v>0.625</v>
      </c>
      <c r="C3" s="10" t="s">
        <v>72</v>
      </c>
      <c r="D3" s="12">
        <f>B3+K2</f>
        <v>0.64583333333333337</v>
      </c>
      <c r="E3" s="12"/>
      <c r="F3" t="s">
        <v>73</v>
      </c>
      <c r="J3" t="s">
        <v>67</v>
      </c>
      <c r="K3" s="7">
        <v>5.2083333333333336E-2</v>
      </c>
    </row>
    <row r="4" spans="1:11" x14ac:dyDescent="0.2">
      <c r="A4" t="s">
        <v>69</v>
      </c>
      <c r="B4" s="12">
        <f>B3+K2</f>
        <v>0.64583333333333337</v>
      </c>
      <c r="C4" s="10" t="s">
        <v>72</v>
      </c>
      <c r="D4" s="12">
        <f>B4+K3</f>
        <v>0.69791666666666674</v>
      </c>
      <c r="E4" s="12"/>
      <c r="J4" t="s">
        <v>68</v>
      </c>
      <c r="K4" s="7">
        <v>1.0416666666666666E-2</v>
      </c>
    </row>
    <row r="5" spans="1:11" x14ac:dyDescent="0.2">
      <c r="A5" t="s">
        <v>64</v>
      </c>
      <c r="B5" s="13">
        <f>B4+K3</f>
        <v>0.69791666666666674</v>
      </c>
      <c r="C5" s="10" t="s">
        <v>72</v>
      </c>
      <c r="D5" s="13">
        <f>B5+K4</f>
        <v>0.70833333333333337</v>
      </c>
      <c r="E5" s="13"/>
      <c r="K5" s="7"/>
    </row>
    <row r="6" spans="1:11" x14ac:dyDescent="0.2">
      <c r="A6" t="s">
        <v>66</v>
      </c>
      <c r="B6" s="12">
        <f>B5+K4</f>
        <v>0.70833333333333337</v>
      </c>
      <c r="C6" s="10"/>
    </row>
  </sheetData>
  <mergeCells count="1">
    <mergeCell ref="J1:K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EBB3E-F447-D94E-8AB6-6346E170B35A}">
  <dimension ref="A1:K6"/>
  <sheetViews>
    <sheetView zoomScale="170" workbookViewId="0">
      <selection activeCell="D4" sqref="D4"/>
    </sheetView>
  </sheetViews>
  <sheetFormatPr baseColWidth="10" defaultRowHeight="16" x14ac:dyDescent="0.2"/>
  <cols>
    <col min="1" max="1" width="44" customWidth="1"/>
    <col min="2" max="2" width="16.1640625" style="9" customWidth="1"/>
    <col min="3" max="3" width="2.5" style="9" customWidth="1"/>
    <col min="4" max="5" width="10.83203125" style="9"/>
    <col min="10" max="10" width="55" customWidth="1"/>
    <col min="11" max="11" width="8.5" customWidth="1"/>
  </cols>
  <sheetData>
    <row r="1" spans="1:11" x14ac:dyDescent="0.2">
      <c r="A1" s="8" t="s">
        <v>65</v>
      </c>
      <c r="B1" s="11">
        <v>0.61458333333333337</v>
      </c>
      <c r="J1" s="21" t="s">
        <v>70</v>
      </c>
      <c r="K1" s="21"/>
    </row>
    <row r="2" spans="1:11" x14ac:dyDescent="0.2">
      <c r="B2" s="12"/>
      <c r="J2" t="s">
        <v>63</v>
      </c>
      <c r="K2" s="6">
        <v>2.0833333333333332E-2</v>
      </c>
    </row>
    <row r="3" spans="1:11" x14ac:dyDescent="0.2">
      <c r="A3" t="s">
        <v>71</v>
      </c>
      <c r="B3" s="12">
        <f>B1-K2</f>
        <v>0.59375</v>
      </c>
      <c r="C3" s="10" t="s">
        <v>72</v>
      </c>
      <c r="D3" s="12">
        <f>B3+K2</f>
        <v>0.61458333333333337</v>
      </c>
      <c r="E3" s="12"/>
      <c r="F3" t="s">
        <v>73</v>
      </c>
      <c r="J3" t="s">
        <v>67</v>
      </c>
      <c r="K3" s="7">
        <v>5.2083333333333336E-2</v>
      </c>
    </row>
    <row r="4" spans="1:11" x14ac:dyDescent="0.2">
      <c r="A4" t="s">
        <v>69</v>
      </c>
      <c r="B4" s="12">
        <f>B3+K2</f>
        <v>0.61458333333333337</v>
      </c>
      <c r="C4" s="10" t="s">
        <v>72</v>
      </c>
      <c r="D4" s="12">
        <f>B4+K3</f>
        <v>0.66666666666666674</v>
      </c>
      <c r="E4" s="12"/>
      <c r="J4" t="s">
        <v>68</v>
      </c>
      <c r="K4" s="7">
        <v>1.0416666666666666E-2</v>
      </c>
    </row>
    <row r="5" spans="1:11" x14ac:dyDescent="0.2">
      <c r="A5" t="s">
        <v>64</v>
      </c>
      <c r="B5" s="13">
        <f>B1+K3</f>
        <v>0.66666666666666674</v>
      </c>
      <c r="C5" s="10" t="s">
        <v>72</v>
      </c>
      <c r="D5" s="13">
        <f>B5+K4</f>
        <v>0.67708333333333337</v>
      </c>
      <c r="E5" s="13"/>
      <c r="K5" s="7"/>
    </row>
    <row r="6" spans="1:11" x14ac:dyDescent="0.2">
      <c r="A6" t="s">
        <v>66</v>
      </c>
      <c r="B6" s="12">
        <f>B5+K4</f>
        <v>0.67708333333333337</v>
      </c>
      <c r="C6" s="10"/>
    </row>
  </sheetData>
  <mergeCells count="1">
    <mergeCell ref="J1:K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3E759-4D6D-4644-B40B-A5A80A683505}">
  <dimension ref="A1:L7"/>
  <sheetViews>
    <sheetView workbookViewId="0">
      <selection activeCell="G8" sqref="G8"/>
    </sheetView>
  </sheetViews>
  <sheetFormatPr baseColWidth="10" defaultRowHeight="16" x14ac:dyDescent="0.2"/>
  <cols>
    <col min="1" max="1" width="10.83203125" style="1"/>
    <col min="2" max="2" width="20.1640625" style="1" customWidth="1"/>
    <col min="3" max="3" width="28.5" style="1" customWidth="1"/>
    <col min="4" max="4" width="21.5" style="1" customWidth="1"/>
    <col min="5" max="5" width="26" style="1" customWidth="1"/>
    <col min="6" max="6" width="48.6640625" style="1" customWidth="1"/>
    <col min="7" max="7" width="23.6640625" customWidth="1"/>
    <col min="8" max="8" width="26.1640625" customWidth="1"/>
    <col min="9" max="9" width="26" customWidth="1"/>
    <col min="10" max="10" width="26.83203125" customWidth="1"/>
    <col min="11" max="11" width="26" customWidth="1"/>
  </cols>
  <sheetData>
    <row r="1" spans="1:12" x14ac:dyDescent="0.2">
      <c r="A1" s="1" t="s">
        <v>42</v>
      </c>
      <c r="B1" s="1" t="s">
        <v>43</v>
      </c>
      <c r="C1" s="1" t="s">
        <v>46</v>
      </c>
      <c r="D1" s="1" t="s">
        <v>47</v>
      </c>
      <c r="E1" s="1" t="s">
        <v>48</v>
      </c>
      <c r="F1" s="1" t="s">
        <v>56</v>
      </c>
      <c r="G1" s="1" t="s">
        <v>55</v>
      </c>
      <c r="H1" s="1" t="s">
        <v>57</v>
      </c>
      <c r="I1" s="1" t="s">
        <v>58</v>
      </c>
      <c r="J1" s="1" t="s">
        <v>59</v>
      </c>
      <c r="K1" s="1" t="s">
        <v>60</v>
      </c>
      <c r="L1" s="1" t="s">
        <v>61</v>
      </c>
    </row>
    <row r="2" spans="1:12" x14ac:dyDescent="0.2">
      <c r="A2" s="1">
        <v>5</v>
      </c>
      <c r="B2" s="1" t="s">
        <v>0</v>
      </c>
      <c r="C2" s="1" t="s">
        <v>1</v>
      </c>
      <c r="D2" s="1" t="s">
        <v>2</v>
      </c>
      <c r="E2" t="s">
        <v>51</v>
      </c>
      <c r="F2"/>
      <c r="G2" s="4">
        <v>43802</v>
      </c>
      <c r="H2" s="4">
        <f t="shared" ref="H2:H7" si="0">G2+2</f>
        <v>43804</v>
      </c>
      <c r="I2" s="4">
        <f t="shared" ref="I2:I7" si="1">G2+5</f>
        <v>43807</v>
      </c>
      <c r="J2" s="4">
        <f t="shared" ref="J2:J7" si="2">G2+10</f>
        <v>43812</v>
      </c>
      <c r="K2" s="4">
        <f t="shared" ref="K2:K7" si="3">G2+15</f>
        <v>43817</v>
      </c>
      <c r="L2" s="4">
        <f t="shared" ref="L2:L7" si="4">G2+30</f>
        <v>43832</v>
      </c>
    </row>
    <row r="3" spans="1:12" x14ac:dyDescent="0.2">
      <c r="A3" s="1">
        <v>8</v>
      </c>
      <c r="B3" s="1" t="s">
        <v>3</v>
      </c>
      <c r="E3" s="1" t="s">
        <v>143</v>
      </c>
      <c r="G3" s="4">
        <v>43802</v>
      </c>
      <c r="H3" s="4">
        <f t="shared" si="0"/>
        <v>43804</v>
      </c>
      <c r="I3" s="4">
        <f t="shared" si="1"/>
        <v>43807</v>
      </c>
      <c r="J3" s="4">
        <f t="shared" si="2"/>
        <v>43812</v>
      </c>
      <c r="K3" s="4">
        <f t="shared" si="3"/>
        <v>43817</v>
      </c>
      <c r="L3" s="4">
        <f t="shared" si="4"/>
        <v>43832</v>
      </c>
    </row>
    <row r="4" spans="1:12" x14ac:dyDescent="0.2">
      <c r="A4" s="1">
        <v>48</v>
      </c>
      <c r="B4" s="1" t="s">
        <v>158</v>
      </c>
      <c r="E4" s="1" t="s">
        <v>143</v>
      </c>
      <c r="G4" s="4">
        <v>43808</v>
      </c>
      <c r="H4" s="4">
        <f t="shared" si="0"/>
        <v>43810</v>
      </c>
      <c r="I4" s="4">
        <f t="shared" si="1"/>
        <v>43813</v>
      </c>
      <c r="J4" s="4">
        <f t="shared" si="2"/>
        <v>43818</v>
      </c>
      <c r="K4" s="4">
        <f t="shared" si="3"/>
        <v>43823</v>
      </c>
      <c r="L4" s="4">
        <f t="shared" si="4"/>
        <v>43838</v>
      </c>
    </row>
    <row r="5" spans="1:12" x14ac:dyDescent="0.2">
      <c r="A5" s="1">
        <v>34</v>
      </c>
      <c r="B5" s="1" t="s">
        <v>155</v>
      </c>
      <c r="C5" s="15" t="s">
        <v>28</v>
      </c>
      <c r="E5" s="1" t="s">
        <v>154</v>
      </c>
      <c r="G5" s="4">
        <v>43809</v>
      </c>
      <c r="H5" s="4">
        <f t="shared" si="0"/>
        <v>43811</v>
      </c>
      <c r="I5" s="4">
        <f t="shared" si="1"/>
        <v>43814</v>
      </c>
      <c r="J5" s="4">
        <f t="shared" si="2"/>
        <v>43819</v>
      </c>
      <c r="K5" s="4">
        <f t="shared" si="3"/>
        <v>43824</v>
      </c>
      <c r="L5" s="4">
        <f t="shared" si="4"/>
        <v>43839</v>
      </c>
    </row>
    <row r="6" spans="1:12" x14ac:dyDescent="0.2">
      <c r="A6" s="1">
        <v>61</v>
      </c>
      <c r="B6" s="1" t="s">
        <v>139</v>
      </c>
      <c r="C6" s="15" t="s">
        <v>140</v>
      </c>
      <c r="D6" s="1">
        <v>8635295321</v>
      </c>
      <c r="E6" s="1" t="s">
        <v>154</v>
      </c>
      <c r="G6" s="4">
        <v>43809</v>
      </c>
      <c r="H6" s="4">
        <f t="shared" si="0"/>
        <v>43811</v>
      </c>
      <c r="I6" s="4">
        <f t="shared" si="1"/>
        <v>43814</v>
      </c>
      <c r="J6" s="4">
        <f t="shared" si="2"/>
        <v>43819</v>
      </c>
      <c r="K6" s="4">
        <f t="shared" si="3"/>
        <v>43824</v>
      </c>
      <c r="L6" s="4">
        <f t="shared" si="4"/>
        <v>43839</v>
      </c>
    </row>
    <row r="7" spans="1:12" x14ac:dyDescent="0.2">
      <c r="A7" s="1">
        <v>50</v>
      </c>
      <c r="B7" s="1" t="s">
        <v>159</v>
      </c>
      <c r="C7" s="15" t="s">
        <v>160</v>
      </c>
      <c r="D7" s="1">
        <v>6107197779</v>
      </c>
      <c r="E7" s="1" t="s">
        <v>161</v>
      </c>
      <c r="G7" s="4">
        <v>43809</v>
      </c>
      <c r="H7" s="4">
        <f t="shared" si="0"/>
        <v>43811</v>
      </c>
      <c r="I7" s="4">
        <f t="shared" si="1"/>
        <v>43814</v>
      </c>
      <c r="J7" s="4">
        <f t="shared" si="2"/>
        <v>43819</v>
      </c>
      <c r="K7" s="4">
        <f t="shared" si="3"/>
        <v>43824</v>
      </c>
      <c r="L7" s="4">
        <f t="shared" si="4"/>
        <v>43839</v>
      </c>
    </row>
  </sheetData>
  <hyperlinks>
    <hyperlink ref="C5" r:id="rId1" xr:uid="{AC1B876D-C398-5142-83BD-E2345C87B739}"/>
    <hyperlink ref="C6" r:id="rId2" xr:uid="{065AE02A-72AF-BD48-B751-B46E5528D4E4}"/>
    <hyperlink ref="C7" r:id="rId3" xr:uid="{C74945AB-5F50-4940-ABAF-D5978C00818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38EC5-CF5C-D342-A44E-FFBAB78A5021}">
  <dimension ref="A1:M8"/>
  <sheetViews>
    <sheetView workbookViewId="0">
      <selection activeCell="G7" sqref="G7"/>
    </sheetView>
  </sheetViews>
  <sheetFormatPr baseColWidth="10" defaultRowHeight="16" x14ac:dyDescent="0.2"/>
  <cols>
    <col min="1" max="1" width="10.83203125" style="1"/>
    <col min="2" max="4" width="20.1640625" style="1" customWidth="1"/>
    <col min="5" max="5" width="28.5" style="1" customWidth="1"/>
    <col min="6" max="6" width="21.5" style="1" customWidth="1"/>
    <col min="7" max="7" width="26" style="1" customWidth="1"/>
    <col min="8" max="8" width="23.6640625" customWidth="1"/>
    <col min="9" max="9" width="26.1640625" customWidth="1"/>
    <col min="10" max="10" width="26" customWidth="1"/>
    <col min="11" max="11" width="26.83203125" customWidth="1"/>
    <col min="12" max="12" width="26" customWidth="1"/>
  </cols>
  <sheetData>
    <row r="1" spans="1:13" x14ac:dyDescent="0.2">
      <c r="A1" s="1" t="s">
        <v>42</v>
      </c>
      <c r="B1" s="1" t="s">
        <v>43</v>
      </c>
      <c r="C1" s="1" t="s">
        <v>44</v>
      </c>
      <c r="D1" s="1" t="s">
        <v>45</v>
      </c>
      <c r="E1" s="1" t="s">
        <v>46</v>
      </c>
      <c r="F1" s="1" t="s">
        <v>47</v>
      </c>
      <c r="G1" s="1" t="s">
        <v>48</v>
      </c>
      <c r="H1" s="1" t="s">
        <v>55</v>
      </c>
      <c r="I1" s="1" t="s">
        <v>57</v>
      </c>
      <c r="J1" s="1" t="s">
        <v>58</v>
      </c>
      <c r="K1" s="1" t="s">
        <v>59</v>
      </c>
      <c r="L1" s="1" t="s">
        <v>60</v>
      </c>
      <c r="M1" s="1" t="s">
        <v>61</v>
      </c>
    </row>
    <row r="2" spans="1:13" x14ac:dyDescent="0.2">
      <c r="A2">
        <v>23</v>
      </c>
      <c r="B2" t="s">
        <v>85</v>
      </c>
      <c r="C2" t="s">
        <v>86</v>
      </c>
      <c r="D2" t="s">
        <v>87</v>
      </c>
      <c r="E2" t="s">
        <v>88</v>
      </c>
      <c r="F2" t="s">
        <v>89</v>
      </c>
      <c r="G2" t="s">
        <v>54</v>
      </c>
      <c r="H2" s="4"/>
      <c r="I2" s="4">
        <f t="shared" ref="I2:I6" si="0">H2+2</f>
        <v>2</v>
      </c>
      <c r="J2" s="4">
        <f t="shared" ref="J2:J6" si="1">H2+5</f>
        <v>5</v>
      </c>
      <c r="K2" s="4">
        <f t="shared" ref="K2:K6" si="2">H2+10</f>
        <v>10</v>
      </c>
      <c r="L2" s="4">
        <f t="shared" ref="L2:L6" si="3">H2+15</f>
        <v>15</v>
      </c>
      <c r="M2" s="4">
        <f t="shared" ref="M2:M6" si="4">H2+30</f>
        <v>30</v>
      </c>
    </row>
    <row r="3" spans="1:13" x14ac:dyDescent="0.2">
      <c r="A3">
        <v>24</v>
      </c>
      <c r="B3" t="s">
        <v>90</v>
      </c>
      <c r="C3" t="s">
        <v>91</v>
      </c>
      <c r="D3" t="s">
        <v>92</v>
      </c>
      <c r="E3" t="s">
        <v>93</v>
      </c>
      <c r="F3" t="s">
        <v>94</v>
      </c>
      <c r="G3" t="s">
        <v>54</v>
      </c>
      <c r="H3" s="4"/>
      <c r="I3" s="4">
        <f t="shared" si="0"/>
        <v>2</v>
      </c>
      <c r="J3" s="4">
        <f t="shared" si="1"/>
        <v>5</v>
      </c>
      <c r="K3" s="4">
        <f t="shared" si="2"/>
        <v>10</v>
      </c>
      <c r="L3" s="4">
        <f t="shared" si="3"/>
        <v>15</v>
      </c>
      <c r="M3" s="4">
        <f t="shared" si="4"/>
        <v>30</v>
      </c>
    </row>
    <row r="4" spans="1:13" x14ac:dyDescent="0.2">
      <c r="A4">
        <v>30</v>
      </c>
      <c r="B4" t="s">
        <v>100</v>
      </c>
      <c r="C4" t="s">
        <v>101</v>
      </c>
      <c r="D4" t="s">
        <v>102</v>
      </c>
      <c r="E4" t="s">
        <v>103</v>
      </c>
      <c r="F4" t="s">
        <v>104</v>
      </c>
      <c r="G4" t="s">
        <v>54</v>
      </c>
      <c r="H4" s="4"/>
      <c r="I4" s="4">
        <f t="shared" si="0"/>
        <v>2</v>
      </c>
      <c r="J4" s="4">
        <f t="shared" si="1"/>
        <v>5</v>
      </c>
      <c r="K4" s="4">
        <f t="shared" si="2"/>
        <v>10</v>
      </c>
      <c r="L4" s="4">
        <f t="shared" si="3"/>
        <v>15</v>
      </c>
      <c r="M4" s="4">
        <f t="shared" si="4"/>
        <v>30</v>
      </c>
    </row>
    <row r="5" spans="1:13" x14ac:dyDescent="0.2">
      <c r="A5">
        <v>33</v>
      </c>
      <c r="B5" t="s">
        <v>115</v>
      </c>
      <c r="C5" t="s">
        <v>116</v>
      </c>
      <c r="D5" t="s">
        <v>117</v>
      </c>
      <c r="E5" t="s">
        <v>118</v>
      </c>
      <c r="F5" t="s">
        <v>119</v>
      </c>
      <c r="G5" t="s">
        <v>54</v>
      </c>
      <c r="H5" s="4"/>
      <c r="I5" s="4">
        <f t="shared" si="0"/>
        <v>2</v>
      </c>
      <c r="J5" s="4">
        <f t="shared" si="1"/>
        <v>5</v>
      </c>
      <c r="K5" s="4">
        <f t="shared" si="2"/>
        <v>10</v>
      </c>
      <c r="L5" s="4">
        <f t="shared" si="3"/>
        <v>15</v>
      </c>
      <c r="M5" s="4">
        <f t="shared" si="4"/>
        <v>30</v>
      </c>
    </row>
    <row r="6" spans="1:13" x14ac:dyDescent="0.2">
      <c r="A6">
        <v>42</v>
      </c>
      <c r="B6" t="s">
        <v>146</v>
      </c>
      <c r="C6" t="s">
        <v>147</v>
      </c>
      <c r="D6" t="s">
        <v>148</v>
      </c>
      <c r="E6" t="s">
        <v>149</v>
      </c>
      <c r="F6" t="s">
        <v>150</v>
      </c>
      <c r="G6" t="s">
        <v>54</v>
      </c>
      <c r="H6" s="4"/>
      <c r="I6" s="4">
        <f t="shared" si="0"/>
        <v>2</v>
      </c>
      <c r="J6" s="4">
        <f t="shared" si="1"/>
        <v>5</v>
      </c>
      <c r="K6" s="4">
        <f t="shared" si="2"/>
        <v>10</v>
      </c>
      <c r="L6" s="4">
        <f t="shared" si="3"/>
        <v>15</v>
      </c>
      <c r="M6" s="4">
        <f t="shared" si="4"/>
        <v>30</v>
      </c>
    </row>
    <row r="7" spans="1:13" x14ac:dyDescent="0.2">
      <c r="A7">
        <v>28</v>
      </c>
      <c r="B7" t="s">
        <v>95</v>
      </c>
      <c r="C7" t="s">
        <v>96</v>
      </c>
      <c r="D7" t="s">
        <v>97</v>
      </c>
      <c r="E7" t="s">
        <v>98</v>
      </c>
      <c r="F7" t="s">
        <v>99</v>
      </c>
      <c r="H7" s="4"/>
      <c r="I7" s="4"/>
      <c r="J7" s="4"/>
      <c r="K7" s="4"/>
      <c r="L7" s="4"/>
      <c r="M7" s="4"/>
    </row>
    <row r="8" spans="1:13" x14ac:dyDescent="0.2">
      <c r="H8" s="4"/>
      <c r="I8" s="4"/>
      <c r="J8" s="4"/>
      <c r="K8" s="4"/>
      <c r="L8" s="4"/>
      <c r="M8" s="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7A631-4F22-5A4D-8473-1C209384696E}">
  <dimension ref="A1:G11"/>
  <sheetViews>
    <sheetView workbookViewId="0">
      <selection activeCell="E18" sqref="E18"/>
    </sheetView>
  </sheetViews>
  <sheetFormatPr baseColWidth="10" defaultRowHeight="16" x14ac:dyDescent="0.2"/>
  <cols>
    <col min="2" max="2" width="19.6640625" customWidth="1"/>
    <col min="5" max="5" width="17.5" customWidth="1"/>
    <col min="6" max="6" width="20.33203125" customWidth="1"/>
    <col min="7" max="7" width="12.5" customWidth="1"/>
  </cols>
  <sheetData>
    <row r="1" spans="1:7" x14ac:dyDescent="0.2">
      <c r="A1" t="s">
        <v>42</v>
      </c>
      <c r="B1" t="s">
        <v>43</v>
      </c>
      <c r="C1" t="s">
        <v>44</v>
      </c>
      <c r="D1" t="s">
        <v>45</v>
      </c>
      <c r="E1" t="s">
        <v>46</v>
      </c>
      <c r="F1" t="s">
        <v>47</v>
      </c>
      <c r="G1" t="s">
        <v>48</v>
      </c>
    </row>
    <row r="2" spans="1:7" x14ac:dyDescent="0.2">
      <c r="A2">
        <v>23</v>
      </c>
      <c r="B2" t="s">
        <v>85</v>
      </c>
      <c r="C2" t="s">
        <v>86</v>
      </c>
      <c r="D2" t="s">
        <v>87</v>
      </c>
      <c r="E2" t="s">
        <v>88</v>
      </c>
      <c r="F2" t="s">
        <v>89</v>
      </c>
      <c r="G2" t="s">
        <v>54</v>
      </c>
    </row>
    <row r="3" spans="1:7" x14ac:dyDescent="0.2">
      <c r="A3">
        <v>24</v>
      </c>
      <c r="B3" t="s">
        <v>90</v>
      </c>
      <c r="C3" t="s">
        <v>91</v>
      </c>
      <c r="D3" t="s">
        <v>92</v>
      </c>
      <c r="E3" t="s">
        <v>93</v>
      </c>
      <c r="F3" t="s">
        <v>94</v>
      </c>
      <c r="G3" t="s">
        <v>54</v>
      </c>
    </row>
    <row r="4" spans="1:7" x14ac:dyDescent="0.2">
      <c r="A4">
        <v>28</v>
      </c>
      <c r="B4" t="s">
        <v>95</v>
      </c>
      <c r="C4" t="s">
        <v>96</v>
      </c>
      <c r="D4" t="s">
        <v>97</v>
      </c>
      <c r="E4" t="s">
        <v>98</v>
      </c>
      <c r="F4" t="s">
        <v>99</v>
      </c>
      <c r="G4" t="s">
        <v>54</v>
      </c>
    </row>
    <row r="5" spans="1:7" x14ac:dyDescent="0.2">
      <c r="A5">
        <v>30</v>
      </c>
      <c r="B5" t="s">
        <v>100</v>
      </c>
      <c r="C5" t="s">
        <v>101</v>
      </c>
      <c r="D5" t="s">
        <v>102</v>
      </c>
      <c r="E5" t="s">
        <v>103</v>
      </c>
      <c r="F5" t="s">
        <v>104</v>
      </c>
      <c r="G5" t="s">
        <v>54</v>
      </c>
    </row>
    <row r="6" spans="1:7" x14ac:dyDescent="0.2">
      <c r="A6">
        <v>31</v>
      </c>
      <c r="B6" t="s">
        <v>105</v>
      </c>
      <c r="C6" t="s">
        <v>106</v>
      </c>
      <c r="D6" t="s">
        <v>107</v>
      </c>
      <c r="E6" t="s">
        <v>108</v>
      </c>
      <c r="F6" t="s">
        <v>109</v>
      </c>
      <c r="G6" t="s">
        <v>54</v>
      </c>
    </row>
    <row r="7" spans="1:7" x14ac:dyDescent="0.2">
      <c r="A7">
        <v>32</v>
      </c>
      <c r="B7" t="s">
        <v>110</v>
      </c>
      <c r="C7" t="s">
        <v>111</v>
      </c>
      <c r="D7" t="s">
        <v>112</v>
      </c>
      <c r="E7" t="s">
        <v>113</v>
      </c>
      <c r="F7" t="s">
        <v>114</v>
      </c>
      <c r="G7" t="s">
        <v>151</v>
      </c>
    </row>
    <row r="8" spans="1:7" x14ac:dyDescent="0.2">
      <c r="A8">
        <v>33</v>
      </c>
      <c r="B8" t="s">
        <v>115</v>
      </c>
      <c r="C8" t="s">
        <v>116</v>
      </c>
      <c r="D8" t="s">
        <v>117</v>
      </c>
      <c r="E8" t="s">
        <v>118</v>
      </c>
      <c r="F8" t="s">
        <v>119</v>
      </c>
      <c r="G8" t="s">
        <v>54</v>
      </c>
    </row>
    <row r="9" spans="1:7" x14ac:dyDescent="0.2">
      <c r="A9">
        <v>43</v>
      </c>
      <c r="B9" t="s">
        <v>120</v>
      </c>
      <c r="C9" t="s">
        <v>25</v>
      </c>
      <c r="D9" t="s">
        <v>121</v>
      </c>
      <c r="E9" t="s">
        <v>122</v>
      </c>
      <c r="F9">
        <v>6107623143</v>
      </c>
      <c r="G9" t="s">
        <v>51</v>
      </c>
    </row>
    <row r="10" spans="1:7" x14ac:dyDescent="0.2">
      <c r="A10">
        <v>46</v>
      </c>
      <c r="B10" t="s">
        <v>123</v>
      </c>
      <c r="C10" t="s">
        <v>124</v>
      </c>
      <c r="D10" t="s">
        <v>125</v>
      </c>
      <c r="E10" t="s">
        <v>126</v>
      </c>
      <c r="F10" t="s">
        <v>127</v>
      </c>
      <c r="G10" t="s">
        <v>54</v>
      </c>
    </row>
    <row r="11" spans="1:7" x14ac:dyDescent="0.2">
      <c r="A11">
        <v>52</v>
      </c>
      <c r="B11" t="s">
        <v>128</v>
      </c>
      <c r="C11" t="s">
        <v>129</v>
      </c>
      <c r="D11" t="s">
        <v>130</v>
      </c>
      <c r="E11" t="s">
        <v>131</v>
      </c>
      <c r="F11" t="s">
        <v>132</v>
      </c>
      <c r="G11" t="s">
        <v>141</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Scheduling for FMRI Group</vt:lpstr>
      <vt:lpstr>Session Time Calculator</vt:lpstr>
      <vt:lpstr>Session Time Calculator (Scan)</vt:lpstr>
      <vt:lpstr>Prompting for FMRI Group</vt:lpstr>
      <vt:lpstr>Prompting for ETC Group (S3) </vt:lpstr>
      <vt:lpstr>Scheduling for ETC Group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Herbert-Ramirez, Begonia B</dc:creator>
  <cp:lastModifiedBy>Herbert-Ramirez, Begonia B</cp:lastModifiedBy>
  <dcterms:created xsi:type="dcterms:W3CDTF">2019-12-03T19:28:10Z</dcterms:created>
  <dcterms:modified xsi:type="dcterms:W3CDTF">2019-12-11T23:16:55Z</dcterms:modified>
</cp:coreProperties>
</file>