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0" yWindow="0" windowWidth="21600" windowHeight="9615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1" i="1"/>
  <c r="I4" i="1"/>
  <c r="I3" i="1"/>
  <c r="I2" i="1"/>
  <c r="F9" i="1"/>
  <c r="F10" i="1"/>
  <c r="F8" i="1"/>
  <c r="F7" i="1"/>
  <c r="F6" i="1"/>
  <c r="F5" i="1"/>
  <c r="F4" i="1"/>
  <c r="F3" i="1"/>
  <c r="F2" i="1"/>
  <c r="F1" i="1"/>
  <c r="C12" i="1"/>
  <c r="C11" i="1"/>
  <c r="C5" i="1"/>
  <c r="C6" i="1"/>
  <c r="C7" i="1"/>
  <c r="C8" i="1"/>
  <c r="C9" i="1"/>
  <c r="C10" i="1"/>
  <c r="C4" i="1"/>
  <c r="C3" i="1"/>
  <c r="C2" i="1"/>
  <c r="C1" i="1"/>
  <c r="I27" i="1" l="1"/>
  <c r="I28" i="1"/>
  <c r="I26" i="1"/>
  <c r="I25" i="1"/>
  <c r="I24" i="1"/>
  <c r="I23" i="1"/>
  <c r="I22" i="1"/>
  <c r="I21" i="1"/>
  <c r="I20" i="1"/>
  <c r="I19" i="1"/>
  <c r="M36" i="1"/>
  <c r="M35" i="1"/>
  <c r="M34" i="1"/>
  <c r="M33" i="1"/>
  <c r="M32" i="1"/>
  <c r="M31" i="1"/>
  <c r="M30" i="1"/>
  <c r="M29" i="1"/>
  <c r="J36" i="1"/>
  <c r="J35" i="1"/>
  <c r="J34" i="1"/>
  <c r="J33" i="1"/>
  <c r="J32" i="1"/>
  <c r="J31" i="1"/>
  <c r="J30" i="1"/>
  <c r="J29" i="1"/>
  <c r="F37" i="1"/>
  <c r="F36" i="1"/>
  <c r="F35" i="1"/>
  <c r="F34" i="1"/>
  <c r="F33" i="1"/>
  <c r="F32" i="1"/>
  <c r="F31" i="1"/>
  <c r="F30" i="1"/>
  <c r="F29" i="1"/>
  <c r="C37" i="1"/>
  <c r="C36" i="1"/>
  <c r="C35" i="1"/>
  <c r="C34" i="1"/>
  <c r="C33" i="1"/>
  <c r="C32" i="1"/>
  <c r="C31" i="1"/>
  <c r="C30" i="1"/>
  <c r="C29" i="1"/>
  <c r="F27" i="1"/>
  <c r="F26" i="1"/>
  <c r="F25" i="1"/>
  <c r="F24" i="1"/>
  <c r="F23" i="1"/>
  <c r="F22" i="1"/>
  <c r="F21" i="1"/>
  <c r="F20" i="1"/>
  <c r="F19" i="1"/>
  <c r="C27" i="1"/>
  <c r="C26" i="1"/>
  <c r="C25" i="1"/>
  <c r="C24" i="1"/>
  <c r="C23" i="1"/>
  <c r="C22" i="1"/>
  <c r="C21" i="1"/>
  <c r="C20" i="1"/>
  <c r="C19" i="1"/>
  <c r="L11" i="1"/>
  <c r="L9" i="1"/>
  <c r="L8" i="1"/>
  <c r="L7" i="1"/>
  <c r="L6" i="1"/>
  <c r="L5" i="1"/>
  <c r="L4" i="1"/>
  <c r="L3" i="1"/>
  <c r="L2" i="1"/>
  <c r="L1" i="1"/>
  <c r="F21" i="2" l="1"/>
  <c r="F22" i="2"/>
</calcChain>
</file>

<file path=xl/sharedStrings.xml><?xml version="1.0" encoding="utf-8"?>
<sst xmlns="http://schemas.openxmlformats.org/spreadsheetml/2006/main" count="302" uniqueCount="92">
  <si>
    <t>USER_</t>
  </si>
  <si>
    <t>ID</t>
  </si>
  <si>
    <t>USERID</t>
  </si>
  <si>
    <t>INT</t>
  </si>
  <si>
    <t>USERNAME_</t>
  </si>
  <si>
    <t>VARCHAR(100)</t>
  </si>
  <si>
    <t>NAMESURNAME</t>
  </si>
  <si>
    <t>EMAIL</t>
  </si>
  <si>
    <t>CREATEDDATE</t>
  </si>
  <si>
    <t>DATETIME</t>
  </si>
  <si>
    <t>GENDER</t>
  </si>
  <si>
    <t>VARCHAR(1)</t>
  </si>
  <si>
    <t>BIRTHDATE</t>
  </si>
  <si>
    <t>DATE</t>
  </si>
  <si>
    <t>TELNR1</t>
  </si>
  <si>
    <t>TELNR2</t>
  </si>
  <si>
    <t>ADDRESS</t>
  </si>
  <si>
    <t>VARCHAR(20)</t>
  </si>
  <si>
    <t>CITY</t>
  </si>
  <si>
    <t>TOWN</t>
  </si>
  <si>
    <t>VARCHAR(50)</t>
  </si>
  <si>
    <t>COUNTRY</t>
  </si>
  <si>
    <t>DISTRICT</t>
  </si>
  <si>
    <t>POSTALCODE</t>
  </si>
  <si>
    <t>VARCHAR(10)</t>
  </si>
  <si>
    <t>ADDRESSTEXT</t>
  </si>
  <si>
    <t>VARCHAR(250)</t>
  </si>
  <si>
    <t>OCOLAKOGLU</t>
  </si>
  <si>
    <t>ÖMER ÇOLAKOĞLU</t>
  </si>
  <si>
    <t>PASSWORD_</t>
  </si>
  <si>
    <t>VARCHAR(15)</t>
  </si>
  <si>
    <t>ocolakoglu@udemy.com</t>
  </si>
  <si>
    <t>E</t>
  </si>
  <si>
    <t>TÜRKİYE</t>
  </si>
  <si>
    <t>İSTANBUL</t>
  </si>
  <si>
    <t>KADIKÖY</t>
  </si>
  <si>
    <t>MODA</t>
  </si>
  <si>
    <t>BARIŞ MANÇO MODA 81300 İSTANBUL</t>
  </si>
  <si>
    <t>OCOLAKOGLU2</t>
  </si>
  <si>
    <t>COUNTRYID</t>
  </si>
  <si>
    <t>INT IDENTITY(1,1)</t>
  </si>
  <si>
    <t>CITYID</t>
  </si>
  <si>
    <t>TOWNID</t>
  </si>
  <si>
    <t>DISTRICTID</t>
  </si>
  <si>
    <t>ITEM</t>
  </si>
  <si>
    <t>ITEMCODE</t>
  </si>
  <si>
    <t>ITEMNAME</t>
  </si>
  <si>
    <t>PRICE</t>
  </si>
  <si>
    <t>FLOAT</t>
  </si>
  <si>
    <t>CATEGORY1</t>
  </si>
  <si>
    <t>CATEGORY2</t>
  </si>
  <si>
    <t>CATEGORY3</t>
  </si>
  <si>
    <t>BASKET</t>
  </si>
  <si>
    <t>LASTMODIFIEDDATE</t>
  </si>
  <si>
    <t>ITEMCOUNT</t>
  </si>
  <si>
    <t>TOTALPRICE</t>
  </si>
  <si>
    <t>STATUS_</t>
  </si>
  <si>
    <t>BASKETDETAIL</t>
  </si>
  <si>
    <t>BASKETID</t>
  </si>
  <si>
    <t>ITEMID</t>
  </si>
  <si>
    <t>AMOUNT</t>
  </si>
  <si>
    <t>DATE_</t>
  </si>
  <si>
    <t>P144939633</t>
  </si>
  <si>
    <t>Dior Sauvage EDT 100 ML Erkek Parfüm</t>
  </si>
  <si>
    <t>KOZMETİK</t>
  </si>
  <si>
    <t>PARFUM&amp;DEODORANT</t>
  </si>
  <si>
    <t>PARFUM</t>
  </si>
  <si>
    <t>P259537631</t>
  </si>
  <si>
    <t>DUFY GÖMLEK BEYAZ</t>
  </si>
  <si>
    <t>GİYİM</t>
  </si>
  <si>
    <t>ERKEK GİYİM</t>
  </si>
  <si>
    <t>GÖMLEK</t>
  </si>
  <si>
    <t>PAYMENT</t>
  </si>
  <si>
    <t>PAYMENTTYPE</t>
  </si>
  <si>
    <t>ISOK</t>
  </si>
  <si>
    <t>BIT</t>
  </si>
  <si>
    <t>APPROVECODE</t>
  </si>
  <si>
    <t>ERROR_</t>
  </si>
  <si>
    <t>VARCHAR(1000)</t>
  </si>
  <si>
    <t>ORDER</t>
  </si>
  <si>
    <t>ORDERDETAIL</t>
  </si>
  <si>
    <t>ORDERID</t>
  </si>
  <si>
    <t>BASKETDETAILID</t>
  </si>
  <si>
    <t>INVOICE</t>
  </si>
  <si>
    <t>INVOICENO</t>
  </si>
  <si>
    <t>CARGOFICHENO</t>
  </si>
  <si>
    <t>INVOICEDETAIL</t>
  </si>
  <si>
    <t>INVOICEID</t>
  </si>
  <si>
    <t>ORDERDETAILID</t>
  </si>
  <si>
    <t>INV0001</t>
  </si>
  <si>
    <t>KRG0001</t>
  </si>
  <si>
    <t>ORDER_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</si>
</sst>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9"/>
      <color rgb="FF202020"/>
      <name val="Arial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1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2" fontId="0" fillId="0" borderId="0" xfId="0" applyNumberFormat="1"/>
    <xf numFmtId="0" fontId="3" fillId="0" borderId="0" xfId="0" applyFont="1" applyAlignment="1">
      <alignment vertical="center" wrapText="1"/>
    </xf>
    <xf numFmtId="0" fontId="1" fillId="10" borderId="0" xfId="0" applyFont="1" applyFill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colakoglu@udem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colakoglu@udem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D13" zoomScaleNormal="100" workbookViewId="0">
      <selection activeCell="M29" sqref="M29:M36"/>
    </sheetView>
  </sheetViews>
  <sheetFormatPr defaultRowHeight="15" x14ac:dyDescent="0.25"/>
  <cols>
    <col min="1" max="1" width="18.85546875" bestFit="1" customWidth="1"/>
    <col min="2" max="2" width="25" customWidth="1"/>
    <col min="3" max="3" width="66" customWidth="1"/>
    <col min="4" max="4" width="13.28515625" bestFit="1" customWidth="1"/>
    <col min="5" max="5" width="15.5703125" customWidth="1"/>
    <col min="6" max="6" width="44.85546875" customWidth="1"/>
    <col min="7" max="7" width="9.140625" customWidth="1"/>
    <col min="8" max="8" width="16.5703125" bestFit="1" customWidth="1"/>
    <col min="9" max="9" width="57.28515625" bestFit="1" customWidth="1"/>
    <col min="10" max="10" width="11.28515625" bestFit="1" customWidth="1"/>
    <col min="11" max="11" width="16.5703125" bestFit="1" customWidth="1"/>
  </cols>
  <sheetData>
    <row r="1" spans="1:12" x14ac:dyDescent="0.25">
      <c r="A1" s="1" t="s">
        <v>0</v>
      </c>
      <c r="C1" t="str">
        <f>"CREATE TABLE "&amp;A1&amp;"("</f>
        <v>CREATE TABLE USER_(</v>
      </c>
      <c r="D1" s="1" t="s">
        <v>16</v>
      </c>
      <c r="F1" t="str">
        <f>"CREATE TABLE "&amp;D1&amp;"("</f>
        <v>CREATE TABLE ADDRESS(</v>
      </c>
      <c r="G1" s="1" t="s">
        <v>21</v>
      </c>
      <c r="I1" t="str">
        <f>"CREATE TABLE "&amp;G1&amp;"("</f>
        <v>CREATE TABLE COUNTRY(</v>
      </c>
      <c r="J1" s="1" t="s">
        <v>44</v>
      </c>
      <c r="L1" t="str">
        <f>"CREATE TABLE "&amp;J1&amp;"("</f>
        <v>CREATE TABLE ITEM(</v>
      </c>
    </row>
    <row r="2" spans="1:12" x14ac:dyDescent="0.25">
      <c r="A2" s="9" t="s">
        <v>1</v>
      </c>
      <c r="B2" s="8" t="s">
        <v>40</v>
      </c>
      <c r="C2" t="str">
        <f>A2&amp;" "&amp;B2&amp;","</f>
        <v>ID INT IDENTITY(1,1),</v>
      </c>
      <c r="D2" t="s">
        <v>1</v>
      </c>
      <c r="E2" t="s">
        <v>40</v>
      </c>
      <c r="F2" t="str">
        <f>D2&amp;" "&amp;E2&amp;","</f>
        <v>ID INT IDENTITY(1,1),</v>
      </c>
      <c r="G2" s="4" t="s">
        <v>1</v>
      </c>
      <c r="H2" t="s">
        <v>40</v>
      </c>
      <c r="I2" t="str">
        <f>G2&amp;" "&amp;H2&amp;","</f>
        <v>ID INT IDENTITY(1,1),</v>
      </c>
      <c r="J2" s="11" t="s">
        <v>1</v>
      </c>
      <c r="K2" t="s">
        <v>40</v>
      </c>
      <c r="L2" t="str">
        <f>J2&amp;" "&amp;K2&amp;","</f>
        <v>ID INT IDENTITY(1,1),</v>
      </c>
    </row>
    <row r="3" spans="1:12" x14ac:dyDescent="0.25">
      <c r="A3" t="s">
        <v>4</v>
      </c>
      <c r="B3" t="s">
        <v>20</v>
      </c>
      <c r="C3" t="str">
        <f>A3&amp;" "&amp;B3&amp;","</f>
        <v>USERNAME_ VARCHAR(50),</v>
      </c>
      <c r="D3" s="4" t="s">
        <v>39</v>
      </c>
      <c r="E3" t="s">
        <v>3</v>
      </c>
      <c r="F3" t="str">
        <f>D3&amp;" "&amp;E3&amp;","</f>
        <v>COUNTRYID INT,</v>
      </c>
      <c r="G3" t="s">
        <v>21</v>
      </c>
      <c r="H3" t="s">
        <v>5</v>
      </c>
      <c r="I3" t="str">
        <f>G3&amp;" "&amp;H3&amp;","</f>
        <v>COUNTRY VARCHAR(100),</v>
      </c>
      <c r="J3" t="s">
        <v>45</v>
      </c>
      <c r="K3" t="s">
        <v>17</v>
      </c>
      <c r="L3" t="str">
        <f t="shared" ref="L3:L8" si="0">J3&amp;" "&amp;K3&amp;","</f>
        <v>ITEMCODE VARCHAR(20),</v>
      </c>
    </row>
    <row r="4" spans="1:12" x14ac:dyDescent="0.25">
      <c r="A4" t="s">
        <v>29</v>
      </c>
      <c r="B4" t="s">
        <v>20</v>
      </c>
      <c r="C4" t="str">
        <f>A4&amp;" "&amp;B4&amp;","</f>
        <v>PASSWORD_ VARCHAR(50),</v>
      </c>
      <c r="D4" s="5" t="s">
        <v>41</v>
      </c>
      <c r="E4" t="s">
        <v>3</v>
      </c>
      <c r="F4" t="str">
        <f>D4&amp;" "&amp;E4&amp;","</f>
        <v>CITYID INT,</v>
      </c>
      <c r="I4" t="str">
        <f>"CONSTRAINT [PK_"&amp;G1&amp;"] PRIMARY KEY CLUSTERED (ID ASC))"</f>
        <v>CONSTRAINT [PK_COUNTRY] PRIMARY KEY CLUSTERED (ID ASC))</v>
      </c>
      <c r="J4" t="s">
        <v>46</v>
      </c>
      <c r="K4" t="s">
        <v>5</v>
      </c>
      <c r="L4" t="str">
        <f t="shared" si="0"/>
        <v>ITEMNAME VARCHAR(100),</v>
      </c>
    </row>
    <row r="5" spans="1:12" x14ac:dyDescent="0.25">
      <c r="A5" t="s">
        <v>6</v>
      </c>
      <c r="B5" t="s">
        <v>5</v>
      </c>
      <c r="C5" t="str">
        <f t="shared" ref="C5:C10" si="1">A5&amp;" "&amp;B5&amp;","</f>
        <v>NAMESURNAME VARCHAR(100),</v>
      </c>
      <c r="D5" s="6" t="s">
        <v>42</v>
      </c>
      <c r="E5" t="s">
        <v>3</v>
      </c>
      <c r="F5" t="str">
        <f t="shared" ref="F5:F8" si="2">D5&amp;" "&amp;E5&amp;","</f>
        <v>TOWNID INT,</v>
      </c>
      <c r="G5" s="1" t="s">
        <v>19</v>
      </c>
      <c r="I5" t="str">
        <f>"CREATE TABLE "&amp;G5&amp;"("</f>
        <v>CREATE TABLE TOWN(</v>
      </c>
      <c r="J5" t="s">
        <v>47</v>
      </c>
      <c r="K5" t="s">
        <v>48</v>
      </c>
      <c r="L5" t="str">
        <f t="shared" si="0"/>
        <v>PRICE FLOAT,</v>
      </c>
    </row>
    <row r="6" spans="1:12" x14ac:dyDescent="0.25">
      <c r="A6" t="s">
        <v>7</v>
      </c>
      <c r="B6" t="s">
        <v>5</v>
      </c>
      <c r="C6" t="str">
        <f t="shared" si="1"/>
        <v>EMAIL VARCHAR(100),</v>
      </c>
      <c r="D6" s="7" t="s">
        <v>43</v>
      </c>
      <c r="E6" t="s">
        <v>3</v>
      </c>
      <c r="F6" t="str">
        <f t="shared" si="2"/>
        <v>DISTRICTID INT,</v>
      </c>
      <c r="G6" s="6" t="s">
        <v>1</v>
      </c>
      <c r="H6" t="s">
        <v>40</v>
      </c>
      <c r="I6" t="str">
        <f>G6&amp;" "&amp;H6&amp;","</f>
        <v>ID INT IDENTITY(1,1),</v>
      </c>
      <c r="J6" t="s">
        <v>49</v>
      </c>
      <c r="K6" t="s">
        <v>20</v>
      </c>
      <c r="L6" t="str">
        <f t="shared" si="0"/>
        <v>CATEGORY1 VARCHAR(50),</v>
      </c>
    </row>
    <row r="7" spans="1:12" x14ac:dyDescent="0.25">
      <c r="A7" t="s">
        <v>10</v>
      </c>
      <c r="B7" t="s">
        <v>11</v>
      </c>
      <c r="C7" t="str">
        <f t="shared" si="1"/>
        <v>GENDER VARCHAR(1),</v>
      </c>
      <c r="D7" t="s">
        <v>23</v>
      </c>
      <c r="E7" t="s">
        <v>24</v>
      </c>
      <c r="F7" t="str">
        <f t="shared" si="2"/>
        <v>POSTALCODE VARCHAR(10),</v>
      </c>
      <c r="G7" t="s">
        <v>19</v>
      </c>
      <c r="H7" t="s">
        <v>5</v>
      </c>
      <c r="I7" t="str">
        <f>G7&amp;" "&amp;H7&amp;","</f>
        <v>TOWN VARCHAR(100),</v>
      </c>
      <c r="J7" t="s">
        <v>50</v>
      </c>
      <c r="K7" t="s">
        <v>20</v>
      </c>
      <c r="L7" t="str">
        <f t="shared" si="0"/>
        <v>CATEGORY2 VARCHAR(50),</v>
      </c>
    </row>
    <row r="8" spans="1:12" x14ac:dyDescent="0.25">
      <c r="A8" t="s">
        <v>8</v>
      </c>
      <c r="B8" t="s">
        <v>9</v>
      </c>
      <c r="C8" t="str">
        <f t="shared" si="1"/>
        <v>CREATEDDATE DATETIME,</v>
      </c>
      <c r="D8" t="s">
        <v>25</v>
      </c>
      <c r="E8" t="s">
        <v>26</v>
      </c>
      <c r="F8" t="str">
        <f t="shared" si="2"/>
        <v>ADDRESSTEXT VARCHAR(250),</v>
      </c>
      <c r="I8" t="str">
        <f>"CONSTRAINT [PK_"&amp;G5&amp;"] PRIMARY KEY CLUSTERED (ID ASC))"</f>
        <v>CONSTRAINT [PK_TOWN] PRIMARY KEY CLUSTERED (ID ASC))</v>
      </c>
      <c r="J8" t="s">
        <v>51</v>
      </c>
      <c r="K8" t="s">
        <v>20</v>
      </c>
      <c r="L8" t="str">
        <f t="shared" si="0"/>
        <v>CATEGORY3 VARCHAR(50),</v>
      </c>
    </row>
    <row r="9" spans="1:12" x14ac:dyDescent="0.25">
      <c r="A9" t="s">
        <v>12</v>
      </c>
      <c r="B9" t="s">
        <v>13</v>
      </c>
      <c r="C9" t="str">
        <f t="shared" si="1"/>
        <v>BIRTHDATE DATE,</v>
      </c>
      <c r="D9" s="9" t="s">
        <v>2</v>
      </c>
      <c r="E9" s="8" t="s">
        <v>3</v>
      </c>
      <c r="F9" t="str">
        <f>D9&amp;" "&amp;E9&amp;","</f>
        <v>USERID INT,</v>
      </c>
      <c r="G9" s="1" t="s">
        <v>22</v>
      </c>
      <c r="I9" t="str">
        <f>"CREATE TABLE "&amp;G9&amp;"("</f>
        <v>CREATE TABLE DISTRICT(</v>
      </c>
      <c r="L9" t="str">
        <f>"CONSTRAINT [PK_"&amp;J1&amp;"] PRIMARY KEY CLUSTERED (ID ASC))"</f>
        <v>CONSTRAINT [PK_ITEM] PRIMARY KEY CLUSTERED (ID ASC))</v>
      </c>
    </row>
    <row r="10" spans="1:12" x14ac:dyDescent="0.25">
      <c r="A10" t="s">
        <v>14</v>
      </c>
      <c r="B10" t="s">
        <v>30</v>
      </c>
      <c r="C10" t="str">
        <f t="shared" si="1"/>
        <v>TELNR1 VARCHAR(15),</v>
      </c>
      <c r="F10" t="str">
        <f>"CONSTRAINT [PK_"&amp;D1&amp;"] PRIMARY KEY CLUSTERED (ID ASC))"</f>
        <v>CONSTRAINT [PK_ADDRESS] PRIMARY KEY CLUSTERED (ID ASC))</v>
      </c>
      <c r="G10" s="7" t="s">
        <v>1</v>
      </c>
      <c r="H10" t="s">
        <v>40</v>
      </c>
      <c r="I10" t="str">
        <f>G10&amp;" "&amp;H10&amp;","</f>
        <v>ID INT IDENTITY(1,1),</v>
      </c>
    </row>
    <row r="11" spans="1:12" x14ac:dyDescent="0.25">
      <c r="A11" t="s">
        <v>15</v>
      </c>
      <c r="B11" t="s">
        <v>30</v>
      </c>
      <c r="C11" t="str">
        <f>A11&amp;" "&amp;B11&amp;")"</f>
        <v>TELNR2 VARCHAR(15))</v>
      </c>
      <c r="G11" t="s">
        <v>22</v>
      </c>
      <c r="H11" t="s">
        <v>5</v>
      </c>
      <c r="I11" t="str">
        <f>G11&amp;" "&amp;H11&amp;","</f>
        <v>DISTRICT VARCHAR(100),</v>
      </c>
      <c r="L11" t="str">
        <f>J11&amp;" "&amp;K11</f>
        <v xml:space="preserve"> </v>
      </c>
    </row>
    <row r="12" spans="1:12" x14ac:dyDescent="0.25">
      <c r="C12" t="str">
        <f>"CONSTRAINT [PK_"&amp;A1&amp;"] PRIMARY KEY CLUSTERED (ID ASC))"</f>
        <v>CONSTRAINT [PK_USER_] PRIMARY KEY CLUSTERED (ID ASC))</v>
      </c>
      <c r="I12" t="str">
        <f>"CONSTRAINT [PK_"&amp;G9&amp;"] PRIMARY KEY CLUSTERED (ID ASC))"</f>
        <v>CONSTRAINT [PK_DISTRICT] PRIMARY KEY CLUSTERED (ID ASC))</v>
      </c>
    </row>
    <row r="13" spans="1:12" x14ac:dyDescent="0.25">
      <c r="G13" s="1" t="s">
        <v>18</v>
      </c>
      <c r="I13" t="str">
        <f>"CREATE TABLE "&amp;G13&amp;"("</f>
        <v>CREATE TABLE CITY(</v>
      </c>
    </row>
    <row r="14" spans="1:12" x14ac:dyDescent="0.25">
      <c r="G14" s="5" t="s">
        <v>1</v>
      </c>
      <c r="H14" t="s">
        <v>40</v>
      </c>
      <c r="I14" t="str">
        <f>G14&amp;" "&amp;H14&amp;","</f>
        <v>ID INT IDENTITY(1,1),</v>
      </c>
    </row>
    <row r="15" spans="1:12" x14ac:dyDescent="0.25">
      <c r="G15" t="s">
        <v>18</v>
      </c>
      <c r="H15" t="s">
        <v>5</v>
      </c>
      <c r="I15" t="str">
        <f>G15&amp;" "&amp;H15&amp;","</f>
        <v>CITY VARCHAR(100),</v>
      </c>
    </row>
    <row r="16" spans="1:12" x14ac:dyDescent="0.25">
      <c r="I16" t="str">
        <f>"CONSTRAINT [PK_"&amp;G13&amp;"] PRIMARY KEY CLUSTERED (ID ASC))"</f>
        <v>CONSTRAINT [PK_CITY] PRIMARY KEY CLUSTERED (ID ASC))</v>
      </c>
    </row>
    <row r="19" spans="1:13" x14ac:dyDescent="0.25">
      <c r="A19" s="1" t="s">
        <v>52</v>
      </c>
      <c r="C19" t="str">
        <f>"CREATE TABLE "&amp;A19&amp;"("</f>
        <v>CREATE TABLE BASKET(</v>
      </c>
      <c r="D19" s="1" t="s">
        <v>57</v>
      </c>
      <c r="F19" t="str">
        <f>"CREATE TABLE "&amp;D19&amp;"("</f>
        <v>CREATE TABLE BASKETDETAIL(</v>
      </c>
      <c r="G19" s="1" t="s">
        <v>72</v>
      </c>
      <c r="I19" t="str">
        <f>"CREATE TABLE "&amp;G19&amp;"("</f>
        <v>CREATE TABLE PAYMENT(</v>
      </c>
    </row>
    <row r="20" spans="1:13" x14ac:dyDescent="0.25">
      <c r="A20" s="10" t="s">
        <v>1</v>
      </c>
      <c r="B20" s="8" t="s">
        <v>40</v>
      </c>
      <c r="C20" t="str">
        <f>A20&amp;" "&amp;B20&amp;","</f>
        <v>ID INT IDENTITY(1,1),</v>
      </c>
      <c r="D20" t="s">
        <v>1</v>
      </c>
      <c r="E20" s="8" t="s">
        <v>40</v>
      </c>
      <c r="F20" t="str">
        <f>D20&amp;" "&amp;E20&amp;","</f>
        <v>ID INT IDENTITY(1,1),</v>
      </c>
      <c r="G20" t="s">
        <v>1</v>
      </c>
      <c r="H20" s="8" t="s">
        <v>40</v>
      </c>
      <c r="I20" t="str">
        <f>G20&amp;" "&amp;H20&amp;","</f>
        <v>ID INT IDENTITY(1,1),</v>
      </c>
    </row>
    <row r="21" spans="1:13" x14ac:dyDescent="0.25">
      <c r="A21" s="9" t="s">
        <v>2</v>
      </c>
      <c r="B21" t="s">
        <v>3</v>
      </c>
      <c r="C21" t="str">
        <f t="shared" ref="C21:C26" si="3">A21&amp;" "&amp;B21&amp;","</f>
        <v>USERID INT,</v>
      </c>
      <c r="D21" s="10" t="s">
        <v>58</v>
      </c>
      <c r="E21" t="s">
        <v>3</v>
      </c>
      <c r="F21" t="str">
        <f t="shared" ref="F21:F26" si="4">D21&amp;" "&amp;E21&amp;","</f>
        <v>BASKETID INT,</v>
      </c>
      <c r="G21" t="s">
        <v>58</v>
      </c>
      <c r="H21" t="s">
        <v>3</v>
      </c>
      <c r="I21" t="str">
        <f t="shared" ref="I21:I27" si="5">G21&amp;" "&amp;H21&amp;","</f>
        <v>BASKETID INT,</v>
      </c>
    </row>
    <row r="22" spans="1:13" x14ac:dyDescent="0.25">
      <c r="A22" t="s">
        <v>8</v>
      </c>
      <c r="B22" t="s">
        <v>9</v>
      </c>
      <c r="C22" t="str">
        <f t="shared" si="3"/>
        <v>CREATEDDATE DATETIME,</v>
      </c>
      <c r="D22" s="11" t="s">
        <v>59</v>
      </c>
      <c r="E22" t="s">
        <v>3</v>
      </c>
      <c r="F22" t="str">
        <f t="shared" si="4"/>
        <v>ITEMID INT,</v>
      </c>
      <c r="G22" t="s">
        <v>55</v>
      </c>
      <c r="H22" t="s">
        <v>48</v>
      </c>
      <c r="I22" t="str">
        <f t="shared" si="5"/>
        <v>TOTALPRICE FLOAT,</v>
      </c>
    </row>
    <row r="23" spans="1:13" x14ac:dyDescent="0.25">
      <c r="A23" t="s">
        <v>53</v>
      </c>
      <c r="B23" t="s">
        <v>9</v>
      </c>
      <c r="C23" t="str">
        <f t="shared" si="3"/>
        <v>LASTMODIFIEDDATE DATETIME,</v>
      </c>
      <c r="D23" t="s">
        <v>60</v>
      </c>
      <c r="E23" t="s">
        <v>48</v>
      </c>
      <c r="F23" t="str">
        <f t="shared" si="4"/>
        <v>AMOUNT FLOAT,</v>
      </c>
      <c r="G23" t="s">
        <v>73</v>
      </c>
      <c r="H23" t="s">
        <v>3</v>
      </c>
      <c r="I23" t="str">
        <f t="shared" si="5"/>
        <v>PAYMENTTYPE INT,</v>
      </c>
    </row>
    <row r="24" spans="1:13" x14ac:dyDescent="0.25">
      <c r="A24" t="s">
        <v>54</v>
      </c>
      <c r="B24" t="s">
        <v>3</v>
      </c>
      <c r="C24" t="str">
        <f t="shared" si="3"/>
        <v>ITEMCOUNT INT,</v>
      </c>
      <c r="D24" t="s">
        <v>47</v>
      </c>
      <c r="E24" t="s">
        <v>48</v>
      </c>
      <c r="F24" t="str">
        <f t="shared" si="4"/>
        <v>PRICE FLOAT,</v>
      </c>
      <c r="G24" t="s">
        <v>61</v>
      </c>
      <c r="H24" t="s">
        <v>9</v>
      </c>
      <c r="I24" t="str">
        <f t="shared" si="5"/>
        <v>DATE_ DATETIME,</v>
      </c>
    </row>
    <row r="25" spans="1:13" x14ac:dyDescent="0.25">
      <c r="A25" t="s">
        <v>55</v>
      </c>
      <c r="B25" t="s">
        <v>48</v>
      </c>
      <c r="C25" t="str">
        <f t="shared" si="3"/>
        <v>TOTALPRICE FLOAT,</v>
      </c>
      <c r="D25" t="s">
        <v>55</v>
      </c>
      <c r="E25" t="s">
        <v>48</v>
      </c>
      <c r="F25" t="str">
        <f t="shared" si="4"/>
        <v>TOTALPRICE FLOAT,</v>
      </c>
      <c r="G25" t="s">
        <v>74</v>
      </c>
      <c r="H25" t="s">
        <v>75</v>
      </c>
      <c r="I25" t="str">
        <f t="shared" si="5"/>
        <v>ISOK BIT,</v>
      </c>
    </row>
    <row r="26" spans="1:13" x14ac:dyDescent="0.25">
      <c r="A26" t="s">
        <v>56</v>
      </c>
      <c r="B26" t="s">
        <v>3</v>
      </c>
      <c r="C26" t="str">
        <f t="shared" si="3"/>
        <v>STATUS_ INT,</v>
      </c>
      <c r="D26" t="s">
        <v>61</v>
      </c>
      <c r="E26" t="s">
        <v>9</v>
      </c>
      <c r="F26" t="str">
        <f t="shared" si="4"/>
        <v>DATE_ DATETIME,</v>
      </c>
      <c r="G26" t="s">
        <v>76</v>
      </c>
      <c r="H26" t="s">
        <v>17</v>
      </c>
      <c r="I26" t="str">
        <f t="shared" si="5"/>
        <v>APPROVECODE VARCHAR(20),</v>
      </c>
    </row>
    <row r="27" spans="1:13" x14ac:dyDescent="0.25">
      <c r="C27" t="str">
        <f>"CONSTRAINT [PK_"&amp;A19&amp;"] PRIMARY KEY CLUSTERED (ID ASC))"</f>
        <v>CONSTRAINT [PK_BASKET] PRIMARY KEY CLUSTERED (ID ASC))</v>
      </c>
      <c r="F27" t="str">
        <f>"CONSTRAINT [PK_"&amp;D19&amp;"] PRIMARY KEY CLUSTERED (ID ASC))"</f>
        <v>CONSTRAINT [PK_BASKETDETAIL] PRIMARY KEY CLUSTERED (ID ASC))</v>
      </c>
      <c r="G27" t="s">
        <v>77</v>
      </c>
      <c r="H27" t="s">
        <v>78</v>
      </c>
      <c r="I27" t="str">
        <f t="shared" si="5"/>
        <v>ERROR_ VARCHAR(1000),</v>
      </c>
    </row>
    <row r="28" spans="1:13" x14ac:dyDescent="0.25">
      <c r="I28" t="str">
        <f>"CONSTRAINT [PK_"&amp;G19&amp;"] PRIMARY KEY CLUSTERED (ID ASC))"</f>
        <v>CONSTRAINT [PK_PAYMENT] PRIMARY KEY CLUSTERED (ID ASC))</v>
      </c>
    </row>
    <row r="29" spans="1:13" x14ac:dyDescent="0.25">
      <c r="A29" s="1" t="s">
        <v>91</v>
      </c>
      <c r="C29" t="str">
        <f>"CREATE TABLE "&amp;A29&amp;"("</f>
        <v>CREATE TABLE ORDER_(</v>
      </c>
      <c r="D29" s="1" t="s">
        <v>80</v>
      </c>
      <c r="F29" t="str">
        <f>"CREATE TABLE "&amp;D29&amp;"("</f>
        <v>CREATE TABLE ORDERDETAIL(</v>
      </c>
      <c r="H29" s="1" t="s">
        <v>83</v>
      </c>
      <c r="J29" t="str">
        <f>"CREATE TABLE "&amp;H29&amp;"("</f>
        <v>CREATE TABLE INVOICE(</v>
      </c>
      <c r="K29" s="1" t="s">
        <v>86</v>
      </c>
      <c r="M29" t="str">
        <f>"CREATE TABLE "&amp;K29&amp;"("</f>
        <v>CREATE TABLE INVOICEDETAIL(</v>
      </c>
    </row>
    <row r="30" spans="1:13" x14ac:dyDescent="0.25">
      <c r="A30" s="10" t="s">
        <v>1</v>
      </c>
      <c r="B30" s="8" t="s">
        <v>40</v>
      </c>
      <c r="C30" t="str">
        <f>A30&amp;" "&amp;B30&amp;","</f>
        <v>ID INT IDENTITY(1,1),</v>
      </c>
      <c r="D30" t="s">
        <v>1</v>
      </c>
      <c r="E30" s="8" t="s">
        <v>40</v>
      </c>
      <c r="F30" t="str">
        <f>D30&amp;" "&amp;E30&amp;","</f>
        <v>ID INT IDENTITY(1,1),</v>
      </c>
      <c r="H30" t="s">
        <v>1</v>
      </c>
      <c r="I30" s="8" t="s">
        <v>40</v>
      </c>
      <c r="J30" t="str">
        <f>H30&amp;" "&amp;I30&amp;","</f>
        <v>ID INT IDENTITY(1,1),</v>
      </c>
      <c r="K30" t="s">
        <v>1</v>
      </c>
      <c r="L30" s="8" t="s">
        <v>40</v>
      </c>
      <c r="M30" t="str">
        <f>K30&amp;" "&amp;L30&amp;","</f>
        <v>ID INT IDENTITY(1,1),</v>
      </c>
    </row>
    <row r="31" spans="1:13" x14ac:dyDescent="0.25">
      <c r="A31" s="9" t="s">
        <v>2</v>
      </c>
      <c r="B31" t="s">
        <v>3</v>
      </c>
      <c r="C31" t="str">
        <f t="shared" ref="C31:C36" si="6">A31&amp;" "&amp;B31&amp;","</f>
        <v>USERID INT,</v>
      </c>
      <c r="D31" s="10" t="s">
        <v>81</v>
      </c>
      <c r="E31" t="s">
        <v>3</v>
      </c>
      <c r="F31" t="str">
        <f t="shared" ref="F31:F36" si="7">D31&amp;" "&amp;E31&amp;","</f>
        <v>ORDERID INT,</v>
      </c>
      <c r="H31" t="s">
        <v>81</v>
      </c>
      <c r="I31" t="s">
        <v>3</v>
      </c>
      <c r="J31" t="str">
        <f>H31&amp;" "&amp;I31&amp;","</f>
        <v>ORDERID INT,</v>
      </c>
      <c r="K31" t="s">
        <v>87</v>
      </c>
      <c r="L31" t="s">
        <v>3</v>
      </c>
      <c r="M31" t="str">
        <f t="shared" ref="M31:M35" si="8">K31&amp;" "&amp;L31&amp;","</f>
        <v>INVOICEID INT,</v>
      </c>
    </row>
    <row r="32" spans="1:13" x14ac:dyDescent="0.25">
      <c r="A32" s="9" t="s">
        <v>58</v>
      </c>
      <c r="B32" t="s">
        <v>3</v>
      </c>
      <c r="C32" t="str">
        <f t="shared" si="6"/>
        <v>BASKETID INT,</v>
      </c>
      <c r="D32" t="s">
        <v>82</v>
      </c>
      <c r="E32" t="s">
        <v>3</v>
      </c>
      <c r="F32" t="str">
        <f t="shared" si="7"/>
        <v>BASKETDETAILID INT,</v>
      </c>
      <c r="H32" t="s">
        <v>84</v>
      </c>
      <c r="I32" t="s">
        <v>20</v>
      </c>
      <c r="J32" t="str">
        <f>H32&amp;" "&amp;I32&amp;","</f>
        <v>INVOICENO VARCHAR(50),</v>
      </c>
      <c r="K32" t="s">
        <v>88</v>
      </c>
      <c r="L32" t="s">
        <v>3</v>
      </c>
      <c r="M32" t="str">
        <f t="shared" si="8"/>
        <v>ORDERDETAILID INT,</v>
      </c>
    </row>
    <row r="33" spans="1:13" x14ac:dyDescent="0.25">
      <c r="A33" t="s">
        <v>8</v>
      </c>
      <c r="B33" t="s">
        <v>9</v>
      </c>
      <c r="C33" t="str">
        <f t="shared" si="6"/>
        <v>CREATEDDATE DATETIME,</v>
      </c>
      <c r="D33" s="11" t="s">
        <v>59</v>
      </c>
      <c r="E33" t="s">
        <v>3</v>
      </c>
      <c r="F33" t="str">
        <f t="shared" si="7"/>
        <v>ITEMID INT,</v>
      </c>
      <c r="H33" t="s">
        <v>61</v>
      </c>
      <c r="I33" t="s">
        <v>9</v>
      </c>
      <c r="J33" t="str">
        <f>H33&amp;" "&amp;I33&amp;","</f>
        <v>DATE_ DATETIME,</v>
      </c>
      <c r="K33" t="s">
        <v>59</v>
      </c>
      <c r="L33" t="s">
        <v>3</v>
      </c>
      <c r="M33" t="str">
        <f t="shared" si="8"/>
        <v>ITEMID INT,</v>
      </c>
    </row>
    <row r="34" spans="1:13" x14ac:dyDescent="0.25">
      <c r="A34" t="s">
        <v>54</v>
      </c>
      <c r="B34" t="s">
        <v>3</v>
      </c>
      <c r="C34" t="str">
        <f t="shared" si="6"/>
        <v>ITEMCOUNT INT,</v>
      </c>
      <c r="D34" t="s">
        <v>60</v>
      </c>
      <c r="E34" t="s">
        <v>48</v>
      </c>
      <c r="F34" t="str">
        <f t="shared" si="7"/>
        <v>AMOUNT FLOAT,</v>
      </c>
      <c r="H34" t="s">
        <v>85</v>
      </c>
      <c r="I34" t="s">
        <v>20</v>
      </c>
      <c r="J34" t="str">
        <f>H34&amp;" "&amp;I34&amp;","</f>
        <v>CARGOFICHENO VARCHAR(50),</v>
      </c>
      <c r="K34" t="s">
        <v>47</v>
      </c>
      <c r="L34" t="s">
        <v>48</v>
      </c>
      <c r="M34" t="str">
        <f t="shared" si="8"/>
        <v>PRICE FLOAT,</v>
      </c>
    </row>
    <row r="35" spans="1:13" x14ac:dyDescent="0.25">
      <c r="A35" t="s">
        <v>55</v>
      </c>
      <c r="B35" t="s">
        <v>48</v>
      </c>
      <c r="C35" t="str">
        <f t="shared" si="6"/>
        <v>TOTALPRICE FLOAT,</v>
      </c>
      <c r="D35" t="s">
        <v>47</v>
      </c>
      <c r="E35" t="s">
        <v>48</v>
      </c>
      <c r="F35" t="str">
        <f t="shared" si="7"/>
        <v>PRICE FLOAT,</v>
      </c>
      <c r="H35" t="s">
        <v>56</v>
      </c>
      <c r="I35" t="s">
        <v>3</v>
      </c>
      <c r="J35" t="str">
        <f>H35&amp;" "&amp;I35&amp;","</f>
        <v>STATUS_ INT,</v>
      </c>
      <c r="K35" t="s">
        <v>60</v>
      </c>
      <c r="L35" t="s">
        <v>48</v>
      </c>
      <c r="M35" t="str">
        <f t="shared" si="8"/>
        <v>AMOUNT FLOAT,</v>
      </c>
    </row>
    <row r="36" spans="1:13" x14ac:dyDescent="0.25">
      <c r="A36" t="s">
        <v>56</v>
      </c>
      <c r="B36" t="s">
        <v>3</v>
      </c>
      <c r="C36" t="str">
        <f t="shared" si="6"/>
        <v>STATUS_ INT,</v>
      </c>
      <c r="D36" t="s">
        <v>55</v>
      </c>
      <c r="E36" t="s">
        <v>48</v>
      </c>
      <c r="F36" t="str">
        <f t="shared" si="7"/>
        <v>TOTALPRICE FLOAT,</v>
      </c>
      <c r="J36" t="str">
        <f>"CONSTRAINT [PK_"&amp;H29&amp;"] PRIMARY KEY CLUSTERED (ID ASC))"</f>
        <v>CONSTRAINT [PK_INVOICE] PRIMARY KEY CLUSTERED (ID ASC))</v>
      </c>
      <c r="K36" t="s">
        <v>55</v>
      </c>
      <c r="L36" t="s">
        <v>48</v>
      </c>
      <c r="M36" t="str">
        <f>"CONSTRAINT [PK_"&amp;K29&amp;"] PRIMARY KEY CLUSTERED (ID ASC))"</f>
        <v>CONSTRAINT [PK_INVOICEDETAIL] PRIMARY KEY CLUSTERED (ID ASC))</v>
      </c>
    </row>
    <row r="37" spans="1:13" x14ac:dyDescent="0.25">
      <c r="C37" t="str">
        <f>"CONSTRAINT [PK_"&amp;A29&amp;"] PRIMARY KEY CLUSTERED (ID ASC))"</f>
        <v>CONSTRAINT [PK_ORDER_] PRIMARY KEY CLUSTERED (ID ASC))</v>
      </c>
      <c r="D37" t="s">
        <v>61</v>
      </c>
      <c r="E37" t="s">
        <v>9</v>
      </c>
      <c r="F37" t="str">
        <f>"CONSTRAINT [PK_"&amp;D29&amp;"] PRIMARY KEY CLUSTERED (ID ASC))"</f>
        <v>CONSTRAINT [PK_ORDERDETAIL] PRIMARY KEY CLUSTERED (ID ASC))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85" zoomScaleNormal="85" workbookViewId="0">
      <selection activeCell="A11" sqref="A11"/>
    </sheetView>
  </sheetViews>
  <sheetFormatPr defaultRowHeight="15" x14ac:dyDescent="0.25"/>
  <cols>
    <col min="2" max="2" width="13.28515625" bestFit="1" customWidth="1"/>
    <col min="3" max="3" width="21.5703125" customWidth="1"/>
    <col min="4" max="4" width="26.42578125" customWidth="1"/>
    <col min="5" max="5" width="23.28515625" bestFit="1" customWidth="1"/>
    <col min="6" max="6" width="12.5703125" bestFit="1" customWidth="1"/>
    <col min="7" max="7" width="37.140625" customWidth="1"/>
    <col min="8" max="8" width="16" bestFit="1" customWidth="1"/>
    <col min="9" max="9" width="15.85546875" customWidth="1"/>
    <col min="10" max="10" width="11" bestFit="1" customWidth="1"/>
  </cols>
  <sheetData>
    <row r="1" spans="1:10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10" x14ac:dyDescent="0.25">
      <c r="A2" s="1" t="s">
        <v>1</v>
      </c>
      <c r="B2" s="1" t="s">
        <v>4</v>
      </c>
      <c r="C2" s="1" t="s">
        <v>29</v>
      </c>
      <c r="D2" s="1" t="s">
        <v>6</v>
      </c>
      <c r="E2" s="1" t="s">
        <v>7</v>
      </c>
      <c r="F2" s="1" t="s">
        <v>10</v>
      </c>
      <c r="G2" s="1" t="s">
        <v>8</v>
      </c>
      <c r="H2" s="1" t="s">
        <v>12</v>
      </c>
      <c r="I2" s="1" t="s">
        <v>14</v>
      </c>
      <c r="J2" s="1" t="s">
        <v>15</v>
      </c>
    </row>
    <row r="3" spans="1:10" x14ac:dyDescent="0.25">
      <c r="A3">
        <v>1</v>
      </c>
      <c r="B3" t="s">
        <v>27</v>
      </c>
      <c r="C3">
        <v>12345</v>
      </c>
      <c r="D3" t="s">
        <v>28</v>
      </c>
      <c r="E3" s="3" t="s">
        <v>31</v>
      </c>
      <c r="F3" t="s">
        <v>32</v>
      </c>
      <c r="G3" s="2">
        <v>42740</v>
      </c>
      <c r="H3" s="2">
        <v>29566</v>
      </c>
      <c r="I3">
        <v>53266667788</v>
      </c>
      <c r="J3">
        <v>5326667799</v>
      </c>
    </row>
    <row r="5" spans="1:10" x14ac:dyDescent="0.25">
      <c r="A5" s="14" t="s">
        <v>16</v>
      </c>
      <c r="B5" s="14"/>
      <c r="C5" s="14"/>
      <c r="D5" s="14"/>
      <c r="E5" s="14"/>
      <c r="F5" s="14"/>
      <c r="G5" s="14"/>
      <c r="H5" s="14"/>
      <c r="I5" s="14"/>
    </row>
    <row r="6" spans="1:10" x14ac:dyDescent="0.25">
      <c r="A6" t="s">
        <v>1</v>
      </c>
      <c r="B6" t="s">
        <v>21</v>
      </c>
      <c r="C6" t="s">
        <v>18</v>
      </c>
      <c r="D6" t="s">
        <v>19</v>
      </c>
      <c r="E6" t="s">
        <v>22</v>
      </c>
      <c r="F6" t="s">
        <v>23</v>
      </c>
      <c r="G6" t="s">
        <v>25</v>
      </c>
      <c r="H6" t="s">
        <v>2</v>
      </c>
    </row>
    <row r="7" spans="1:10" x14ac:dyDescent="0.25">
      <c r="A7">
        <v>1</v>
      </c>
      <c r="B7" t="s">
        <v>33</v>
      </c>
      <c r="C7" t="s">
        <v>34</v>
      </c>
      <c r="D7" t="s">
        <v>35</v>
      </c>
      <c r="E7" t="s">
        <v>36</v>
      </c>
      <c r="F7">
        <v>34710</v>
      </c>
      <c r="G7" t="s">
        <v>37</v>
      </c>
      <c r="H7">
        <v>1</v>
      </c>
    </row>
    <row r="9" spans="1:10" x14ac:dyDescent="0.25">
      <c r="A9" s="15" t="s">
        <v>44</v>
      </c>
      <c r="B9" s="16"/>
      <c r="C9" s="16"/>
      <c r="D9" s="16"/>
      <c r="E9" s="16"/>
      <c r="F9" s="16"/>
      <c r="G9" s="16"/>
      <c r="H9" s="16"/>
      <c r="I9" s="17"/>
    </row>
    <row r="10" spans="1:10" x14ac:dyDescent="0.25">
      <c r="A10" s="1" t="s">
        <v>1</v>
      </c>
      <c r="B10" s="1" t="s">
        <v>45</v>
      </c>
      <c r="C10" s="1" t="s">
        <v>46</v>
      </c>
      <c r="D10" s="1" t="s">
        <v>47</v>
      </c>
      <c r="E10" s="1" t="s">
        <v>49</v>
      </c>
      <c r="F10" s="1" t="s">
        <v>50</v>
      </c>
      <c r="G10" s="1" t="s">
        <v>51</v>
      </c>
      <c r="H10" s="1"/>
      <c r="I10" s="1"/>
    </row>
    <row r="11" spans="1:10" ht="24" x14ac:dyDescent="0.25">
      <c r="A11">
        <v>1</v>
      </c>
      <c r="B11" t="s">
        <v>62</v>
      </c>
      <c r="C11" s="13" t="s">
        <v>63</v>
      </c>
      <c r="D11">
        <v>509</v>
      </c>
      <c r="E11" t="s">
        <v>64</v>
      </c>
      <c r="F11" t="s">
        <v>65</v>
      </c>
      <c r="G11" t="s">
        <v>66</v>
      </c>
    </row>
    <row r="12" spans="1:10" x14ac:dyDescent="0.25">
      <c r="A12">
        <v>2</v>
      </c>
      <c r="B12" t="s">
        <v>67</v>
      </c>
      <c r="C12" t="s">
        <v>68</v>
      </c>
      <c r="D12">
        <v>20</v>
      </c>
      <c r="E12" t="s">
        <v>69</v>
      </c>
      <c r="F12" t="s">
        <v>70</v>
      </c>
      <c r="G12" t="s">
        <v>71</v>
      </c>
    </row>
    <row r="14" spans="1:10" x14ac:dyDescent="0.25">
      <c r="A14" s="15" t="s">
        <v>52</v>
      </c>
      <c r="B14" s="16"/>
      <c r="C14" s="16"/>
      <c r="D14" s="16"/>
      <c r="E14" s="16"/>
      <c r="F14" s="16"/>
      <c r="G14" s="16"/>
      <c r="H14" s="16"/>
      <c r="I14" s="17"/>
    </row>
    <row r="15" spans="1:10" x14ac:dyDescent="0.25">
      <c r="A15" s="1" t="s">
        <v>1</v>
      </c>
      <c r="B15" s="1" t="s">
        <v>2</v>
      </c>
      <c r="C15" s="1" t="s">
        <v>8</v>
      </c>
      <c r="D15" s="1" t="s">
        <v>53</v>
      </c>
      <c r="E15" s="1" t="s">
        <v>54</v>
      </c>
      <c r="F15" s="1" t="s">
        <v>55</v>
      </c>
      <c r="G15" s="1" t="s">
        <v>56</v>
      </c>
      <c r="H15" s="1"/>
      <c r="I15" s="1"/>
    </row>
    <row r="16" spans="1:10" x14ac:dyDescent="0.25">
      <c r="A16">
        <v>1</v>
      </c>
      <c r="B16">
        <v>1</v>
      </c>
      <c r="C16" s="12">
        <v>43384.507905092592</v>
      </c>
      <c r="D16" s="12">
        <v>43384.510659722226</v>
      </c>
      <c r="E16">
        <v>2</v>
      </c>
      <c r="F16">
        <v>549</v>
      </c>
      <c r="G16">
        <v>1</v>
      </c>
    </row>
    <row r="19" spans="1:9" x14ac:dyDescent="0.25">
      <c r="A19" s="15" t="s">
        <v>57</v>
      </c>
      <c r="B19" s="16"/>
      <c r="C19" s="16"/>
      <c r="D19" s="16"/>
      <c r="E19" s="16"/>
      <c r="F19" s="16"/>
      <c r="G19" s="16"/>
      <c r="H19" s="16"/>
      <c r="I19" s="17"/>
    </row>
    <row r="20" spans="1:9" x14ac:dyDescent="0.25">
      <c r="A20" s="1" t="s">
        <v>1</v>
      </c>
      <c r="B20" s="1" t="s">
        <v>58</v>
      </c>
      <c r="C20" s="1" t="s">
        <v>59</v>
      </c>
      <c r="D20" s="1" t="s">
        <v>60</v>
      </c>
      <c r="E20" s="1" t="s">
        <v>47</v>
      </c>
      <c r="F20" s="1" t="s">
        <v>55</v>
      </c>
      <c r="G20" s="1" t="s">
        <v>61</v>
      </c>
      <c r="H20" s="1"/>
      <c r="I20" s="1"/>
    </row>
    <row r="21" spans="1:9" x14ac:dyDescent="0.25">
      <c r="A21">
        <v>1</v>
      </c>
      <c r="B21">
        <v>1</v>
      </c>
      <c r="C21">
        <v>1</v>
      </c>
      <c r="D21">
        <v>1</v>
      </c>
      <c r="E21">
        <v>509</v>
      </c>
      <c r="F21">
        <f>D21*E21</f>
        <v>509</v>
      </c>
      <c r="G21" s="12">
        <v>43384.507905092592</v>
      </c>
    </row>
    <row r="22" spans="1:9" x14ac:dyDescent="0.25">
      <c r="A22">
        <v>2</v>
      </c>
      <c r="B22">
        <v>1</v>
      </c>
      <c r="C22">
        <v>2</v>
      </c>
      <c r="D22">
        <v>2</v>
      </c>
      <c r="E22">
        <v>20</v>
      </c>
      <c r="F22">
        <f>D22*E22</f>
        <v>40</v>
      </c>
      <c r="G22" s="12">
        <v>43384.509293981479</v>
      </c>
    </row>
    <row r="23" spans="1:9" x14ac:dyDescent="0.25">
      <c r="G23" s="12"/>
    </row>
    <row r="24" spans="1:9" x14ac:dyDescent="0.25">
      <c r="A24" s="15" t="s">
        <v>72</v>
      </c>
      <c r="B24" s="16"/>
      <c r="C24" s="16"/>
      <c r="D24" s="16"/>
      <c r="E24" s="16"/>
      <c r="F24" s="16"/>
      <c r="G24" s="16"/>
      <c r="H24" s="16"/>
      <c r="I24" s="17"/>
    </row>
    <row r="25" spans="1:9" x14ac:dyDescent="0.25">
      <c r="A25" s="1" t="s">
        <v>1</v>
      </c>
      <c r="B25" s="1" t="s">
        <v>58</v>
      </c>
      <c r="C25" s="1" t="s">
        <v>55</v>
      </c>
      <c r="D25" s="1" t="s">
        <v>73</v>
      </c>
      <c r="E25" s="1" t="s">
        <v>61</v>
      </c>
      <c r="F25" s="1" t="s">
        <v>74</v>
      </c>
      <c r="G25" s="1" t="s">
        <v>76</v>
      </c>
      <c r="H25" s="1" t="s">
        <v>77</v>
      </c>
      <c r="I25" s="1"/>
    </row>
    <row r="26" spans="1:9" x14ac:dyDescent="0.25">
      <c r="A26">
        <v>1</v>
      </c>
      <c r="B26">
        <v>1</v>
      </c>
      <c r="C26">
        <v>549</v>
      </c>
      <c r="D26">
        <v>1</v>
      </c>
      <c r="E26" s="12">
        <v>43384.517361111109</v>
      </c>
      <c r="F26">
        <v>1</v>
      </c>
      <c r="G26">
        <v>45454545</v>
      </c>
    </row>
    <row r="28" spans="1:9" x14ac:dyDescent="0.25">
      <c r="A28" s="15" t="s">
        <v>79</v>
      </c>
      <c r="B28" s="16"/>
      <c r="C28" s="16"/>
      <c r="D28" s="16"/>
      <c r="E28" s="16"/>
      <c r="F28" s="16"/>
      <c r="G28" s="16"/>
      <c r="H28" s="16"/>
      <c r="I28" s="17"/>
    </row>
    <row r="29" spans="1:9" x14ac:dyDescent="0.25">
      <c r="A29" s="1" t="s">
        <v>1</v>
      </c>
      <c r="B29" s="1" t="s">
        <v>2</v>
      </c>
      <c r="C29" s="1" t="s">
        <v>58</v>
      </c>
      <c r="D29" s="1" t="s">
        <v>8</v>
      </c>
      <c r="E29" s="1" t="s">
        <v>54</v>
      </c>
      <c r="F29" s="1" t="s">
        <v>55</v>
      </c>
      <c r="G29" s="1" t="s">
        <v>56</v>
      </c>
      <c r="I29" s="1"/>
    </row>
    <row r="30" spans="1:9" x14ac:dyDescent="0.25">
      <c r="A30">
        <v>1</v>
      </c>
      <c r="B30">
        <v>1</v>
      </c>
      <c r="C30">
        <v>1</v>
      </c>
      <c r="D30" s="12">
        <v>43384.517361111109</v>
      </c>
      <c r="E30">
        <v>2</v>
      </c>
      <c r="F30">
        <v>549</v>
      </c>
      <c r="G30">
        <v>2</v>
      </c>
    </row>
    <row r="33" spans="1:9" x14ac:dyDescent="0.25">
      <c r="A33" s="15" t="s">
        <v>80</v>
      </c>
      <c r="B33" s="16"/>
      <c r="C33" s="16"/>
      <c r="D33" s="16"/>
      <c r="E33" s="16"/>
      <c r="F33" s="16"/>
      <c r="G33" s="16"/>
      <c r="H33" s="16"/>
      <c r="I33" s="17"/>
    </row>
    <row r="34" spans="1:9" x14ac:dyDescent="0.25">
      <c r="A34" s="1" t="s">
        <v>1</v>
      </c>
      <c r="B34" s="1" t="s">
        <v>81</v>
      </c>
      <c r="C34" s="1" t="s">
        <v>82</v>
      </c>
      <c r="D34" s="1" t="s">
        <v>59</v>
      </c>
      <c r="E34" s="1" t="s">
        <v>60</v>
      </c>
      <c r="F34" s="1" t="s">
        <v>47</v>
      </c>
      <c r="G34" s="1" t="s">
        <v>55</v>
      </c>
      <c r="H34" s="1" t="s">
        <v>61</v>
      </c>
      <c r="I34" s="1"/>
    </row>
    <row r="35" spans="1: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509</v>
      </c>
      <c r="G35">
        <v>509</v>
      </c>
      <c r="H35" s="12">
        <v>43384.517361111109</v>
      </c>
    </row>
    <row r="36" spans="1:9" x14ac:dyDescent="0.25">
      <c r="A36">
        <v>2</v>
      </c>
      <c r="B36">
        <v>1</v>
      </c>
      <c r="C36">
        <v>2</v>
      </c>
      <c r="D36">
        <v>2</v>
      </c>
      <c r="E36">
        <v>2</v>
      </c>
      <c r="F36">
        <v>20</v>
      </c>
      <c r="G36">
        <v>40</v>
      </c>
      <c r="H36" s="12">
        <v>43384.517361111109</v>
      </c>
    </row>
    <row r="39" spans="1:9" x14ac:dyDescent="0.25">
      <c r="A39" s="15" t="s">
        <v>83</v>
      </c>
      <c r="B39" s="16"/>
      <c r="C39" s="16"/>
      <c r="D39" s="16"/>
      <c r="E39" s="16"/>
      <c r="F39" s="16"/>
      <c r="G39" s="16"/>
      <c r="H39" s="16"/>
      <c r="I39" s="17"/>
    </row>
    <row r="40" spans="1:9" x14ac:dyDescent="0.25">
      <c r="A40" s="1" t="s">
        <v>1</v>
      </c>
      <c r="B40" s="1" t="s">
        <v>81</v>
      </c>
      <c r="C40" s="1" t="s">
        <v>84</v>
      </c>
      <c r="D40" s="1" t="s">
        <v>61</v>
      </c>
      <c r="E40" s="1" t="s">
        <v>85</v>
      </c>
      <c r="F40" s="1" t="s">
        <v>56</v>
      </c>
    </row>
    <row r="41" spans="1:9" x14ac:dyDescent="0.25">
      <c r="A41">
        <v>1</v>
      </c>
      <c r="B41">
        <v>1</v>
      </c>
      <c r="C41" t="s">
        <v>89</v>
      </c>
      <c r="D41" s="12">
        <v>43385.642361111109</v>
      </c>
      <c r="E41" t="s">
        <v>90</v>
      </c>
      <c r="F41">
        <v>1</v>
      </c>
    </row>
    <row r="44" spans="1:9" x14ac:dyDescent="0.25">
      <c r="A44" s="15" t="s">
        <v>86</v>
      </c>
      <c r="B44" s="16"/>
      <c r="C44" s="16"/>
      <c r="D44" s="16"/>
      <c r="E44" s="16"/>
      <c r="F44" s="16"/>
      <c r="G44" s="16"/>
      <c r="H44" s="16"/>
      <c r="I44" s="17"/>
    </row>
    <row r="45" spans="1:9" x14ac:dyDescent="0.25">
      <c r="A45" t="s">
        <v>1</v>
      </c>
      <c r="B45" t="s">
        <v>87</v>
      </c>
      <c r="C45" t="s">
        <v>88</v>
      </c>
      <c r="D45" t="s">
        <v>59</v>
      </c>
      <c r="E45" t="s">
        <v>47</v>
      </c>
      <c r="F45" t="s">
        <v>60</v>
      </c>
      <c r="G45" t="s">
        <v>55</v>
      </c>
    </row>
    <row r="46" spans="1:9" x14ac:dyDescent="0.25">
      <c r="A46">
        <v>1</v>
      </c>
      <c r="B46">
        <v>1</v>
      </c>
      <c r="C46">
        <v>1</v>
      </c>
      <c r="D46">
        <v>1</v>
      </c>
      <c r="E46">
        <v>509</v>
      </c>
      <c r="F46">
        <v>1</v>
      </c>
      <c r="G46">
        <v>509</v>
      </c>
    </row>
    <row r="47" spans="1:9" x14ac:dyDescent="0.25">
      <c r="A47">
        <v>2</v>
      </c>
      <c r="B47">
        <v>1</v>
      </c>
      <c r="C47">
        <v>2</v>
      </c>
      <c r="D47">
        <v>2</v>
      </c>
      <c r="E47">
        <v>20</v>
      </c>
      <c r="F47">
        <v>2</v>
      </c>
      <c r="G47">
        <v>40</v>
      </c>
    </row>
  </sheetData>
  <mergeCells count="10">
    <mergeCell ref="A1:I1"/>
    <mergeCell ref="A14:I14"/>
    <mergeCell ref="A33:I33"/>
    <mergeCell ref="A39:I39"/>
    <mergeCell ref="A44:I44"/>
    <mergeCell ref="A5:I5"/>
    <mergeCell ref="A19:I19"/>
    <mergeCell ref="A24:I24"/>
    <mergeCell ref="A28:I28"/>
    <mergeCell ref="A9:I9"/>
  </mergeCells>
  <hyperlinks>
    <hyperlink ref="E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B1" workbookViewId="0">
      <selection activeCell="K5" sqref="K5"/>
    </sheetView>
  </sheetViews>
  <sheetFormatPr defaultRowHeight="15" x14ac:dyDescent="0.25"/>
  <cols>
    <col min="1" max="1" width="2.85546875" bestFit="1" customWidth="1"/>
    <col min="2" max="2" width="14.28515625" bestFit="1" customWidth="1"/>
    <col min="3" max="3" width="12.140625" bestFit="1" customWidth="1"/>
    <col min="4" max="4" width="17.7109375" bestFit="1" customWidth="1"/>
    <col min="5" max="5" width="23.28515625" bestFit="1" customWidth="1"/>
    <col min="6" max="6" width="8.140625" bestFit="1" customWidth="1"/>
    <col min="7" max="7" width="13.5703125" bestFit="1" customWidth="1"/>
    <col min="8" max="8" width="10.7109375" bestFit="1" customWidth="1"/>
    <col min="9" max="9" width="12" bestFit="1" customWidth="1"/>
    <col min="10" max="10" width="11" bestFit="1" customWidth="1"/>
    <col min="11" max="11" width="35" bestFit="1" customWidth="1"/>
  </cols>
  <sheetData>
    <row r="1" spans="1:11" x14ac:dyDescent="0.25">
      <c r="A1" t="s">
        <v>1</v>
      </c>
      <c r="B1" t="s">
        <v>4</v>
      </c>
      <c r="C1" t="s">
        <v>29</v>
      </c>
      <c r="D1" t="s">
        <v>6</v>
      </c>
      <c r="E1" t="s">
        <v>7</v>
      </c>
      <c r="F1" t="s">
        <v>10</v>
      </c>
      <c r="G1" t="s">
        <v>8</v>
      </c>
      <c r="H1" t="s">
        <v>12</v>
      </c>
      <c r="I1" t="s">
        <v>14</v>
      </c>
      <c r="J1" t="s">
        <v>15</v>
      </c>
      <c r="K1" t="s">
        <v>25</v>
      </c>
    </row>
    <row r="2" spans="1:11" x14ac:dyDescent="0.25">
      <c r="A2">
        <v>1</v>
      </c>
      <c r="B2" t="s">
        <v>38</v>
      </c>
      <c r="C2">
        <v>12345</v>
      </c>
      <c r="D2" t="s">
        <v>28</v>
      </c>
      <c r="E2" s="3" t="s">
        <v>31</v>
      </c>
      <c r="F2" t="s">
        <v>32</v>
      </c>
      <c r="G2" s="2">
        <v>42740</v>
      </c>
      <c r="H2" s="2">
        <v>29566</v>
      </c>
      <c r="I2">
        <v>53266667788</v>
      </c>
      <c r="J2">
        <v>5326667799</v>
      </c>
      <c r="K2" t="s">
        <v>37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TOSHIBA</cp:lastModifiedBy>
  <dcterms:created xsi:type="dcterms:W3CDTF">2018-10-13T06:19:28Z</dcterms:created>
  <dcterms:modified xsi:type="dcterms:W3CDTF">2021-01-16T13:13:05Z</dcterms:modified>
</cp:coreProperties>
</file>