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University\Airplane-Design-II\figure\"/>
    </mc:Choice>
  </mc:AlternateContent>
  <xr:revisionPtr revIDLastSave="0" documentId="13_ncr:1_{91EFC846-8C4F-47A8-BD3B-F106DBE57A0E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76 seat" sheetId="3" r:id="rId1"/>
    <sheet name="50 sea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4" l="1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V5" i="4"/>
  <c r="T5" i="4"/>
  <c r="R5" i="4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V5" i="3"/>
  <c r="T5" i="3"/>
  <c r="R5" i="3"/>
  <c r="H34" i="4" l="1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34" i="3" l="1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I26" i="3"/>
  <c r="H26" i="3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</calcChain>
</file>

<file path=xl/sharedStrings.xml><?xml version="1.0" encoding="utf-8"?>
<sst xmlns="http://schemas.openxmlformats.org/spreadsheetml/2006/main" count="64" uniqueCount="24">
  <si>
    <t>Density</t>
  </si>
  <si>
    <t>Turn Velocity</t>
  </si>
  <si>
    <t>Temperature</t>
  </si>
  <si>
    <t>Gas Constant</t>
  </si>
  <si>
    <t>Turn Mach</t>
  </si>
  <si>
    <t>Altitude</t>
  </si>
  <si>
    <t>ft</t>
  </si>
  <si>
    <t>slug/ft^3</t>
  </si>
  <si>
    <t>k</t>
  </si>
  <si>
    <t>Specific Heat Ratio</t>
  </si>
  <si>
    <t>ft/s</t>
  </si>
  <si>
    <t>J/k</t>
  </si>
  <si>
    <t>Dynamic Pressure</t>
  </si>
  <si>
    <t>CD0</t>
  </si>
  <si>
    <t>AR</t>
  </si>
  <si>
    <t>e</t>
  </si>
  <si>
    <t>T/W</t>
  </si>
  <si>
    <t>W/S</t>
  </si>
  <si>
    <t>Load Factor</t>
  </si>
  <si>
    <t>High Tech</t>
  </si>
  <si>
    <t>Mid Tech</t>
  </si>
  <si>
    <t>Low Tech</t>
  </si>
  <si>
    <t>Matching Coff</t>
  </si>
  <si>
    <t>Maching Coff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</si>
</sst>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" fontId="0" fillId="0" borderId="0" xfId="0" applyNumberFormat="1"/>
    <xf numFmtId="4" fontId="1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4" fontId="1" fillId="2" borderId="7" xfId="0" applyNumberFormat="1" applyFon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3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6" fontId="0" fillId="0" borderId="0" xfId="0" applyNumberFormat="1"/>
    <xf numFmtId="165" fontId="0" fillId="0" borderId="0" xfId="0" applyNumberFormat="1" applyFont="1"/>
    <xf numFmtId="4" fontId="0" fillId="0" borderId="0" xfId="0" applyNumberFormat="1" applyFont="1"/>
    <xf numFmtId="4" fontId="0" fillId="0" borderId="0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4" fontId="2" fillId="0" borderId="7" xfId="0" applyNumberFormat="1" applyFont="1" applyBorder="1"/>
    <xf numFmtId="164" fontId="0" fillId="0" borderId="0" xfId="0" applyNumberFormat="1" applyFont="1"/>
    <xf numFmtId="164" fontId="2" fillId="0" borderId="0" xfId="0" applyNumberFormat="1" applyFont="1" applyBorder="1"/>
    <xf numFmtId="4" fontId="1" fillId="3" borderId="6" xfId="0" applyNumberFormat="1" applyFont="1" applyFill="1" applyBorder="1" applyAlignment="1">
      <alignment horizontal="center" vertical="center"/>
    </xf>
    <xf numFmtId="4" fontId="1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'76 seat'!$Q$5:$Q$34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seat'!$R$5:$R$34</c:f>
              <c:numCache>
                <c:formatCode>#,##0.0000</c:formatCode>
                <c:ptCount val="30"/>
                <c:pt idx="0">
                  <c:v>1.9631070863150455</c:v>
                </c:pt>
                <c:pt idx="1">
                  <c:v>1.0181073557746574</c:v>
                </c:pt>
                <c:pt idx="2">
                  <c:v>0.7193535845354766</c:v>
                </c:pt>
                <c:pt idx="3">
                  <c:v>0.58216130312159786</c:v>
                </c:pt>
                <c:pt idx="4">
                  <c:v>0.50959361763783972</c:v>
                </c:pt>
                <c:pt idx="5">
                  <c:v>0.46933823011914194</c:v>
                </c:pt>
                <c:pt idx="6">
                  <c:v>0.44754701286619303</c:v>
                </c:pt>
                <c:pt idx="7">
                  <c:v>0.4372959020293371</c:v>
                </c:pt>
                <c:pt idx="8">
                  <c:v>0.43473819546987652</c:v>
                </c:pt>
                <c:pt idx="9">
                  <c:v>0.43756587190459267</c:v>
                </c:pt>
                <c:pt idx="10">
                  <c:v>0.44431019051689186</c:v>
                </c:pt>
                <c:pt idx="11">
                  <c:v>0.45399199076237823</c:v>
                </c:pt>
                <c:pt idx="12">
                  <c:v>0.46593339226416275</c:v>
                </c:pt>
                <c:pt idx="13">
                  <c:v>0.47965019475303838</c:v>
                </c:pt>
                <c:pt idx="14">
                  <c:v>0.4947873180315871</c:v>
                </c:pt>
                <c:pt idx="15">
                  <c:v>0.51107845195174495</c:v>
                </c:pt>
                <c:pt idx="16">
                  <c:v>0.52831994757675771</c:v>
                </c:pt>
                <c:pt idx="17">
                  <c:v>0.54635341128914927</c:v>
                </c:pt>
                <c:pt idx="18">
                  <c:v>0.56505379549617574</c:v>
                </c:pt>
                <c:pt idx="19">
                  <c:v>0.58432106212364188</c:v>
                </c:pt>
                <c:pt idx="20">
                  <c:v>0.60407422796862764</c:v>
                </c:pt>
                <c:pt idx="21">
                  <c:v>0.62424703404692594</c:v>
                </c:pt>
                <c:pt idx="22">
                  <c:v>0.64478474467593083</c:v>
                </c:pt>
                <c:pt idx="23">
                  <c:v>0.66564174678680377</c:v>
                </c:pt>
                <c:pt idx="24">
                  <c:v>0.68677972540172083</c:v>
                </c:pt>
                <c:pt idx="25">
                  <c:v>0.70816626015483053</c:v>
                </c:pt>
                <c:pt idx="26">
                  <c:v>0.72977373369744503</c:v>
                </c:pt>
                <c:pt idx="27">
                  <c:v>0.75157847401640299</c:v>
                </c:pt>
                <c:pt idx="28">
                  <c:v>0.77356007420380657</c:v>
                </c:pt>
                <c:pt idx="29">
                  <c:v>0.79570084827281184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9-4036-993C-38FC52123459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'76 seat'!$S$5:$S$34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seat'!$T$5:$T$34</c:f>
              <c:numCache>
                <c:formatCode>#,##0.0000</c:formatCode>
                <c:ptCount val="30"/>
                <c:pt idx="0">
                  <c:v>1.9618015930072907</c:v>
                </c:pt>
                <c:pt idx="1">
                  <c:v>1.0154963691591479</c:v>
                </c:pt>
                <c:pt idx="2">
                  <c:v>0.71543710461221222</c:v>
                </c:pt>
                <c:pt idx="3">
                  <c:v>0.57693932989057861</c:v>
                </c:pt>
                <c:pt idx="4">
                  <c:v>0.50306615109906561</c:v>
                </c:pt>
                <c:pt idx="5">
                  <c:v>0.46150527027261312</c:v>
                </c:pt>
                <c:pt idx="6">
                  <c:v>0.4384085597119094</c:v>
                </c:pt>
                <c:pt idx="7">
                  <c:v>0.4268519555672986</c:v>
                </c:pt>
                <c:pt idx="8">
                  <c:v>0.42298875570008321</c:v>
                </c:pt>
                <c:pt idx="9">
                  <c:v>0.42451093882704455</c:v>
                </c:pt>
                <c:pt idx="10">
                  <c:v>0.42994976413158886</c:v>
                </c:pt>
                <c:pt idx="11">
                  <c:v>0.43832607106932064</c:v>
                </c:pt>
                <c:pt idx="12">
                  <c:v>0.4489619792633503</c:v>
                </c:pt>
                <c:pt idx="13">
                  <c:v>0.46137328844447112</c:v>
                </c:pt>
                <c:pt idx="14">
                  <c:v>0.47520491841526491</c:v>
                </c:pt>
                <c:pt idx="15">
                  <c:v>0.49019055902766812</c:v>
                </c:pt>
                <c:pt idx="16">
                  <c:v>0.50612656134492595</c:v>
                </c:pt>
                <c:pt idx="17">
                  <c:v>0.52285453174956276</c:v>
                </c:pt>
                <c:pt idx="18">
                  <c:v>0.54024942264883435</c:v>
                </c:pt>
                <c:pt idx="19">
                  <c:v>0.55821119596854574</c:v>
                </c:pt>
                <c:pt idx="20">
                  <c:v>0.57665886850577674</c:v>
                </c:pt>
                <c:pt idx="21">
                  <c:v>0.59552618127632018</c:v>
                </c:pt>
                <c:pt idx="22">
                  <c:v>0.6147583985975702</c:v>
                </c:pt>
                <c:pt idx="23">
                  <c:v>0.63430990740068838</c:v>
                </c:pt>
                <c:pt idx="24">
                  <c:v>0.65414239270785057</c:v>
                </c:pt>
                <c:pt idx="25">
                  <c:v>0.67422343415320551</c:v>
                </c:pt>
                <c:pt idx="26">
                  <c:v>0.69452541438806514</c:v>
                </c:pt>
                <c:pt idx="27">
                  <c:v>0.71502466139926835</c:v>
                </c:pt>
                <c:pt idx="28">
                  <c:v>0.73570076827891728</c:v>
                </c:pt>
                <c:pt idx="29">
                  <c:v>0.75653604904016747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9-4036-993C-38FC52123459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'76 seat'!$U$5:$U$34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'76 seat'!$V$5:$V$34</c:f>
              <c:numCache>
                <c:formatCode>#,##0.0000</c:formatCode>
                <c:ptCount val="30"/>
                <c:pt idx="0">
                  <c:v>1.9606288617308332</c:v>
                </c:pt>
                <c:pt idx="1">
                  <c:v>1.0131509066062323</c:v>
                </c:pt>
                <c:pt idx="2">
                  <c:v>0.71191891078283909</c:v>
                </c:pt>
                <c:pt idx="3">
                  <c:v>0.5722484047847477</c:v>
                </c:pt>
                <c:pt idx="4">
                  <c:v>0.49720249471677713</c:v>
                </c:pt>
                <c:pt idx="5">
                  <c:v>0.45446888261386698</c:v>
                </c:pt>
                <c:pt idx="6">
                  <c:v>0.43019944077670552</c:v>
                </c:pt>
                <c:pt idx="7">
                  <c:v>0.41747010535563706</c:v>
                </c:pt>
                <c:pt idx="8">
                  <c:v>0.41243417421196393</c:v>
                </c:pt>
                <c:pt idx="9">
                  <c:v>0.4127836260624676</c:v>
                </c:pt>
                <c:pt idx="10">
                  <c:v>0.41704972009055424</c:v>
                </c:pt>
                <c:pt idx="11">
                  <c:v>0.4242532957518283</c:v>
                </c:pt>
                <c:pt idx="12">
                  <c:v>0.43371647266940017</c:v>
                </c:pt>
                <c:pt idx="13">
                  <c:v>0.44495505057406326</c:v>
                </c:pt>
                <c:pt idx="14">
                  <c:v>0.45761394926839949</c:v>
                </c:pt>
                <c:pt idx="15">
                  <c:v>0.47142685860434491</c:v>
                </c:pt>
                <c:pt idx="16">
                  <c:v>0.48619012964514502</c:v>
                </c:pt>
                <c:pt idx="17">
                  <c:v>0.5017453687733241</c:v>
                </c:pt>
                <c:pt idx="18">
                  <c:v>0.51796752839613813</c:v>
                </c:pt>
                <c:pt idx="19">
                  <c:v>0.53475657043939173</c:v>
                </c:pt>
                <c:pt idx="20">
                  <c:v>0.55203151170016507</c:v>
                </c:pt>
                <c:pt idx="21">
                  <c:v>0.56972609319425083</c:v>
                </c:pt>
                <c:pt idx="22">
                  <c:v>0.58778557923904318</c:v>
                </c:pt>
                <c:pt idx="23">
                  <c:v>0.60616435676570368</c:v>
                </c:pt>
                <c:pt idx="24">
                  <c:v>0.62482411079640809</c:v>
                </c:pt>
                <c:pt idx="25">
                  <c:v>0.64373242096530536</c:v>
                </c:pt>
                <c:pt idx="26">
                  <c:v>0.66286166992370743</c:v>
                </c:pt>
                <c:pt idx="27">
                  <c:v>0.68218818565845274</c:v>
                </c:pt>
                <c:pt idx="28">
                  <c:v>0.70169156126164411</c:v>
                </c:pt>
                <c:pt idx="29">
                  <c:v>0.72135411074643663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9-4036-993C-38FC5212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 seat'!$Q$5:$Q$34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seat'!$R$5:$R$34</c:f>
              <c:numCache>
                <c:formatCode>#,##0.0000</c:formatCode>
                <c:ptCount val="30"/>
                <c:pt idx="0">
                  <c:v>2.9064798119404376</c:v>
                </c:pt>
                <c:pt idx="1">
                  <c:v>1.4887290444334562</c:v>
                </c:pt>
                <c:pt idx="2">
                  <c:v>1.0319184056925681</c:v>
                </c:pt>
                <c:pt idx="3">
                  <c:v>0.81534279914320296</c:v>
                </c:pt>
                <c:pt idx="4">
                  <c:v>0.69486120547044739</c:v>
                </c:pt>
                <c:pt idx="5">
                  <c:v>0.62242661823599632</c:v>
                </c:pt>
                <c:pt idx="6">
                  <c:v>0.57744746325200513</c:v>
                </c:pt>
                <c:pt idx="7">
                  <c:v>0.54962795342455117</c:v>
                </c:pt>
                <c:pt idx="8">
                  <c:v>0.53324820703478892</c:v>
                </c:pt>
                <c:pt idx="9">
                  <c:v>0.52487629505141087</c:v>
                </c:pt>
                <c:pt idx="10">
                  <c:v>0.52232826263631205</c:v>
                </c:pt>
                <c:pt idx="11">
                  <c:v>0.52414813989742282</c:v>
                </c:pt>
                <c:pt idx="12">
                  <c:v>0.52932794767869462</c:v>
                </c:pt>
                <c:pt idx="13">
                  <c:v>0.53714770086866459</c:v>
                </c:pt>
                <c:pt idx="14">
                  <c:v>0.54707941038559293</c:v>
                </c:pt>
                <c:pt idx="15">
                  <c:v>0.55872708441817509</c:v>
                </c:pt>
                <c:pt idx="16">
                  <c:v>0.57178790569894267</c:v>
                </c:pt>
                <c:pt idx="17">
                  <c:v>0.58602634968653133</c:v>
                </c:pt>
                <c:pt idx="18">
                  <c:v>0.60125647595354859</c:v>
                </c:pt>
                <c:pt idx="19">
                  <c:v>0.61732953215807984</c:v>
                </c:pt>
                <c:pt idx="20">
                  <c:v>0.63412509973762299</c:v>
                </c:pt>
                <c:pt idx="21">
                  <c:v>0.65154465441376774</c:v>
                </c:pt>
                <c:pt idx="22">
                  <c:v>0.66950680656521799</c:v>
                </c:pt>
                <c:pt idx="23">
                  <c:v>0.6879437315075605</c:v>
                </c:pt>
                <c:pt idx="24">
                  <c:v>0.70679845650588846</c:v>
                </c:pt>
                <c:pt idx="25">
                  <c:v>0.72602277386143388</c:v>
                </c:pt>
                <c:pt idx="26">
                  <c:v>0.74557561775672854</c:v>
                </c:pt>
                <c:pt idx="27">
                  <c:v>0.7654217889196564</c:v>
                </c:pt>
                <c:pt idx="28">
                  <c:v>0.78553094315011718</c:v>
                </c:pt>
                <c:pt idx="29">
                  <c:v>0.80587678214135794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C-4671-A6C2-8EDD82CC4105}"/>
            </c:ext>
          </c:extLst>
        </c:ser>
        <c:ser>
          <c:idx val="1"/>
          <c:order val="1"/>
          <c:tx>
            <c:v>Mid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 seat'!$S$5:$S$34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seat'!$T$5:$T$34</c:f>
              <c:numCache>
                <c:formatCode>#,##0.0000</c:formatCode>
                <c:ptCount val="30"/>
                <c:pt idx="0">
                  <c:v>2.9052123427096079</c:v>
                </c:pt>
                <c:pt idx="1">
                  <c:v>1.4861941059717965</c:v>
                </c:pt>
                <c:pt idx="2">
                  <c:v>1.0281159980000782</c:v>
                </c:pt>
                <c:pt idx="3">
                  <c:v>0.81027292221988345</c:v>
                </c:pt>
                <c:pt idx="4">
                  <c:v>0.68852385931629778</c:v>
                </c:pt>
                <c:pt idx="5">
                  <c:v>0.61482180285101684</c:v>
                </c:pt>
                <c:pt idx="6">
                  <c:v>0.56857517863619567</c:v>
                </c:pt>
                <c:pt idx="7">
                  <c:v>0.53948819957791194</c:v>
                </c:pt>
                <c:pt idx="8">
                  <c:v>0.52184098395731982</c:v>
                </c:pt>
                <c:pt idx="9">
                  <c:v>0.51220160274311177</c:v>
                </c:pt>
                <c:pt idx="10">
                  <c:v>0.50838610109718296</c:v>
                </c:pt>
                <c:pt idx="11">
                  <c:v>0.50893850912746375</c:v>
                </c:pt>
                <c:pt idx="12">
                  <c:v>0.5128508476779059</c:v>
                </c:pt>
                <c:pt idx="13">
                  <c:v>0.51940313163704577</c:v>
                </c:pt>
                <c:pt idx="14">
                  <c:v>0.52806737192314435</c:v>
                </c:pt>
                <c:pt idx="15">
                  <c:v>0.53844757672489652</c:v>
                </c:pt>
                <c:pt idx="16">
                  <c:v>0.55024092877483421</c:v>
                </c:pt>
                <c:pt idx="17">
                  <c:v>0.56321190353159301</c:v>
                </c:pt>
                <c:pt idx="18">
                  <c:v>0.57717456056778016</c:v>
                </c:pt>
                <c:pt idx="19">
                  <c:v>0.59198014754148143</c:v>
                </c:pt>
                <c:pt idx="20">
                  <c:v>0.60750824589019492</c:v>
                </c:pt>
                <c:pt idx="21">
                  <c:v>0.62366033133550969</c:v>
                </c:pt>
                <c:pt idx="22">
                  <c:v>0.64035501425613006</c:v>
                </c:pt>
                <c:pt idx="23">
                  <c:v>0.65752446996764269</c:v>
                </c:pt>
                <c:pt idx="24">
                  <c:v>0.67511172573514067</c:v>
                </c:pt>
                <c:pt idx="25">
                  <c:v>0.69306857385985632</c:v>
                </c:pt>
                <c:pt idx="26">
                  <c:v>0.71135394852432099</c:v>
                </c:pt>
                <c:pt idx="27">
                  <c:v>0.72993265045641886</c:v>
                </c:pt>
                <c:pt idx="28">
                  <c:v>0.74877433545604988</c:v>
                </c:pt>
                <c:pt idx="29">
                  <c:v>0.76785270521646054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C-4671-A6C2-8EDD82CC4105}"/>
            </c:ext>
          </c:extLst>
        </c:ser>
        <c:ser>
          <c:idx val="2"/>
          <c:order val="2"/>
          <c:tx>
            <c:v>High Tech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 seat'!$U$5:$U$34</c:f>
              <c:numCache>
                <c:formatCode>#,##0.00</c:formatCode>
                <c:ptCount val="3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</c:numCache>
            </c:numRef>
          </c:xVal>
          <c:yVal>
            <c:numRef>
              <c:f>'50 seat'!$V$5:$V$34</c:f>
              <c:numCache>
                <c:formatCode>#,##0.0000</c:formatCode>
                <c:ptCount val="30"/>
                <c:pt idx="0">
                  <c:v>2.9040737686547944</c:v>
                </c:pt>
                <c:pt idx="1">
                  <c:v>1.4839169578621698</c:v>
                </c:pt>
                <c:pt idx="2">
                  <c:v>1.0247002758356385</c:v>
                </c:pt>
                <c:pt idx="3">
                  <c:v>0.80571862600063016</c:v>
                </c:pt>
                <c:pt idx="4">
                  <c:v>0.68283098904223127</c:v>
                </c:pt>
                <c:pt idx="5">
                  <c:v>0.60799035852213712</c:v>
                </c:pt>
                <c:pt idx="6">
                  <c:v>0.56060516025250262</c:v>
                </c:pt>
                <c:pt idx="7">
                  <c:v>0.53037960713940557</c:v>
                </c:pt>
                <c:pt idx="8">
                  <c:v>0.51159381746400012</c:v>
                </c:pt>
                <c:pt idx="9">
                  <c:v>0.50081586219497876</c:v>
                </c:pt>
                <c:pt idx="10">
                  <c:v>0.49586178649423673</c:v>
                </c:pt>
                <c:pt idx="11">
                  <c:v>0.49527562046970419</c:v>
                </c:pt>
                <c:pt idx="12">
                  <c:v>0.49804938496533291</c:v>
                </c:pt>
                <c:pt idx="13">
                  <c:v>0.50346309486965968</c:v>
                </c:pt>
                <c:pt idx="14">
                  <c:v>0.51098876110094471</c:v>
                </c:pt>
                <c:pt idx="15">
                  <c:v>0.52023039184788378</c:v>
                </c:pt>
                <c:pt idx="16">
                  <c:v>0.53088516984300804</c:v>
                </c:pt>
                <c:pt idx="17">
                  <c:v>0.54271757054495362</c:v>
                </c:pt>
                <c:pt idx="18">
                  <c:v>0.55554165352632756</c:v>
                </c:pt>
                <c:pt idx="19">
                  <c:v>0.56920866644521562</c:v>
                </c:pt>
                <c:pt idx="20">
                  <c:v>0.58359819073911567</c:v>
                </c:pt>
                <c:pt idx="21">
                  <c:v>0.59861170212961712</c:v>
                </c:pt>
                <c:pt idx="22">
                  <c:v>0.61416781099542417</c:v>
                </c:pt>
                <c:pt idx="23">
                  <c:v>0.63019869265212358</c:v>
                </c:pt>
                <c:pt idx="24">
                  <c:v>0.64664737436480813</c:v>
                </c:pt>
                <c:pt idx="25">
                  <c:v>0.66346564843471045</c:v>
                </c:pt>
                <c:pt idx="26">
                  <c:v>0.68061244904436191</c:v>
                </c:pt>
                <c:pt idx="27">
                  <c:v>0.69805257692164646</c:v>
                </c:pt>
                <c:pt idx="28">
                  <c:v>0.71575568786646415</c:v>
                </c:pt>
                <c:pt idx="29">
                  <c:v>0.73369548357206171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C-4671-A6C2-8EDD82CC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91919"/>
        <c:axId val="443789839"/>
      </c:scatterChart>
      <c:valAx>
        <c:axId val="44379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89839"/>
        <c:crosses val="autoZero"/>
        <c:crossBetween val="midCat"/>
      </c:valAx>
      <c:valAx>
        <c:axId val="4437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394285</xdr:colOff>
      <xdr:row>11</xdr:row>
      <xdr:rowOff>3917</xdr:rowOff>
    </xdr:from>
    <xdr:to>
      <xdr:col>11</xdr:col>
      <xdr:colOff>443849</xdr:colOff>
      <xdr:row>26</xdr:row>
      <xdr:rowOff>3918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BDB45-463C-4E20-9DCC-078CFA00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0.2061</cdr:x>
      <cdr:y>0.2563</cdr:y>
    </cdr:from>
    <cdr:to>
      <cdr:x>0.57146</cdr:x>
      <cdr:y>0.6076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CEC5BF-561F-4B36-B618-225B8E482A9A}"/>
            </a:ext>
          </a:extLst>
        </cdr:cNvPr>
        <cdr:cNvSpPr txBox="1"/>
      </cdr:nvSpPr>
      <cdr:spPr>
        <a:xfrm xmlns:a="http://schemas.openxmlformats.org/drawingml/2006/main">
          <a:off x="1142441" y="715346"/>
          <a:ext cx="2025181" cy="980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 baseline="0">
              <a:cs typeface="+mj-cs"/>
            </a:rPr>
            <a:t>Turn Maneuver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0.28283</cdr:x>
      <cdr:y>0.3661</cdr:y>
    </cdr:from>
    <cdr:to>
      <cdr:x>0.3741</cdr:x>
      <cdr:y>0.52653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6C5CB1F-C38E-4370-AB69-D96B18B777C4}"/>
            </a:ext>
          </a:extLst>
        </cdr:cNvPr>
        <cdr:cNvCxnSpPr/>
      </cdr:nvCxnSpPr>
      <cdr:spPr>
        <a:xfrm xmlns:a="http://schemas.openxmlformats.org/drawingml/2006/main" flipV="1">
          <a:off x="1317143" y="1021793"/>
          <a:ext cx="425043" cy="4477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280614</xdr:colOff>
      <xdr:row>10</xdr:row>
      <xdr:rowOff>174929</xdr:rowOff>
    </xdr:from>
    <xdr:to>
      <xdr:col>7</xdr:col>
      <xdr:colOff>125563</xdr:colOff>
      <xdr:row>25</xdr:row>
      <xdr:rowOff>174929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B2C49-4CA6-464A-8789-DE1F38B51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270696</xdr:colOff>
      <xdr:row>16</xdr:row>
      <xdr:rowOff>157371</xdr:rowOff>
    </xdr:from>
    <xdr:to>
      <xdr:col>3</xdr:col>
      <xdr:colOff>695739</xdr:colOff>
      <xdr:row>19</xdr:row>
      <xdr:rowOff>58495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6C5CB1F-C38E-4370-AB69-D96B18B777C4}"/>
            </a:ext>
          </a:extLst>
        </xdr:cNvPr>
        <xdr:cNvCxnSpPr/>
      </xdr:nvCxnSpPr>
      <xdr:spPr>
        <a:xfrm flipV="1">
          <a:off x="2175696" y="3089414"/>
          <a:ext cx="425043" cy="447777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372717</xdr:colOff>
      <xdr:row>15</xdr:row>
      <xdr:rowOff>16566</xdr:rowOff>
    </xdr:from>
    <xdr:to>
      <xdr:col>5</xdr:col>
      <xdr:colOff>136746</xdr:colOff>
      <xdr:row>20</xdr:row>
      <xdr:rowOff>85974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6AEC686-8CB2-4571-8255-DCA079B369A5}"/>
            </a:ext>
          </a:extLst>
        </xdr:cNvPr>
        <xdr:cNvSpPr txBox="1"/>
      </xdr:nvSpPr>
      <xdr:spPr>
        <a:xfrm>
          <a:off x="1648239" y="2766392"/>
          <a:ext cx="2025181" cy="980495"/>
        </a:xfrm>
        <a:prstGeom prst="rect">
          <a:avLst/>
        </a:prstGeom>
      </xdr:spPr>
      <xdr:txBody>
        <a:bodyPr wrap="square" rtlCol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50" b="1" baseline="0">
              <a:cs typeface="+mj-cs"/>
            </a:rPr>
            <a:t>Turn Maneuver requirment met</a:t>
          </a:r>
          <a:endParaRPr lang="fa-IR" sz="1050" b="1">
            <a:cs typeface="+mj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5"/>
  <sheetViews>
    <sheetView zoomScale="86" zoomScaleNormal="130" workbookViewId="0">
      <selection activeCell="P13" sqref="P13"/>
    </sheetView>
  </sheetViews>
  <sheetFormatPr defaultRowHeight="15" x14ac:dyDescent="0.25"/>
  <cols>
    <col min="2" max="2" width="9" style="1" bestFit="1" customWidth="1"/>
    <col min="3" max="3" width="8.57031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17" bestFit="1" customWidth="1"/>
    <col min="9" max="9" width="16" style="1" bestFit="1" customWidth="1"/>
    <col min="10" max="10" width="8.7109375" style="34" bestFit="1" customWidth="1"/>
    <col min="11" max="11" width="4.5703125" style="25" bestFit="1" customWidth="1"/>
    <col min="12" max="12" width="8.85546875" style="1" bestFit="1" customWidth="1"/>
    <col min="13" max="13" width="8.7109375" style="1" bestFit="1" customWidth="1"/>
    <col min="14" max="14" width="9.5703125" style="1" bestFit="1" customWidth="1"/>
    <col min="15" max="15" width="12.5703125" style="1" bestFit="1" customWidth="1"/>
    <col min="16" max="16" width="10.7109375" style="1" bestFit="1" customWidth="1"/>
    <col min="17" max="17" width="6.5703125" style="1" bestFit="1" customWidth="1"/>
    <col min="18" max="18" width="7.5703125" style="24" bestFit="1" customWidth="1"/>
    <col min="19" max="19" width="6.5703125" style="25" bestFit="1" customWidth="1"/>
    <col min="20" max="20" width="7.5703125" style="24" bestFit="1" customWidth="1"/>
    <col min="21" max="21" width="6.5703125" style="25" bestFit="1" customWidth="1"/>
    <col min="22" max="22" width="7.5703125" style="24" bestFit="1" customWidth="1"/>
  </cols>
  <sheetData>
    <row r="2" spans="2:22" ht="15.75" thickBot="1" x14ac:dyDescent="0.3"/>
    <row r="3" spans="2:22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18" t="s">
        <v>1</v>
      </c>
      <c r="I3" s="3" t="s">
        <v>12</v>
      </c>
      <c r="J3" s="12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23</v>
      </c>
      <c r="P3" s="3" t="s">
        <v>18</v>
      </c>
      <c r="Q3" s="4" t="s">
        <v>17</v>
      </c>
      <c r="R3" s="16" t="s">
        <v>16</v>
      </c>
      <c r="S3" s="4" t="s">
        <v>17</v>
      </c>
      <c r="T3" s="16" t="s">
        <v>16</v>
      </c>
      <c r="U3" s="4" t="s">
        <v>17</v>
      </c>
      <c r="V3" s="16" t="s">
        <v>16</v>
      </c>
    </row>
    <row r="4" spans="2:22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19" t="s">
        <v>10</v>
      </c>
      <c r="I4" s="6"/>
      <c r="J4" s="13"/>
      <c r="K4" s="6"/>
      <c r="L4" s="6" t="s">
        <v>21</v>
      </c>
      <c r="M4" s="6" t="s">
        <v>20</v>
      </c>
      <c r="N4" s="6" t="s">
        <v>19</v>
      </c>
      <c r="O4" s="6"/>
      <c r="P4" s="6"/>
      <c r="Q4" s="36" t="s">
        <v>21</v>
      </c>
      <c r="R4" s="37"/>
      <c r="S4" s="36" t="s">
        <v>20</v>
      </c>
      <c r="T4" s="37"/>
      <c r="U4" s="36" t="s">
        <v>19</v>
      </c>
      <c r="V4" s="37"/>
    </row>
    <row r="5" spans="2:22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0">
        <f>G5*SQRT(F5*E5*D5)*3.28084</f>
        <v>778.34315194077169</v>
      </c>
      <c r="I5" s="8">
        <f>0.5*C5*H5^2</f>
        <v>250.50576870857486</v>
      </c>
      <c r="J5" s="35">
        <v>1.252313E-2</v>
      </c>
      <c r="K5" s="26">
        <v>9.5</v>
      </c>
      <c r="L5" s="22">
        <v>0.53</v>
      </c>
      <c r="M5" s="22">
        <v>0.56000000000000005</v>
      </c>
      <c r="N5" s="22">
        <v>0.59</v>
      </c>
      <c r="O5" s="8">
        <v>3.09</v>
      </c>
      <c r="P5" s="8">
        <v>2.5</v>
      </c>
      <c r="Q5" s="7">
        <v>5</v>
      </c>
      <c r="R5" s="27">
        <f>(((I5*J5)/(Q5))+(((P5^2)*Q5)/(K5*L5*PI()*I5)))*O5</f>
        <v>1.9631070863150455</v>
      </c>
      <c r="S5" s="28">
        <v>5</v>
      </c>
      <c r="T5" s="27">
        <f>(((I5*J5)/(S5))+(((P5^2)*S5)/(K5*M5*PI()*I5)))*O5</f>
        <v>1.9618015930072907</v>
      </c>
      <c r="U5" s="28">
        <v>5</v>
      </c>
      <c r="V5" s="27">
        <f>(((I5*J5)/(U5))+(((P5^2)*U5)/(K5*N5*PI()*I5)))*O5</f>
        <v>1.9606288617308332</v>
      </c>
    </row>
    <row r="6" spans="2:22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0">
        <f t="shared" ref="H6:H34" si="0">G6*SQRT(F6*E6*D6)*3.28084</f>
        <v>778.34315194077169</v>
      </c>
      <c r="I6" s="8">
        <f t="shared" ref="I6:I34" si="1">0.5*C6*H6^2</f>
        <v>250.50576870857486</v>
      </c>
      <c r="J6" s="35">
        <v>1.252313E-2</v>
      </c>
      <c r="K6" s="26">
        <v>9.5</v>
      </c>
      <c r="L6" s="8">
        <v>0.53</v>
      </c>
      <c r="M6" s="8">
        <v>0.56000000000000005</v>
      </c>
      <c r="N6" s="8">
        <v>0.59</v>
      </c>
      <c r="O6" s="8">
        <v>3.09</v>
      </c>
      <c r="P6" s="8">
        <v>2.5</v>
      </c>
      <c r="Q6" s="7">
        <v>10</v>
      </c>
      <c r="R6" s="27">
        <f t="shared" ref="R6:R34" si="2">(((I6*J6)/(Q6))+(((P6^2)*Q6)/(K6*L6*PI()*I6)))*O6</f>
        <v>1.0181073557746574</v>
      </c>
      <c r="S6" s="28">
        <v>10</v>
      </c>
      <c r="T6" s="27">
        <f t="shared" ref="T6:T34" si="3">(((I6*J6)/(S6))+(((P6^2)*S6)/(K6*M6*PI()*I6)))*O6</f>
        <v>1.0154963691591479</v>
      </c>
      <c r="U6" s="28">
        <v>10</v>
      </c>
      <c r="V6" s="27">
        <f t="shared" ref="V6:V34" si="4">(((I6*J6)/(U6))+(((P6^2)*U6)/(K6*N6*PI()*I6)))*O6</f>
        <v>1.0131509066062323</v>
      </c>
    </row>
    <row r="7" spans="2:22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0">
        <f t="shared" si="0"/>
        <v>778.34315194077169</v>
      </c>
      <c r="I7" s="8">
        <f t="shared" si="1"/>
        <v>250.50576870857486</v>
      </c>
      <c r="J7" s="35">
        <v>1.252313E-2</v>
      </c>
      <c r="K7" s="26">
        <v>9.5</v>
      </c>
      <c r="L7" s="8">
        <v>0.53</v>
      </c>
      <c r="M7" s="8">
        <v>0.56000000000000005</v>
      </c>
      <c r="N7" s="8">
        <v>0.59</v>
      </c>
      <c r="O7" s="8">
        <v>3.09</v>
      </c>
      <c r="P7" s="8">
        <v>2.5</v>
      </c>
      <c r="Q7" s="7">
        <v>15</v>
      </c>
      <c r="R7" s="27">
        <f t="shared" si="2"/>
        <v>0.7193535845354766</v>
      </c>
      <c r="S7" s="28">
        <v>15</v>
      </c>
      <c r="T7" s="27">
        <f t="shared" si="3"/>
        <v>0.71543710461221222</v>
      </c>
      <c r="U7" s="28">
        <v>15</v>
      </c>
      <c r="V7" s="27">
        <f t="shared" si="4"/>
        <v>0.71191891078283909</v>
      </c>
    </row>
    <row r="8" spans="2:22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0">
        <f t="shared" si="0"/>
        <v>778.34315194077169</v>
      </c>
      <c r="I8" s="8">
        <f t="shared" si="1"/>
        <v>250.50576870857486</v>
      </c>
      <c r="J8" s="35">
        <v>1.252313E-2</v>
      </c>
      <c r="K8" s="26">
        <v>9.5</v>
      </c>
      <c r="L8" s="8">
        <v>0.53</v>
      </c>
      <c r="M8" s="8">
        <v>0.56000000000000005</v>
      </c>
      <c r="N8" s="8">
        <v>0.59</v>
      </c>
      <c r="O8" s="8">
        <v>3.09</v>
      </c>
      <c r="P8" s="8">
        <v>2.5</v>
      </c>
      <c r="Q8" s="7">
        <v>20</v>
      </c>
      <c r="R8" s="27">
        <f t="shared" si="2"/>
        <v>0.58216130312159786</v>
      </c>
      <c r="S8" s="28">
        <v>20</v>
      </c>
      <c r="T8" s="27">
        <f t="shared" si="3"/>
        <v>0.57693932989057861</v>
      </c>
      <c r="U8" s="28">
        <v>20</v>
      </c>
      <c r="V8" s="27">
        <f t="shared" si="4"/>
        <v>0.5722484047847477</v>
      </c>
    </row>
    <row r="9" spans="2:22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0">
        <f t="shared" si="0"/>
        <v>778.34315194077169</v>
      </c>
      <c r="I9" s="8">
        <f t="shared" si="1"/>
        <v>250.50576870857486</v>
      </c>
      <c r="J9" s="35">
        <v>1.252313E-2</v>
      </c>
      <c r="K9" s="26">
        <v>9.5</v>
      </c>
      <c r="L9" s="8">
        <v>0.53</v>
      </c>
      <c r="M9" s="8">
        <v>0.56000000000000005</v>
      </c>
      <c r="N9" s="8">
        <v>0.59</v>
      </c>
      <c r="O9" s="8">
        <v>3.09</v>
      </c>
      <c r="P9" s="8">
        <v>2.5</v>
      </c>
      <c r="Q9" s="7">
        <v>25</v>
      </c>
      <c r="R9" s="27">
        <f t="shared" si="2"/>
        <v>0.50959361763783972</v>
      </c>
      <c r="S9" s="28">
        <v>25</v>
      </c>
      <c r="T9" s="27">
        <f t="shared" si="3"/>
        <v>0.50306615109906561</v>
      </c>
      <c r="U9" s="28">
        <v>25</v>
      </c>
      <c r="V9" s="27">
        <f t="shared" si="4"/>
        <v>0.49720249471677713</v>
      </c>
    </row>
    <row r="10" spans="2:22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0">
        <f t="shared" si="0"/>
        <v>778.34315194077169</v>
      </c>
      <c r="I10" s="8">
        <f t="shared" si="1"/>
        <v>250.50576870857486</v>
      </c>
      <c r="J10" s="35">
        <v>1.252313E-2</v>
      </c>
      <c r="K10" s="26">
        <v>9.5</v>
      </c>
      <c r="L10" s="8">
        <v>0.53</v>
      </c>
      <c r="M10" s="8">
        <v>0.56000000000000005</v>
      </c>
      <c r="N10" s="8">
        <v>0.59</v>
      </c>
      <c r="O10" s="8">
        <v>3.09</v>
      </c>
      <c r="P10" s="8">
        <v>2.5</v>
      </c>
      <c r="Q10" s="7">
        <v>30</v>
      </c>
      <c r="R10" s="27">
        <f t="shared" si="2"/>
        <v>0.46933823011914194</v>
      </c>
      <c r="S10" s="28">
        <v>30</v>
      </c>
      <c r="T10" s="27">
        <f t="shared" si="3"/>
        <v>0.46150527027261312</v>
      </c>
      <c r="U10" s="28">
        <v>30</v>
      </c>
      <c r="V10" s="27">
        <f t="shared" si="4"/>
        <v>0.45446888261386698</v>
      </c>
    </row>
    <row r="11" spans="2:22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0">
        <f t="shared" si="0"/>
        <v>778.34315194077169</v>
      </c>
      <c r="I11" s="8">
        <f t="shared" si="1"/>
        <v>250.50576870857486</v>
      </c>
      <c r="J11" s="35">
        <v>1.252313E-2</v>
      </c>
      <c r="K11" s="26">
        <v>9.5</v>
      </c>
      <c r="L11" s="8">
        <v>0.53</v>
      </c>
      <c r="M11" s="8">
        <v>0.56000000000000005</v>
      </c>
      <c r="N11" s="8">
        <v>0.59</v>
      </c>
      <c r="O11" s="8">
        <v>3.09</v>
      </c>
      <c r="P11" s="8">
        <v>2.5</v>
      </c>
      <c r="Q11" s="7">
        <v>35</v>
      </c>
      <c r="R11" s="27">
        <f t="shared" si="2"/>
        <v>0.44754701286619303</v>
      </c>
      <c r="S11" s="28">
        <v>35</v>
      </c>
      <c r="T11" s="27">
        <f t="shared" si="3"/>
        <v>0.4384085597119094</v>
      </c>
      <c r="U11" s="28">
        <v>35</v>
      </c>
      <c r="V11" s="27">
        <f t="shared" si="4"/>
        <v>0.43019944077670552</v>
      </c>
    </row>
    <row r="12" spans="2:22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0">
        <f t="shared" si="0"/>
        <v>778.34315194077169</v>
      </c>
      <c r="I12" s="8">
        <f t="shared" si="1"/>
        <v>250.50576870857486</v>
      </c>
      <c r="J12" s="35">
        <v>1.252313E-2</v>
      </c>
      <c r="K12" s="26">
        <v>9.5</v>
      </c>
      <c r="L12" s="8">
        <v>0.53</v>
      </c>
      <c r="M12" s="8">
        <v>0.56000000000000005</v>
      </c>
      <c r="N12" s="8">
        <v>0.59</v>
      </c>
      <c r="O12" s="8">
        <v>3.09</v>
      </c>
      <c r="P12" s="8">
        <v>2.5</v>
      </c>
      <c r="Q12" s="7">
        <v>40</v>
      </c>
      <c r="R12" s="27">
        <f t="shared" si="2"/>
        <v>0.4372959020293371</v>
      </c>
      <c r="S12" s="28">
        <v>40</v>
      </c>
      <c r="T12" s="27">
        <f t="shared" si="3"/>
        <v>0.4268519555672986</v>
      </c>
      <c r="U12" s="28">
        <v>40</v>
      </c>
      <c r="V12" s="27">
        <f t="shared" si="4"/>
        <v>0.41747010535563706</v>
      </c>
    </row>
    <row r="13" spans="2:22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0">
        <f t="shared" si="0"/>
        <v>778.34315194077169</v>
      </c>
      <c r="I13" s="8">
        <f t="shared" si="1"/>
        <v>250.50576870857486</v>
      </c>
      <c r="J13" s="35">
        <v>1.252313E-2</v>
      </c>
      <c r="K13" s="26">
        <v>9.5</v>
      </c>
      <c r="L13" s="8">
        <v>0.53</v>
      </c>
      <c r="M13" s="8">
        <v>0.56000000000000005</v>
      </c>
      <c r="N13" s="8">
        <v>0.59</v>
      </c>
      <c r="O13" s="8">
        <v>3.09</v>
      </c>
      <c r="P13" s="8">
        <v>2.5</v>
      </c>
      <c r="Q13" s="7">
        <v>45</v>
      </c>
      <c r="R13" s="27">
        <f t="shared" si="2"/>
        <v>0.43473819546987652</v>
      </c>
      <c r="S13" s="28">
        <v>45</v>
      </c>
      <c r="T13" s="27">
        <f t="shared" si="3"/>
        <v>0.42298875570008321</v>
      </c>
      <c r="U13" s="28">
        <v>45</v>
      </c>
      <c r="V13" s="27">
        <f t="shared" si="4"/>
        <v>0.41243417421196393</v>
      </c>
    </row>
    <row r="14" spans="2:22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0">
        <f t="shared" si="0"/>
        <v>778.34315194077169</v>
      </c>
      <c r="I14" s="8">
        <f t="shared" si="1"/>
        <v>250.50576870857486</v>
      </c>
      <c r="J14" s="35">
        <v>1.252313E-2</v>
      </c>
      <c r="K14" s="26">
        <v>9.5</v>
      </c>
      <c r="L14" s="8">
        <v>0.53</v>
      </c>
      <c r="M14" s="8">
        <v>0.56000000000000005</v>
      </c>
      <c r="N14" s="8">
        <v>0.59</v>
      </c>
      <c r="O14" s="8">
        <v>3.09</v>
      </c>
      <c r="P14" s="8">
        <v>2.5</v>
      </c>
      <c r="Q14" s="7">
        <v>50</v>
      </c>
      <c r="R14" s="27">
        <f t="shared" si="2"/>
        <v>0.43756587190459267</v>
      </c>
      <c r="S14" s="28">
        <v>50</v>
      </c>
      <c r="T14" s="27">
        <f t="shared" si="3"/>
        <v>0.42451093882704455</v>
      </c>
      <c r="U14" s="28">
        <v>50</v>
      </c>
      <c r="V14" s="27">
        <f t="shared" si="4"/>
        <v>0.4127836260624676</v>
      </c>
    </row>
    <row r="15" spans="2:22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0">
        <f t="shared" si="0"/>
        <v>778.34315194077169</v>
      </c>
      <c r="I15" s="8">
        <f t="shared" si="1"/>
        <v>250.50576870857486</v>
      </c>
      <c r="J15" s="35">
        <v>1.252313E-2</v>
      </c>
      <c r="K15" s="26">
        <v>9.5</v>
      </c>
      <c r="L15" s="8">
        <v>0.53</v>
      </c>
      <c r="M15" s="8">
        <v>0.56000000000000005</v>
      </c>
      <c r="N15" s="8">
        <v>0.59</v>
      </c>
      <c r="O15" s="8">
        <v>3.09</v>
      </c>
      <c r="P15" s="8">
        <v>2.5</v>
      </c>
      <c r="Q15" s="7">
        <v>55</v>
      </c>
      <c r="R15" s="27">
        <f t="shared" si="2"/>
        <v>0.44431019051689186</v>
      </c>
      <c r="S15" s="28">
        <v>55</v>
      </c>
      <c r="T15" s="27">
        <f t="shared" si="3"/>
        <v>0.42994976413158886</v>
      </c>
      <c r="U15" s="28">
        <v>55</v>
      </c>
      <c r="V15" s="27">
        <f t="shared" si="4"/>
        <v>0.41704972009055424</v>
      </c>
    </row>
    <row r="16" spans="2:22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0">
        <f t="shared" si="0"/>
        <v>778.34315194077169</v>
      </c>
      <c r="I16" s="8">
        <f t="shared" si="1"/>
        <v>250.50576870857486</v>
      </c>
      <c r="J16" s="35">
        <v>1.252313E-2</v>
      </c>
      <c r="K16" s="26">
        <v>9.5</v>
      </c>
      <c r="L16" s="8">
        <v>0.53</v>
      </c>
      <c r="M16" s="8">
        <v>0.56000000000000005</v>
      </c>
      <c r="N16" s="8">
        <v>0.59</v>
      </c>
      <c r="O16" s="8">
        <v>3.09</v>
      </c>
      <c r="P16" s="8">
        <v>2.5</v>
      </c>
      <c r="Q16" s="7">
        <v>60</v>
      </c>
      <c r="R16" s="27">
        <f t="shared" si="2"/>
        <v>0.45399199076237823</v>
      </c>
      <c r="S16" s="28">
        <v>60</v>
      </c>
      <c r="T16" s="27">
        <f t="shared" si="3"/>
        <v>0.43832607106932064</v>
      </c>
      <c r="U16" s="28">
        <v>60</v>
      </c>
      <c r="V16" s="27">
        <f t="shared" si="4"/>
        <v>0.4242532957518283</v>
      </c>
    </row>
    <row r="17" spans="2:22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0">
        <f t="shared" si="0"/>
        <v>778.34315194077169</v>
      </c>
      <c r="I17" s="8">
        <f t="shared" si="1"/>
        <v>250.50576870857486</v>
      </c>
      <c r="J17" s="35">
        <v>1.252313E-2</v>
      </c>
      <c r="K17" s="26">
        <v>9.5</v>
      </c>
      <c r="L17" s="8">
        <v>0.53</v>
      </c>
      <c r="M17" s="8">
        <v>0.56000000000000005</v>
      </c>
      <c r="N17" s="8">
        <v>0.59</v>
      </c>
      <c r="O17" s="8">
        <v>3.09</v>
      </c>
      <c r="P17" s="8">
        <v>2.5</v>
      </c>
      <c r="Q17" s="7">
        <v>65</v>
      </c>
      <c r="R17" s="27">
        <f t="shared" si="2"/>
        <v>0.46593339226416275</v>
      </c>
      <c r="S17" s="28">
        <v>65</v>
      </c>
      <c r="T17" s="27">
        <f t="shared" si="3"/>
        <v>0.4489619792633503</v>
      </c>
      <c r="U17" s="28">
        <v>65</v>
      </c>
      <c r="V17" s="27">
        <f t="shared" si="4"/>
        <v>0.43371647266940017</v>
      </c>
    </row>
    <row r="18" spans="2:22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0">
        <f t="shared" si="0"/>
        <v>778.34315194077169</v>
      </c>
      <c r="I18" s="8">
        <f t="shared" si="1"/>
        <v>250.50576870857486</v>
      </c>
      <c r="J18" s="35">
        <v>1.252313E-2</v>
      </c>
      <c r="K18" s="26">
        <v>9.5</v>
      </c>
      <c r="L18" s="8">
        <v>0.53</v>
      </c>
      <c r="M18" s="8">
        <v>0.56000000000000005</v>
      </c>
      <c r="N18" s="8">
        <v>0.59</v>
      </c>
      <c r="O18" s="8">
        <v>3.09</v>
      </c>
      <c r="P18" s="8">
        <v>2.5</v>
      </c>
      <c r="Q18" s="7">
        <v>70</v>
      </c>
      <c r="R18" s="27">
        <f t="shared" si="2"/>
        <v>0.47965019475303838</v>
      </c>
      <c r="S18" s="28">
        <v>70</v>
      </c>
      <c r="T18" s="27">
        <f t="shared" si="3"/>
        <v>0.46137328844447112</v>
      </c>
      <c r="U18" s="28">
        <v>70</v>
      </c>
      <c r="V18" s="27">
        <f t="shared" si="4"/>
        <v>0.44495505057406326</v>
      </c>
    </row>
    <row r="19" spans="2:22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0">
        <f t="shared" si="0"/>
        <v>778.34315194077169</v>
      </c>
      <c r="I19" s="8">
        <f t="shared" si="1"/>
        <v>250.50576870857486</v>
      </c>
      <c r="J19" s="35">
        <v>1.252313E-2</v>
      </c>
      <c r="K19" s="26">
        <v>9.5</v>
      </c>
      <c r="L19" s="8">
        <v>0.53</v>
      </c>
      <c r="M19" s="8">
        <v>0.56000000000000005</v>
      </c>
      <c r="N19" s="8">
        <v>0.59</v>
      </c>
      <c r="O19" s="8">
        <v>3.09</v>
      </c>
      <c r="P19" s="8">
        <v>2.5</v>
      </c>
      <c r="Q19" s="7">
        <v>75</v>
      </c>
      <c r="R19" s="27">
        <f t="shared" si="2"/>
        <v>0.4947873180315871</v>
      </c>
      <c r="S19" s="28">
        <v>75</v>
      </c>
      <c r="T19" s="27">
        <f t="shared" si="3"/>
        <v>0.47520491841526491</v>
      </c>
      <c r="U19" s="28">
        <v>75</v>
      </c>
      <c r="V19" s="27">
        <f t="shared" si="4"/>
        <v>0.45761394926839949</v>
      </c>
    </row>
    <row r="20" spans="2:22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0">
        <f t="shared" si="0"/>
        <v>778.34315194077169</v>
      </c>
      <c r="I20" s="8">
        <f t="shared" si="1"/>
        <v>250.50576870857486</v>
      </c>
      <c r="J20" s="35">
        <v>1.252313E-2</v>
      </c>
      <c r="K20" s="26">
        <v>9.5</v>
      </c>
      <c r="L20" s="8">
        <v>0.53</v>
      </c>
      <c r="M20" s="8">
        <v>0.56000000000000005</v>
      </c>
      <c r="N20" s="8">
        <v>0.59</v>
      </c>
      <c r="O20" s="8">
        <v>3.09</v>
      </c>
      <c r="P20" s="8">
        <v>2.5</v>
      </c>
      <c r="Q20" s="7">
        <v>80</v>
      </c>
      <c r="R20" s="27">
        <f t="shared" si="2"/>
        <v>0.51107845195174495</v>
      </c>
      <c r="S20" s="28">
        <v>80</v>
      </c>
      <c r="T20" s="27">
        <f t="shared" si="3"/>
        <v>0.49019055902766812</v>
      </c>
      <c r="U20" s="28">
        <v>80</v>
      </c>
      <c r="V20" s="27">
        <f t="shared" si="4"/>
        <v>0.47142685860434491</v>
      </c>
    </row>
    <row r="21" spans="2:22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0">
        <f t="shared" si="0"/>
        <v>778.34315194077169</v>
      </c>
      <c r="I21" s="8">
        <f t="shared" si="1"/>
        <v>250.50576870857486</v>
      </c>
      <c r="J21" s="35">
        <v>1.252313E-2</v>
      </c>
      <c r="K21" s="26">
        <v>9.5</v>
      </c>
      <c r="L21" s="8">
        <v>0.53</v>
      </c>
      <c r="M21" s="8">
        <v>0.56000000000000005</v>
      </c>
      <c r="N21" s="8">
        <v>0.59</v>
      </c>
      <c r="O21" s="8">
        <v>3.09</v>
      </c>
      <c r="P21" s="8">
        <v>2.5</v>
      </c>
      <c r="Q21" s="7">
        <v>85</v>
      </c>
      <c r="R21" s="27">
        <f t="shared" si="2"/>
        <v>0.52831994757675771</v>
      </c>
      <c r="S21" s="28">
        <v>85</v>
      </c>
      <c r="T21" s="27">
        <f t="shared" si="3"/>
        <v>0.50612656134492595</v>
      </c>
      <c r="U21" s="28">
        <v>85</v>
      </c>
      <c r="V21" s="27">
        <f t="shared" si="4"/>
        <v>0.48619012964514502</v>
      </c>
    </row>
    <row r="22" spans="2:22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0">
        <f t="shared" si="0"/>
        <v>778.34315194077169</v>
      </c>
      <c r="I22" s="8">
        <f t="shared" si="1"/>
        <v>250.50576870857486</v>
      </c>
      <c r="J22" s="35">
        <v>1.252313E-2</v>
      </c>
      <c r="K22" s="26">
        <v>9.5</v>
      </c>
      <c r="L22" s="8">
        <v>0.53</v>
      </c>
      <c r="M22" s="8">
        <v>0.56000000000000005</v>
      </c>
      <c r="N22" s="8">
        <v>0.59</v>
      </c>
      <c r="O22" s="8">
        <v>3.09</v>
      </c>
      <c r="P22" s="8">
        <v>2.5</v>
      </c>
      <c r="Q22" s="7">
        <v>90</v>
      </c>
      <c r="R22" s="27">
        <f t="shared" si="2"/>
        <v>0.54635341128914927</v>
      </c>
      <c r="S22" s="28">
        <v>90</v>
      </c>
      <c r="T22" s="27">
        <f t="shared" si="3"/>
        <v>0.52285453174956276</v>
      </c>
      <c r="U22" s="28">
        <v>90</v>
      </c>
      <c r="V22" s="27">
        <f t="shared" si="4"/>
        <v>0.5017453687733241</v>
      </c>
    </row>
    <row r="23" spans="2:22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0">
        <f t="shared" si="0"/>
        <v>778.34315194077169</v>
      </c>
      <c r="I23" s="8">
        <f t="shared" si="1"/>
        <v>250.50576870857486</v>
      </c>
      <c r="J23" s="35">
        <v>1.252313E-2</v>
      </c>
      <c r="K23" s="26">
        <v>9.5</v>
      </c>
      <c r="L23" s="8">
        <v>0.53</v>
      </c>
      <c r="M23" s="8">
        <v>0.56000000000000005</v>
      </c>
      <c r="N23" s="8">
        <v>0.59</v>
      </c>
      <c r="O23" s="8">
        <v>3.09</v>
      </c>
      <c r="P23" s="8">
        <v>2.5</v>
      </c>
      <c r="Q23" s="7">
        <v>95</v>
      </c>
      <c r="R23" s="27">
        <f t="shared" si="2"/>
        <v>0.56505379549617574</v>
      </c>
      <c r="S23" s="28">
        <v>95</v>
      </c>
      <c r="T23" s="27">
        <f t="shared" si="3"/>
        <v>0.54024942264883435</v>
      </c>
      <c r="U23" s="28">
        <v>95</v>
      </c>
      <c r="V23" s="27">
        <f t="shared" si="4"/>
        <v>0.51796752839613813</v>
      </c>
    </row>
    <row r="24" spans="2:22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0">
        <f t="shared" si="0"/>
        <v>778.34315194077169</v>
      </c>
      <c r="I24" s="8">
        <f t="shared" si="1"/>
        <v>250.50576870857486</v>
      </c>
      <c r="J24" s="35">
        <v>1.252313E-2</v>
      </c>
      <c r="K24" s="26">
        <v>9.5</v>
      </c>
      <c r="L24" s="8">
        <v>0.53</v>
      </c>
      <c r="M24" s="8">
        <v>0.56000000000000005</v>
      </c>
      <c r="N24" s="8">
        <v>0.59</v>
      </c>
      <c r="O24" s="8">
        <v>3.09</v>
      </c>
      <c r="P24" s="8">
        <v>2.5</v>
      </c>
      <c r="Q24" s="7">
        <v>100</v>
      </c>
      <c r="R24" s="27">
        <f t="shared" si="2"/>
        <v>0.58432106212364188</v>
      </c>
      <c r="S24" s="28">
        <v>100</v>
      </c>
      <c r="T24" s="27">
        <f t="shared" si="3"/>
        <v>0.55821119596854574</v>
      </c>
      <c r="U24" s="28">
        <v>100</v>
      </c>
      <c r="V24" s="27">
        <f t="shared" si="4"/>
        <v>0.53475657043939173</v>
      </c>
    </row>
    <row r="25" spans="2:22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0">
        <f t="shared" si="0"/>
        <v>778.34315194077169</v>
      </c>
      <c r="I25" s="8">
        <f t="shared" si="1"/>
        <v>250.50576870857486</v>
      </c>
      <c r="J25" s="35">
        <v>1.252313E-2</v>
      </c>
      <c r="K25" s="26">
        <v>9.5</v>
      </c>
      <c r="L25" s="8">
        <v>0.53</v>
      </c>
      <c r="M25" s="8">
        <v>0.56000000000000005</v>
      </c>
      <c r="N25" s="8">
        <v>0.59</v>
      </c>
      <c r="O25" s="8">
        <v>3.09</v>
      </c>
      <c r="P25" s="8">
        <v>2.5</v>
      </c>
      <c r="Q25" s="7">
        <v>105</v>
      </c>
      <c r="R25" s="27">
        <f t="shared" si="2"/>
        <v>0.60407422796862764</v>
      </c>
      <c r="S25" s="28">
        <v>105</v>
      </c>
      <c r="T25" s="27">
        <f t="shared" si="3"/>
        <v>0.57665886850577674</v>
      </c>
      <c r="U25" s="28">
        <v>105</v>
      </c>
      <c r="V25" s="27">
        <f t="shared" si="4"/>
        <v>0.55203151170016507</v>
      </c>
    </row>
    <row r="26" spans="2:22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0">
        <f t="shared" si="0"/>
        <v>778.34315194077169</v>
      </c>
      <c r="I26" s="8">
        <f t="shared" si="1"/>
        <v>250.50576870857486</v>
      </c>
      <c r="J26" s="35">
        <v>1.252313E-2</v>
      </c>
      <c r="K26" s="26">
        <v>9.5</v>
      </c>
      <c r="L26" s="8">
        <v>0.53</v>
      </c>
      <c r="M26" s="8">
        <v>0.56000000000000005</v>
      </c>
      <c r="N26" s="8">
        <v>0.59</v>
      </c>
      <c r="O26" s="8">
        <v>3.09</v>
      </c>
      <c r="P26" s="8">
        <v>2.5</v>
      </c>
      <c r="Q26" s="7">
        <v>110</v>
      </c>
      <c r="R26" s="27">
        <f t="shared" si="2"/>
        <v>0.62424703404692594</v>
      </c>
      <c r="S26" s="28">
        <v>110</v>
      </c>
      <c r="T26" s="27">
        <f t="shared" si="3"/>
        <v>0.59552618127632018</v>
      </c>
      <c r="U26" s="28">
        <v>110</v>
      </c>
      <c r="V26" s="27">
        <f t="shared" si="4"/>
        <v>0.56972609319425083</v>
      </c>
    </row>
    <row r="27" spans="2:22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0">
        <f t="shared" si="0"/>
        <v>778.34315194077169</v>
      </c>
      <c r="I27" s="8">
        <f t="shared" si="1"/>
        <v>250.50576870857486</v>
      </c>
      <c r="J27" s="35">
        <v>1.252313E-2</v>
      </c>
      <c r="K27" s="26">
        <v>9.5</v>
      </c>
      <c r="L27" s="8">
        <v>0.53</v>
      </c>
      <c r="M27" s="8">
        <v>0.56000000000000005</v>
      </c>
      <c r="N27" s="8">
        <v>0.59</v>
      </c>
      <c r="O27" s="8">
        <v>3.09</v>
      </c>
      <c r="P27" s="8">
        <v>2.5</v>
      </c>
      <c r="Q27" s="7">
        <v>115</v>
      </c>
      <c r="R27" s="27">
        <f t="shared" si="2"/>
        <v>0.64478474467593083</v>
      </c>
      <c r="S27" s="28">
        <v>115</v>
      </c>
      <c r="T27" s="27">
        <f t="shared" si="3"/>
        <v>0.6147583985975702</v>
      </c>
      <c r="U27" s="28">
        <v>115</v>
      </c>
      <c r="V27" s="27">
        <f t="shared" si="4"/>
        <v>0.58778557923904318</v>
      </c>
    </row>
    <row r="28" spans="2:22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0">
        <f t="shared" si="0"/>
        <v>778.34315194077169</v>
      </c>
      <c r="I28" s="8">
        <f t="shared" si="1"/>
        <v>250.50576870857486</v>
      </c>
      <c r="J28" s="35">
        <v>1.252313E-2</v>
      </c>
      <c r="K28" s="26">
        <v>9.5</v>
      </c>
      <c r="L28" s="8">
        <v>0.53</v>
      </c>
      <c r="M28" s="8">
        <v>0.56000000000000005</v>
      </c>
      <c r="N28" s="8">
        <v>0.59</v>
      </c>
      <c r="O28" s="8">
        <v>3.09</v>
      </c>
      <c r="P28" s="8">
        <v>2.5</v>
      </c>
      <c r="Q28" s="7">
        <v>120</v>
      </c>
      <c r="R28" s="27">
        <f t="shared" si="2"/>
        <v>0.66564174678680377</v>
      </c>
      <c r="S28" s="28">
        <v>120</v>
      </c>
      <c r="T28" s="27">
        <f t="shared" si="3"/>
        <v>0.63430990740068838</v>
      </c>
      <c r="U28" s="28">
        <v>120</v>
      </c>
      <c r="V28" s="27">
        <f t="shared" si="4"/>
        <v>0.60616435676570368</v>
      </c>
    </row>
    <row r="29" spans="2:22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0">
        <f t="shared" si="0"/>
        <v>778.34315194077169</v>
      </c>
      <c r="I29" s="8">
        <f t="shared" si="1"/>
        <v>250.50576870857486</v>
      </c>
      <c r="J29" s="35">
        <v>1.252313E-2</v>
      </c>
      <c r="K29" s="26">
        <v>9.5</v>
      </c>
      <c r="L29" s="8">
        <v>0.53</v>
      </c>
      <c r="M29" s="8">
        <v>0.56000000000000005</v>
      </c>
      <c r="N29" s="8">
        <v>0.59</v>
      </c>
      <c r="O29" s="8">
        <v>3.09</v>
      </c>
      <c r="P29" s="8">
        <v>2.5</v>
      </c>
      <c r="Q29" s="7">
        <v>125</v>
      </c>
      <c r="R29" s="27">
        <f t="shared" si="2"/>
        <v>0.68677972540172083</v>
      </c>
      <c r="S29" s="28">
        <v>125</v>
      </c>
      <c r="T29" s="27">
        <f t="shared" si="3"/>
        <v>0.65414239270785057</v>
      </c>
      <c r="U29" s="28">
        <v>125</v>
      </c>
      <c r="V29" s="27">
        <f t="shared" si="4"/>
        <v>0.62482411079640809</v>
      </c>
    </row>
    <row r="30" spans="2:22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0">
        <f t="shared" si="0"/>
        <v>778.34315194077169</v>
      </c>
      <c r="I30" s="8">
        <f t="shared" si="1"/>
        <v>250.50576870857486</v>
      </c>
      <c r="J30" s="35">
        <v>1.252313E-2</v>
      </c>
      <c r="K30" s="26">
        <v>9.5</v>
      </c>
      <c r="L30" s="8">
        <v>0.53</v>
      </c>
      <c r="M30" s="8">
        <v>0.56000000000000005</v>
      </c>
      <c r="N30" s="8">
        <v>0.59</v>
      </c>
      <c r="O30" s="8">
        <v>3.09</v>
      </c>
      <c r="P30" s="8">
        <v>2.5</v>
      </c>
      <c r="Q30" s="7">
        <v>130</v>
      </c>
      <c r="R30" s="27">
        <f t="shared" si="2"/>
        <v>0.70816626015483053</v>
      </c>
      <c r="S30" s="28">
        <v>130</v>
      </c>
      <c r="T30" s="27">
        <f t="shared" si="3"/>
        <v>0.67422343415320551</v>
      </c>
      <c r="U30" s="28">
        <v>130</v>
      </c>
      <c r="V30" s="27">
        <f t="shared" si="4"/>
        <v>0.64373242096530536</v>
      </c>
    </row>
    <row r="31" spans="2:22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0">
        <f t="shared" si="0"/>
        <v>778.34315194077169</v>
      </c>
      <c r="I31" s="8">
        <f t="shared" si="1"/>
        <v>250.50576870857486</v>
      </c>
      <c r="J31" s="35">
        <v>1.252313E-2</v>
      </c>
      <c r="K31" s="26">
        <v>9.5</v>
      </c>
      <c r="L31" s="8">
        <v>0.53</v>
      </c>
      <c r="M31" s="8">
        <v>0.56000000000000005</v>
      </c>
      <c r="N31" s="8">
        <v>0.59</v>
      </c>
      <c r="O31" s="8">
        <v>3.09</v>
      </c>
      <c r="P31" s="8">
        <v>2.5</v>
      </c>
      <c r="Q31" s="7">
        <v>135</v>
      </c>
      <c r="R31" s="27">
        <f t="shared" si="2"/>
        <v>0.72977373369744503</v>
      </c>
      <c r="S31" s="28">
        <v>135</v>
      </c>
      <c r="T31" s="27">
        <f t="shared" si="3"/>
        <v>0.69452541438806514</v>
      </c>
      <c r="U31" s="28">
        <v>135</v>
      </c>
      <c r="V31" s="27">
        <f t="shared" si="4"/>
        <v>0.66286166992370743</v>
      </c>
    </row>
    <row r="32" spans="2:22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0">
        <f t="shared" si="0"/>
        <v>778.34315194077169</v>
      </c>
      <c r="I32" s="8">
        <f t="shared" si="1"/>
        <v>250.50576870857486</v>
      </c>
      <c r="J32" s="35">
        <v>1.252313E-2</v>
      </c>
      <c r="K32" s="26">
        <v>9.5</v>
      </c>
      <c r="L32" s="8">
        <v>0.53</v>
      </c>
      <c r="M32" s="8">
        <v>0.56000000000000005</v>
      </c>
      <c r="N32" s="8">
        <v>0.59</v>
      </c>
      <c r="O32" s="8">
        <v>3.09</v>
      </c>
      <c r="P32" s="8">
        <v>2.5</v>
      </c>
      <c r="Q32" s="7">
        <v>140</v>
      </c>
      <c r="R32" s="27">
        <f t="shared" si="2"/>
        <v>0.75157847401640299</v>
      </c>
      <c r="S32" s="28">
        <v>140</v>
      </c>
      <c r="T32" s="27">
        <f t="shared" si="3"/>
        <v>0.71502466139926835</v>
      </c>
      <c r="U32" s="28">
        <v>140</v>
      </c>
      <c r="V32" s="27">
        <f t="shared" si="4"/>
        <v>0.68218818565845274</v>
      </c>
    </row>
    <row r="33" spans="2:22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0">
        <f t="shared" si="0"/>
        <v>778.34315194077169</v>
      </c>
      <c r="I33" s="8">
        <f t="shared" si="1"/>
        <v>250.50576870857486</v>
      </c>
      <c r="J33" s="35">
        <v>1.252313E-2</v>
      </c>
      <c r="K33" s="26">
        <v>9.5</v>
      </c>
      <c r="L33" s="8">
        <v>0.53</v>
      </c>
      <c r="M33" s="8">
        <v>0.56000000000000005</v>
      </c>
      <c r="N33" s="8">
        <v>0.59</v>
      </c>
      <c r="O33" s="8">
        <v>3.09</v>
      </c>
      <c r="P33" s="8">
        <v>2.5</v>
      </c>
      <c r="Q33" s="7">
        <v>145</v>
      </c>
      <c r="R33" s="27">
        <f t="shared" si="2"/>
        <v>0.77356007420380657</v>
      </c>
      <c r="S33" s="28">
        <v>145</v>
      </c>
      <c r="T33" s="27">
        <f t="shared" si="3"/>
        <v>0.73570076827891728</v>
      </c>
      <c r="U33" s="28">
        <v>145</v>
      </c>
      <c r="V33" s="27">
        <f t="shared" si="4"/>
        <v>0.70169156126164411</v>
      </c>
    </row>
    <row r="34" spans="2:22" ht="15.75" thickBot="1" x14ac:dyDescent="0.3">
      <c r="B34" s="9">
        <v>32000</v>
      </c>
      <c r="C34" s="15">
        <v>8.2700000000000004E-4</v>
      </c>
      <c r="D34" s="10">
        <v>224.44399999999999</v>
      </c>
      <c r="E34" s="10">
        <v>287</v>
      </c>
      <c r="F34" s="10">
        <v>1.4</v>
      </c>
      <c r="G34" s="10">
        <v>0.79</v>
      </c>
      <c r="H34" s="21">
        <f t="shared" si="0"/>
        <v>778.34315194077169</v>
      </c>
      <c r="I34" s="10">
        <f t="shared" si="1"/>
        <v>250.50576870857486</v>
      </c>
      <c r="J34" s="33">
        <v>1.252313E-2</v>
      </c>
      <c r="K34" s="31">
        <v>9.5</v>
      </c>
      <c r="L34" s="10">
        <v>0.53</v>
      </c>
      <c r="M34" s="10">
        <v>0.56000000000000005</v>
      </c>
      <c r="N34" s="10">
        <v>0.59</v>
      </c>
      <c r="O34" s="10">
        <v>3.09</v>
      </c>
      <c r="P34" s="10">
        <v>2.5</v>
      </c>
      <c r="Q34" s="9">
        <v>150</v>
      </c>
      <c r="R34" s="32">
        <f t="shared" si="2"/>
        <v>0.79570084827281184</v>
      </c>
      <c r="S34" s="29">
        <v>150</v>
      </c>
      <c r="T34" s="32">
        <f t="shared" si="3"/>
        <v>0.75653604904016747</v>
      </c>
      <c r="U34" s="29">
        <v>150</v>
      </c>
      <c r="V34" s="32">
        <f t="shared" si="4"/>
        <v>0.72135411074643663</v>
      </c>
    </row>
    <row r="35" spans="2:22" x14ac:dyDescent="0.25">
      <c r="K35" s="26"/>
    </row>
  </sheetData>
  <mergeCells count="3">
    <mergeCell ref="Q4:R4"/>
    <mergeCell ref="S4:T4"/>
    <mergeCell ref="U4:V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34"/>
  <sheetViews>
    <sheetView tabSelected="1" zoomScale="92" zoomScaleNormal="132" workbookViewId="0">
      <selection activeCell="L12" sqref="L12"/>
    </sheetView>
  </sheetViews>
  <sheetFormatPr defaultRowHeight="15" x14ac:dyDescent="0.25"/>
  <cols>
    <col min="2" max="2" width="9.7109375" style="1" bestFit="1" customWidth="1"/>
    <col min="3" max="3" width="9.28515625" style="11" bestFit="1" customWidth="1"/>
    <col min="4" max="4" width="11.85546875" style="1" bestFit="1" customWidth="1"/>
    <col min="5" max="5" width="12" style="1" bestFit="1" customWidth="1"/>
    <col min="6" max="6" width="16.7109375" style="1" bestFit="1" customWidth="1"/>
    <col min="7" max="7" width="10.140625" style="1" bestFit="1" customWidth="1"/>
    <col min="8" max="8" width="12.140625" style="17" bestFit="1" customWidth="1"/>
    <col min="9" max="9" width="16" style="1" bestFit="1" customWidth="1"/>
    <col min="10" max="10" width="9.28515625" style="11" bestFit="1" customWidth="1"/>
    <col min="11" max="11" width="4.5703125" style="25" bestFit="1" customWidth="1"/>
    <col min="12" max="12" width="8.85546875" style="25" bestFit="1" customWidth="1"/>
    <col min="13" max="13" width="8.7109375" style="25" bestFit="1" customWidth="1"/>
    <col min="14" max="14" width="9.28515625" style="25" bestFit="1" customWidth="1"/>
    <col min="15" max="15" width="13.140625" style="25" bestFit="1" customWidth="1"/>
    <col min="16" max="16" width="10.7109375" style="25" bestFit="1" customWidth="1"/>
    <col min="17" max="17" width="7" style="25" bestFit="1" customWidth="1"/>
    <col min="18" max="18" width="7.5703125" style="24" bestFit="1" customWidth="1"/>
    <col min="19" max="19" width="7" style="25" bestFit="1" customWidth="1"/>
    <col min="20" max="20" width="7.5703125" style="24" bestFit="1" customWidth="1"/>
    <col min="21" max="21" width="7" style="25" bestFit="1" customWidth="1"/>
    <col min="22" max="22" width="7.5703125" style="24" bestFit="1" customWidth="1"/>
  </cols>
  <sheetData>
    <row r="2" spans="2:22" ht="15.75" thickBot="1" x14ac:dyDescent="0.3">
      <c r="I2" s="23"/>
    </row>
    <row r="3" spans="2:22" x14ac:dyDescent="0.25">
      <c r="B3" s="2" t="s">
        <v>5</v>
      </c>
      <c r="C3" s="12" t="s">
        <v>0</v>
      </c>
      <c r="D3" s="3" t="s">
        <v>2</v>
      </c>
      <c r="E3" s="3" t="s">
        <v>3</v>
      </c>
      <c r="F3" s="3" t="s">
        <v>9</v>
      </c>
      <c r="G3" s="3" t="s">
        <v>4</v>
      </c>
      <c r="H3" s="18" t="s">
        <v>1</v>
      </c>
      <c r="I3" s="3" t="s">
        <v>12</v>
      </c>
      <c r="J3" s="12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22</v>
      </c>
      <c r="P3" s="3" t="s">
        <v>18</v>
      </c>
      <c r="Q3" s="4" t="s">
        <v>17</v>
      </c>
      <c r="R3" s="16" t="s">
        <v>16</v>
      </c>
      <c r="S3" s="4" t="s">
        <v>17</v>
      </c>
      <c r="T3" s="16" t="s">
        <v>16</v>
      </c>
      <c r="U3" s="4" t="s">
        <v>17</v>
      </c>
      <c r="V3" s="16" t="s">
        <v>16</v>
      </c>
    </row>
    <row r="4" spans="2:22" ht="15.75" thickBot="1" x14ac:dyDescent="0.3">
      <c r="B4" s="5" t="s">
        <v>6</v>
      </c>
      <c r="C4" s="13" t="s">
        <v>7</v>
      </c>
      <c r="D4" s="6" t="s">
        <v>8</v>
      </c>
      <c r="E4" s="6" t="s">
        <v>11</v>
      </c>
      <c r="F4" s="6"/>
      <c r="G4" s="6"/>
      <c r="H4" s="19" t="s">
        <v>10</v>
      </c>
      <c r="I4" s="6"/>
      <c r="J4" s="13"/>
      <c r="K4" s="6"/>
      <c r="L4" s="6" t="s">
        <v>21</v>
      </c>
      <c r="M4" s="6" t="s">
        <v>20</v>
      </c>
      <c r="N4" s="6" t="s">
        <v>19</v>
      </c>
      <c r="O4" s="6"/>
      <c r="P4" s="6"/>
      <c r="Q4" s="36" t="s">
        <v>21</v>
      </c>
      <c r="R4" s="37"/>
      <c r="S4" s="36" t="s">
        <v>20</v>
      </c>
      <c r="T4" s="37"/>
      <c r="U4" s="36" t="s">
        <v>19</v>
      </c>
      <c r="V4" s="37"/>
    </row>
    <row r="5" spans="2:22" x14ac:dyDescent="0.25">
      <c r="B5" s="7">
        <v>32000</v>
      </c>
      <c r="C5" s="14">
        <v>8.2700000000000004E-4</v>
      </c>
      <c r="D5" s="8">
        <v>224.44399999999999</v>
      </c>
      <c r="E5" s="8">
        <v>287</v>
      </c>
      <c r="F5" s="8">
        <v>1.4</v>
      </c>
      <c r="G5" s="8">
        <v>0.79</v>
      </c>
      <c r="H5" s="20">
        <f>G5*SQRT(F5*E5*D5)*3.28084</f>
        <v>778.34315194077169</v>
      </c>
      <c r="I5" s="8">
        <f>0.5*C5*H5^2</f>
        <v>250.50576870857486</v>
      </c>
      <c r="J5">
        <v>1.9179999999999999E-2</v>
      </c>
      <c r="K5" s="26">
        <v>9.5</v>
      </c>
      <c r="L5" s="30">
        <v>0.53</v>
      </c>
      <c r="M5" s="30">
        <v>0.56000000000000005</v>
      </c>
      <c r="N5" s="30">
        <v>0.59</v>
      </c>
      <c r="O5" s="26">
        <v>3</v>
      </c>
      <c r="P5" s="26">
        <v>2.5</v>
      </c>
      <c r="Q5" s="28">
        <v>5</v>
      </c>
      <c r="R5" s="27">
        <f>(((I5*J5)/(Q5))+(((P5^2)*Q5)/(K5*L5*PI()*I5)))*O5</f>
        <v>2.9064798119404376</v>
      </c>
      <c r="S5" s="28">
        <v>5</v>
      </c>
      <c r="T5" s="27">
        <f>(((I5*J5)/(S5))+(((P5^2)*S5)/(K5*M5*PI()*I5)))*O5</f>
        <v>2.9052123427096079</v>
      </c>
      <c r="U5" s="28">
        <v>5</v>
      </c>
      <c r="V5" s="27">
        <f>(((I5*J5)/(U5))+(((P5^2)*U5)/(K5*N5*PI()*I5)))*O5</f>
        <v>2.9040737686547944</v>
      </c>
    </row>
    <row r="6" spans="2:22" x14ac:dyDescent="0.25">
      <c r="B6" s="7">
        <v>32000</v>
      </c>
      <c r="C6" s="14">
        <v>8.2700000000000004E-4</v>
      </c>
      <c r="D6" s="8">
        <v>224.44399999999999</v>
      </c>
      <c r="E6" s="8">
        <v>287</v>
      </c>
      <c r="F6" s="8">
        <v>1.4</v>
      </c>
      <c r="G6" s="8">
        <v>0.79</v>
      </c>
      <c r="H6" s="20">
        <f t="shared" ref="H6:H34" si="0">G6*SQRT(F6*E6*D6)*3.28084</f>
        <v>778.34315194077169</v>
      </c>
      <c r="I6" s="8">
        <f t="shared" ref="I6:I34" si="1">0.5*C6*H6^2</f>
        <v>250.50576870857486</v>
      </c>
      <c r="J6">
        <v>1.9179999999999999E-2</v>
      </c>
      <c r="K6" s="26">
        <v>9.5</v>
      </c>
      <c r="L6" s="26">
        <v>0.53</v>
      </c>
      <c r="M6" s="26">
        <v>0.56000000000000005</v>
      </c>
      <c r="N6" s="26">
        <v>0.59</v>
      </c>
      <c r="O6" s="26">
        <v>3</v>
      </c>
      <c r="P6" s="26">
        <v>2.5</v>
      </c>
      <c r="Q6" s="28">
        <v>10</v>
      </c>
      <c r="R6" s="27">
        <f t="shared" ref="R6:R34" si="2">(((I6*J6)/(Q6))+(((P6^2)*Q6)/(K6*L6*PI()*I6)))*O6</f>
        <v>1.4887290444334562</v>
      </c>
      <c r="S6" s="28">
        <v>10</v>
      </c>
      <c r="T6" s="27">
        <f t="shared" ref="T6:T34" si="3">(((I6*J6)/(S6))+(((P6^2)*S6)/(K6*M6*PI()*I6)))*O6</f>
        <v>1.4861941059717965</v>
      </c>
      <c r="U6" s="28">
        <v>10</v>
      </c>
      <c r="V6" s="27">
        <f t="shared" ref="V6:V34" si="4">(((I6*J6)/(U6))+(((P6^2)*U6)/(K6*N6*PI()*I6)))*O6</f>
        <v>1.4839169578621698</v>
      </c>
    </row>
    <row r="7" spans="2:22" x14ac:dyDescent="0.25">
      <c r="B7" s="7">
        <v>32000</v>
      </c>
      <c r="C7" s="14">
        <v>8.2700000000000004E-4</v>
      </c>
      <c r="D7" s="8">
        <v>224.44399999999999</v>
      </c>
      <c r="E7" s="8">
        <v>287</v>
      </c>
      <c r="F7" s="8">
        <v>1.4</v>
      </c>
      <c r="G7" s="8">
        <v>0.79</v>
      </c>
      <c r="H7" s="20">
        <f t="shared" si="0"/>
        <v>778.34315194077169</v>
      </c>
      <c r="I7" s="8">
        <f t="shared" si="1"/>
        <v>250.50576870857486</v>
      </c>
      <c r="J7">
        <v>1.9179999999999999E-2</v>
      </c>
      <c r="K7" s="26">
        <v>9.5</v>
      </c>
      <c r="L7" s="26">
        <v>0.53</v>
      </c>
      <c r="M7" s="26">
        <v>0.56000000000000005</v>
      </c>
      <c r="N7" s="26">
        <v>0.59</v>
      </c>
      <c r="O7" s="26">
        <v>3</v>
      </c>
      <c r="P7" s="26">
        <v>2.5</v>
      </c>
      <c r="Q7" s="28">
        <v>15</v>
      </c>
      <c r="R7" s="27">
        <f t="shared" si="2"/>
        <v>1.0319184056925681</v>
      </c>
      <c r="S7" s="28">
        <v>15</v>
      </c>
      <c r="T7" s="27">
        <f t="shared" si="3"/>
        <v>1.0281159980000782</v>
      </c>
      <c r="U7" s="28">
        <v>15</v>
      </c>
      <c r="V7" s="27">
        <f t="shared" si="4"/>
        <v>1.0247002758356385</v>
      </c>
    </row>
    <row r="8" spans="2:22" x14ac:dyDescent="0.25">
      <c r="B8" s="7">
        <v>32000</v>
      </c>
      <c r="C8" s="14">
        <v>8.2700000000000004E-4</v>
      </c>
      <c r="D8" s="8">
        <v>224.44399999999999</v>
      </c>
      <c r="E8" s="8">
        <v>287</v>
      </c>
      <c r="F8" s="8">
        <v>1.4</v>
      </c>
      <c r="G8" s="8">
        <v>0.79</v>
      </c>
      <c r="H8" s="20">
        <f t="shared" si="0"/>
        <v>778.34315194077169</v>
      </c>
      <c r="I8" s="8">
        <f t="shared" si="1"/>
        <v>250.50576870857486</v>
      </c>
      <c r="J8">
        <v>1.9179999999999999E-2</v>
      </c>
      <c r="K8" s="26">
        <v>9.5</v>
      </c>
      <c r="L8" s="26">
        <v>0.53</v>
      </c>
      <c r="M8" s="26">
        <v>0.56000000000000005</v>
      </c>
      <c r="N8" s="26">
        <v>0.59</v>
      </c>
      <c r="O8" s="26">
        <v>3</v>
      </c>
      <c r="P8" s="26">
        <v>2.5</v>
      </c>
      <c r="Q8" s="28">
        <v>20</v>
      </c>
      <c r="R8" s="27">
        <f t="shared" si="2"/>
        <v>0.81534279914320296</v>
      </c>
      <c r="S8" s="28">
        <v>20</v>
      </c>
      <c r="T8" s="27">
        <f t="shared" si="3"/>
        <v>0.81027292221988345</v>
      </c>
      <c r="U8" s="28">
        <v>20</v>
      </c>
      <c r="V8" s="27">
        <f t="shared" si="4"/>
        <v>0.80571862600063016</v>
      </c>
    </row>
    <row r="9" spans="2:22" x14ac:dyDescent="0.25">
      <c r="B9" s="7">
        <v>32000</v>
      </c>
      <c r="C9" s="14">
        <v>8.2700000000000004E-4</v>
      </c>
      <c r="D9" s="8">
        <v>224.44399999999999</v>
      </c>
      <c r="E9" s="8">
        <v>287</v>
      </c>
      <c r="F9" s="8">
        <v>1.4</v>
      </c>
      <c r="G9" s="8">
        <v>0.79</v>
      </c>
      <c r="H9" s="20">
        <f t="shared" si="0"/>
        <v>778.34315194077169</v>
      </c>
      <c r="I9" s="8">
        <f t="shared" si="1"/>
        <v>250.50576870857486</v>
      </c>
      <c r="J9">
        <v>1.9179999999999999E-2</v>
      </c>
      <c r="K9" s="26">
        <v>9.5</v>
      </c>
      <c r="L9" s="26">
        <v>0.53</v>
      </c>
      <c r="M9" s="26">
        <v>0.56000000000000005</v>
      </c>
      <c r="N9" s="26">
        <v>0.59</v>
      </c>
      <c r="O9" s="26">
        <v>3</v>
      </c>
      <c r="P9" s="26">
        <v>2.5</v>
      </c>
      <c r="Q9" s="28">
        <v>25</v>
      </c>
      <c r="R9" s="27">
        <f t="shared" si="2"/>
        <v>0.69486120547044739</v>
      </c>
      <c r="S9" s="28">
        <v>25</v>
      </c>
      <c r="T9" s="27">
        <f t="shared" si="3"/>
        <v>0.68852385931629778</v>
      </c>
      <c r="U9" s="28">
        <v>25</v>
      </c>
      <c r="V9" s="27">
        <f t="shared" si="4"/>
        <v>0.68283098904223127</v>
      </c>
    </row>
    <row r="10" spans="2:22" x14ac:dyDescent="0.25">
      <c r="B10" s="7">
        <v>32000</v>
      </c>
      <c r="C10" s="14">
        <v>8.2700000000000004E-4</v>
      </c>
      <c r="D10" s="8">
        <v>224.44399999999999</v>
      </c>
      <c r="E10" s="8">
        <v>287</v>
      </c>
      <c r="F10" s="8">
        <v>1.4</v>
      </c>
      <c r="G10" s="8">
        <v>0.79</v>
      </c>
      <c r="H10" s="20">
        <f t="shared" si="0"/>
        <v>778.34315194077169</v>
      </c>
      <c r="I10" s="8">
        <f t="shared" si="1"/>
        <v>250.50576870857486</v>
      </c>
      <c r="J10">
        <v>1.9179999999999999E-2</v>
      </c>
      <c r="K10" s="26">
        <v>9.5</v>
      </c>
      <c r="L10" s="26">
        <v>0.53</v>
      </c>
      <c r="M10" s="26">
        <v>0.56000000000000005</v>
      </c>
      <c r="N10" s="26">
        <v>0.59</v>
      </c>
      <c r="O10" s="26">
        <v>3</v>
      </c>
      <c r="P10" s="26">
        <v>2.5</v>
      </c>
      <c r="Q10" s="28">
        <v>30</v>
      </c>
      <c r="R10" s="27">
        <f t="shared" si="2"/>
        <v>0.62242661823599632</v>
      </c>
      <c r="S10" s="28">
        <v>30</v>
      </c>
      <c r="T10" s="27">
        <f t="shared" si="3"/>
        <v>0.61482180285101684</v>
      </c>
      <c r="U10" s="28">
        <v>30</v>
      </c>
      <c r="V10" s="27">
        <f t="shared" si="4"/>
        <v>0.60799035852213712</v>
      </c>
    </row>
    <row r="11" spans="2:22" x14ac:dyDescent="0.25">
      <c r="B11" s="7">
        <v>32000</v>
      </c>
      <c r="C11" s="14">
        <v>8.2700000000000004E-4</v>
      </c>
      <c r="D11" s="8">
        <v>224.44399999999999</v>
      </c>
      <c r="E11" s="8">
        <v>287</v>
      </c>
      <c r="F11" s="8">
        <v>1.4</v>
      </c>
      <c r="G11" s="8">
        <v>0.79</v>
      </c>
      <c r="H11" s="20">
        <f t="shared" si="0"/>
        <v>778.34315194077169</v>
      </c>
      <c r="I11" s="8">
        <f t="shared" si="1"/>
        <v>250.50576870857486</v>
      </c>
      <c r="J11">
        <v>1.9179999999999999E-2</v>
      </c>
      <c r="K11" s="26">
        <v>9.5</v>
      </c>
      <c r="L11" s="26">
        <v>0.53</v>
      </c>
      <c r="M11" s="26">
        <v>0.56000000000000005</v>
      </c>
      <c r="N11" s="26">
        <v>0.59</v>
      </c>
      <c r="O11" s="26">
        <v>3</v>
      </c>
      <c r="P11" s="26">
        <v>2.5</v>
      </c>
      <c r="Q11" s="28">
        <v>35</v>
      </c>
      <c r="R11" s="27">
        <f t="shared" si="2"/>
        <v>0.57744746325200513</v>
      </c>
      <c r="S11" s="28">
        <v>35</v>
      </c>
      <c r="T11" s="27">
        <f t="shared" si="3"/>
        <v>0.56857517863619567</v>
      </c>
      <c r="U11" s="28">
        <v>35</v>
      </c>
      <c r="V11" s="27">
        <f t="shared" si="4"/>
        <v>0.56060516025250262</v>
      </c>
    </row>
    <row r="12" spans="2:22" x14ac:dyDescent="0.25">
      <c r="B12" s="7">
        <v>32000</v>
      </c>
      <c r="C12" s="14">
        <v>8.2700000000000004E-4</v>
      </c>
      <c r="D12" s="8">
        <v>224.44399999999999</v>
      </c>
      <c r="E12" s="8">
        <v>287</v>
      </c>
      <c r="F12" s="8">
        <v>1.4</v>
      </c>
      <c r="G12" s="8">
        <v>0.79</v>
      </c>
      <c r="H12" s="20">
        <f t="shared" si="0"/>
        <v>778.34315194077169</v>
      </c>
      <c r="I12" s="8">
        <f t="shared" si="1"/>
        <v>250.50576870857486</v>
      </c>
      <c r="J12">
        <v>1.9179999999999999E-2</v>
      </c>
      <c r="K12" s="26">
        <v>9.5</v>
      </c>
      <c r="L12" s="26">
        <v>0.53</v>
      </c>
      <c r="M12" s="26">
        <v>0.56000000000000005</v>
      </c>
      <c r="N12" s="26">
        <v>0.59</v>
      </c>
      <c r="O12" s="26">
        <v>3</v>
      </c>
      <c r="P12" s="26">
        <v>2.5</v>
      </c>
      <c r="Q12" s="28">
        <v>40</v>
      </c>
      <c r="R12" s="27">
        <f t="shared" si="2"/>
        <v>0.54962795342455117</v>
      </c>
      <c r="S12" s="28">
        <v>40</v>
      </c>
      <c r="T12" s="27">
        <f t="shared" si="3"/>
        <v>0.53948819957791194</v>
      </c>
      <c r="U12" s="28">
        <v>40</v>
      </c>
      <c r="V12" s="27">
        <f t="shared" si="4"/>
        <v>0.53037960713940557</v>
      </c>
    </row>
    <row r="13" spans="2:22" x14ac:dyDescent="0.25">
      <c r="B13" s="7">
        <v>32000</v>
      </c>
      <c r="C13" s="14">
        <v>8.2700000000000004E-4</v>
      </c>
      <c r="D13" s="8">
        <v>224.44399999999999</v>
      </c>
      <c r="E13" s="8">
        <v>287</v>
      </c>
      <c r="F13" s="8">
        <v>1.4</v>
      </c>
      <c r="G13" s="8">
        <v>0.79</v>
      </c>
      <c r="H13" s="20">
        <f t="shared" si="0"/>
        <v>778.34315194077169</v>
      </c>
      <c r="I13" s="8">
        <f t="shared" si="1"/>
        <v>250.50576870857486</v>
      </c>
      <c r="J13">
        <v>1.9179999999999999E-2</v>
      </c>
      <c r="K13" s="26">
        <v>9.5</v>
      </c>
      <c r="L13" s="26">
        <v>0.53</v>
      </c>
      <c r="M13" s="26">
        <v>0.56000000000000005</v>
      </c>
      <c r="N13" s="26">
        <v>0.59</v>
      </c>
      <c r="O13" s="26">
        <v>3</v>
      </c>
      <c r="P13" s="26">
        <v>2.5</v>
      </c>
      <c r="Q13" s="28">
        <v>45</v>
      </c>
      <c r="R13" s="27">
        <f t="shared" si="2"/>
        <v>0.53324820703478892</v>
      </c>
      <c r="S13" s="28">
        <v>45</v>
      </c>
      <c r="T13" s="27">
        <f t="shared" si="3"/>
        <v>0.52184098395731982</v>
      </c>
      <c r="U13" s="28">
        <v>45</v>
      </c>
      <c r="V13" s="27">
        <f t="shared" si="4"/>
        <v>0.51159381746400012</v>
      </c>
    </row>
    <row r="14" spans="2:22" x14ac:dyDescent="0.25">
      <c r="B14" s="7">
        <v>32000</v>
      </c>
      <c r="C14" s="14">
        <v>8.2700000000000004E-4</v>
      </c>
      <c r="D14" s="8">
        <v>224.44399999999999</v>
      </c>
      <c r="E14" s="8">
        <v>287</v>
      </c>
      <c r="F14" s="8">
        <v>1.4</v>
      </c>
      <c r="G14" s="8">
        <v>0.79</v>
      </c>
      <c r="H14" s="20">
        <f t="shared" si="0"/>
        <v>778.34315194077169</v>
      </c>
      <c r="I14" s="8">
        <f t="shared" si="1"/>
        <v>250.50576870857486</v>
      </c>
      <c r="J14">
        <v>1.9179999999999999E-2</v>
      </c>
      <c r="K14" s="26">
        <v>9.5</v>
      </c>
      <c r="L14" s="26">
        <v>0.53</v>
      </c>
      <c r="M14" s="26">
        <v>0.56000000000000005</v>
      </c>
      <c r="N14" s="26">
        <v>0.59</v>
      </c>
      <c r="O14" s="26">
        <v>3</v>
      </c>
      <c r="P14" s="26">
        <v>2.5</v>
      </c>
      <c r="Q14" s="28">
        <v>50</v>
      </c>
      <c r="R14" s="27">
        <f t="shared" si="2"/>
        <v>0.52487629505141087</v>
      </c>
      <c r="S14" s="28">
        <v>50</v>
      </c>
      <c r="T14" s="27">
        <f t="shared" si="3"/>
        <v>0.51220160274311177</v>
      </c>
      <c r="U14" s="28">
        <v>50</v>
      </c>
      <c r="V14" s="27">
        <f t="shared" si="4"/>
        <v>0.50081586219497876</v>
      </c>
    </row>
    <row r="15" spans="2:22" x14ac:dyDescent="0.25">
      <c r="B15" s="7">
        <v>32000</v>
      </c>
      <c r="C15" s="14">
        <v>8.2700000000000004E-4</v>
      </c>
      <c r="D15" s="8">
        <v>224.44399999999999</v>
      </c>
      <c r="E15" s="8">
        <v>287</v>
      </c>
      <c r="F15" s="8">
        <v>1.4</v>
      </c>
      <c r="G15" s="8">
        <v>0.79</v>
      </c>
      <c r="H15" s="20">
        <f t="shared" si="0"/>
        <v>778.34315194077169</v>
      </c>
      <c r="I15" s="8">
        <f t="shared" si="1"/>
        <v>250.50576870857486</v>
      </c>
      <c r="J15">
        <v>1.9179999999999999E-2</v>
      </c>
      <c r="K15" s="26">
        <v>9.5</v>
      </c>
      <c r="L15" s="26">
        <v>0.53</v>
      </c>
      <c r="M15" s="26">
        <v>0.56000000000000005</v>
      </c>
      <c r="N15" s="26">
        <v>0.59</v>
      </c>
      <c r="O15" s="26">
        <v>3</v>
      </c>
      <c r="P15" s="26">
        <v>2.5</v>
      </c>
      <c r="Q15" s="28">
        <v>55</v>
      </c>
      <c r="R15" s="27">
        <f t="shared" si="2"/>
        <v>0.52232826263631205</v>
      </c>
      <c r="S15" s="28">
        <v>55</v>
      </c>
      <c r="T15" s="27">
        <f t="shared" si="3"/>
        <v>0.50838610109718296</v>
      </c>
      <c r="U15" s="28">
        <v>55</v>
      </c>
      <c r="V15" s="27">
        <f t="shared" si="4"/>
        <v>0.49586178649423673</v>
      </c>
    </row>
    <row r="16" spans="2:22" x14ac:dyDescent="0.25">
      <c r="B16" s="7">
        <v>32000</v>
      </c>
      <c r="C16" s="14">
        <v>8.2700000000000004E-4</v>
      </c>
      <c r="D16" s="8">
        <v>224.44399999999999</v>
      </c>
      <c r="E16" s="8">
        <v>287</v>
      </c>
      <c r="F16" s="8">
        <v>1.4</v>
      </c>
      <c r="G16" s="8">
        <v>0.79</v>
      </c>
      <c r="H16" s="20">
        <f t="shared" si="0"/>
        <v>778.34315194077169</v>
      </c>
      <c r="I16" s="8">
        <f t="shared" si="1"/>
        <v>250.50576870857486</v>
      </c>
      <c r="J16">
        <v>1.9179999999999999E-2</v>
      </c>
      <c r="K16" s="26">
        <v>9.5</v>
      </c>
      <c r="L16" s="26">
        <v>0.53</v>
      </c>
      <c r="M16" s="26">
        <v>0.56000000000000005</v>
      </c>
      <c r="N16" s="26">
        <v>0.59</v>
      </c>
      <c r="O16" s="26">
        <v>3</v>
      </c>
      <c r="P16" s="26">
        <v>2.5</v>
      </c>
      <c r="Q16" s="28">
        <v>60</v>
      </c>
      <c r="R16" s="27">
        <f t="shared" si="2"/>
        <v>0.52414813989742282</v>
      </c>
      <c r="S16" s="28">
        <v>60</v>
      </c>
      <c r="T16" s="27">
        <f t="shared" si="3"/>
        <v>0.50893850912746375</v>
      </c>
      <c r="U16" s="28">
        <v>60</v>
      </c>
      <c r="V16" s="27">
        <f t="shared" si="4"/>
        <v>0.49527562046970419</v>
      </c>
    </row>
    <row r="17" spans="2:22" x14ac:dyDescent="0.25">
      <c r="B17" s="7">
        <v>32000</v>
      </c>
      <c r="C17" s="14">
        <v>8.2700000000000004E-4</v>
      </c>
      <c r="D17" s="8">
        <v>224.44399999999999</v>
      </c>
      <c r="E17" s="8">
        <v>287</v>
      </c>
      <c r="F17" s="8">
        <v>1.4</v>
      </c>
      <c r="G17" s="8">
        <v>0.79</v>
      </c>
      <c r="H17" s="20">
        <f t="shared" si="0"/>
        <v>778.34315194077169</v>
      </c>
      <c r="I17" s="8">
        <f t="shared" si="1"/>
        <v>250.50576870857486</v>
      </c>
      <c r="J17">
        <v>1.9179999999999999E-2</v>
      </c>
      <c r="K17" s="26">
        <v>9.5</v>
      </c>
      <c r="L17" s="26">
        <v>0.53</v>
      </c>
      <c r="M17" s="26">
        <v>0.56000000000000005</v>
      </c>
      <c r="N17" s="26">
        <v>0.59</v>
      </c>
      <c r="O17" s="26">
        <v>3</v>
      </c>
      <c r="P17" s="26">
        <v>2.5</v>
      </c>
      <c r="Q17" s="28">
        <v>65</v>
      </c>
      <c r="R17" s="27">
        <f t="shared" si="2"/>
        <v>0.52932794767869462</v>
      </c>
      <c r="S17" s="28">
        <v>65</v>
      </c>
      <c r="T17" s="27">
        <f t="shared" si="3"/>
        <v>0.5128508476779059</v>
      </c>
      <c r="U17" s="28">
        <v>65</v>
      </c>
      <c r="V17" s="27">
        <f t="shared" si="4"/>
        <v>0.49804938496533291</v>
      </c>
    </row>
    <row r="18" spans="2:22" x14ac:dyDescent="0.25">
      <c r="B18" s="7">
        <v>32000</v>
      </c>
      <c r="C18" s="14">
        <v>8.2700000000000004E-4</v>
      </c>
      <c r="D18" s="8">
        <v>224.44399999999999</v>
      </c>
      <c r="E18" s="8">
        <v>287</v>
      </c>
      <c r="F18" s="8">
        <v>1.4</v>
      </c>
      <c r="G18" s="8">
        <v>0.79</v>
      </c>
      <c r="H18" s="20">
        <f t="shared" si="0"/>
        <v>778.34315194077169</v>
      </c>
      <c r="I18" s="8">
        <f t="shared" si="1"/>
        <v>250.50576870857486</v>
      </c>
      <c r="J18">
        <v>1.9179999999999999E-2</v>
      </c>
      <c r="K18" s="26">
        <v>9.5</v>
      </c>
      <c r="L18" s="26">
        <v>0.53</v>
      </c>
      <c r="M18" s="26">
        <v>0.56000000000000005</v>
      </c>
      <c r="N18" s="26">
        <v>0.59</v>
      </c>
      <c r="O18" s="26">
        <v>3</v>
      </c>
      <c r="P18" s="26">
        <v>2.5</v>
      </c>
      <c r="Q18" s="28">
        <v>70</v>
      </c>
      <c r="R18" s="27">
        <f t="shared" si="2"/>
        <v>0.53714770086866459</v>
      </c>
      <c r="S18" s="28">
        <v>70</v>
      </c>
      <c r="T18" s="27">
        <f t="shared" si="3"/>
        <v>0.51940313163704577</v>
      </c>
      <c r="U18" s="28">
        <v>70</v>
      </c>
      <c r="V18" s="27">
        <f t="shared" si="4"/>
        <v>0.50346309486965968</v>
      </c>
    </row>
    <row r="19" spans="2:22" x14ac:dyDescent="0.25">
      <c r="B19" s="7">
        <v>32000</v>
      </c>
      <c r="C19" s="14">
        <v>8.2700000000000004E-4</v>
      </c>
      <c r="D19" s="8">
        <v>224.44399999999999</v>
      </c>
      <c r="E19" s="8">
        <v>287</v>
      </c>
      <c r="F19" s="8">
        <v>1.4</v>
      </c>
      <c r="G19" s="8">
        <v>0.79</v>
      </c>
      <c r="H19" s="20">
        <f t="shared" si="0"/>
        <v>778.34315194077169</v>
      </c>
      <c r="I19" s="8">
        <f t="shared" si="1"/>
        <v>250.50576870857486</v>
      </c>
      <c r="J19">
        <v>1.9179999999999999E-2</v>
      </c>
      <c r="K19" s="26">
        <v>9.5</v>
      </c>
      <c r="L19" s="26">
        <v>0.53</v>
      </c>
      <c r="M19" s="26">
        <v>0.56000000000000005</v>
      </c>
      <c r="N19" s="26">
        <v>0.59</v>
      </c>
      <c r="O19" s="26">
        <v>3</v>
      </c>
      <c r="P19" s="26">
        <v>2.5</v>
      </c>
      <c r="Q19" s="28">
        <v>75</v>
      </c>
      <c r="R19" s="27">
        <f t="shared" si="2"/>
        <v>0.54707941038559293</v>
      </c>
      <c r="S19" s="28">
        <v>75</v>
      </c>
      <c r="T19" s="27">
        <f t="shared" si="3"/>
        <v>0.52806737192314435</v>
      </c>
      <c r="U19" s="28">
        <v>75</v>
      </c>
      <c r="V19" s="27">
        <f t="shared" si="4"/>
        <v>0.51098876110094471</v>
      </c>
    </row>
    <row r="20" spans="2:22" x14ac:dyDescent="0.25">
      <c r="B20" s="7">
        <v>32000</v>
      </c>
      <c r="C20" s="14">
        <v>8.2700000000000004E-4</v>
      </c>
      <c r="D20" s="8">
        <v>224.44399999999999</v>
      </c>
      <c r="E20" s="8">
        <v>287</v>
      </c>
      <c r="F20" s="8">
        <v>1.4</v>
      </c>
      <c r="G20" s="8">
        <v>0.79</v>
      </c>
      <c r="H20" s="20">
        <f t="shared" si="0"/>
        <v>778.34315194077169</v>
      </c>
      <c r="I20" s="8">
        <f t="shared" si="1"/>
        <v>250.50576870857486</v>
      </c>
      <c r="J20">
        <v>1.9179999999999999E-2</v>
      </c>
      <c r="K20" s="26">
        <v>9.5</v>
      </c>
      <c r="L20" s="26">
        <v>0.53</v>
      </c>
      <c r="M20" s="26">
        <v>0.56000000000000005</v>
      </c>
      <c r="N20" s="26">
        <v>0.59</v>
      </c>
      <c r="O20" s="26">
        <v>3</v>
      </c>
      <c r="P20" s="26">
        <v>2.5</v>
      </c>
      <c r="Q20" s="28">
        <v>80</v>
      </c>
      <c r="R20" s="27">
        <f t="shared" si="2"/>
        <v>0.55872708441817509</v>
      </c>
      <c r="S20" s="28">
        <v>80</v>
      </c>
      <c r="T20" s="27">
        <f t="shared" si="3"/>
        <v>0.53844757672489652</v>
      </c>
      <c r="U20" s="28">
        <v>80</v>
      </c>
      <c r="V20" s="27">
        <f t="shared" si="4"/>
        <v>0.52023039184788378</v>
      </c>
    </row>
    <row r="21" spans="2:22" x14ac:dyDescent="0.25">
      <c r="B21" s="7">
        <v>32000</v>
      </c>
      <c r="C21" s="14">
        <v>8.2700000000000004E-4</v>
      </c>
      <c r="D21" s="8">
        <v>224.44399999999999</v>
      </c>
      <c r="E21" s="8">
        <v>287</v>
      </c>
      <c r="F21" s="8">
        <v>1.4</v>
      </c>
      <c r="G21" s="8">
        <v>0.79</v>
      </c>
      <c r="H21" s="20">
        <f t="shared" si="0"/>
        <v>778.34315194077169</v>
      </c>
      <c r="I21" s="8">
        <f t="shared" si="1"/>
        <v>250.50576870857486</v>
      </c>
      <c r="J21">
        <v>1.9179999999999999E-2</v>
      </c>
      <c r="K21" s="26">
        <v>9.5</v>
      </c>
      <c r="L21" s="26">
        <v>0.53</v>
      </c>
      <c r="M21" s="26">
        <v>0.56000000000000005</v>
      </c>
      <c r="N21" s="26">
        <v>0.59</v>
      </c>
      <c r="O21" s="26">
        <v>3</v>
      </c>
      <c r="P21" s="26">
        <v>2.5</v>
      </c>
      <c r="Q21" s="28">
        <v>85</v>
      </c>
      <c r="R21" s="27">
        <f t="shared" si="2"/>
        <v>0.57178790569894267</v>
      </c>
      <c r="S21" s="28">
        <v>85</v>
      </c>
      <c r="T21" s="27">
        <f t="shared" si="3"/>
        <v>0.55024092877483421</v>
      </c>
      <c r="U21" s="28">
        <v>85</v>
      </c>
      <c r="V21" s="27">
        <f t="shared" si="4"/>
        <v>0.53088516984300804</v>
      </c>
    </row>
    <row r="22" spans="2:22" x14ac:dyDescent="0.25">
      <c r="B22" s="7">
        <v>32000</v>
      </c>
      <c r="C22" s="14">
        <v>8.2700000000000004E-4</v>
      </c>
      <c r="D22" s="8">
        <v>224.44399999999999</v>
      </c>
      <c r="E22" s="8">
        <v>287</v>
      </c>
      <c r="F22" s="8">
        <v>1.4</v>
      </c>
      <c r="G22" s="8">
        <v>0.79</v>
      </c>
      <c r="H22" s="20">
        <f t="shared" si="0"/>
        <v>778.34315194077169</v>
      </c>
      <c r="I22" s="8">
        <f t="shared" si="1"/>
        <v>250.50576870857486</v>
      </c>
      <c r="J22">
        <v>1.9179999999999999E-2</v>
      </c>
      <c r="K22" s="26">
        <v>9.5</v>
      </c>
      <c r="L22" s="26">
        <v>0.53</v>
      </c>
      <c r="M22" s="26">
        <v>0.56000000000000005</v>
      </c>
      <c r="N22" s="26">
        <v>0.59</v>
      </c>
      <c r="O22" s="26">
        <v>3</v>
      </c>
      <c r="P22" s="26">
        <v>2.5</v>
      </c>
      <c r="Q22" s="28">
        <v>90</v>
      </c>
      <c r="R22" s="27">
        <f t="shared" si="2"/>
        <v>0.58602634968653133</v>
      </c>
      <c r="S22" s="28">
        <v>90</v>
      </c>
      <c r="T22" s="27">
        <f t="shared" si="3"/>
        <v>0.56321190353159301</v>
      </c>
      <c r="U22" s="28">
        <v>90</v>
      </c>
      <c r="V22" s="27">
        <f t="shared" si="4"/>
        <v>0.54271757054495362</v>
      </c>
    </row>
    <row r="23" spans="2:22" x14ac:dyDescent="0.25">
      <c r="B23" s="7">
        <v>32000</v>
      </c>
      <c r="C23" s="14">
        <v>8.2700000000000004E-4</v>
      </c>
      <c r="D23" s="8">
        <v>224.44399999999999</v>
      </c>
      <c r="E23" s="8">
        <v>287</v>
      </c>
      <c r="F23" s="8">
        <v>1.4</v>
      </c>
      <c r="G23" s="8">
        <v>0.79</v>
      </c>
      <c r="H23" s="20">
        <f t="shared" si="0"/>
        <v>778.34315194077169</v>
      </c>
      <c r="I23" s="8">
        <f t="shared" si="1"/>
        <v>250.50576870857486</v>
      </c>
      <c r="J23">
        <v>1.9179999999999999E-2</v>
      </c>
      <c r="K23" s="26">
        <v>9.5</v>
      </c>
      <c r="L23" s="26">
        <v>0.53</v>
      </c>
      <c r="M23" s="26">
        <v>0.56000000000000005</v>
      </c>
      <c r="N23" s="26">
        <v>0.59</v>
      </c>
      <c r="O23" s="26">
        <v>3</v>
      </c>
      <c r="P23" s="26">
        <v>2.5</v>
      </c>
      <c r="Q23" s="28">
        <v>95</v>
      </c>
      <c r="R23" s="27">
        <f t="shared" si="2"/>
        <v>0.60125647595354859</v>
      </c>
      <c r="S23" s="28">
        <v>95</v>
      </c>
      <c r="T23" s="27">
        <f t="shared" si="3"/>
        <v>0.57717456056778016</v>
      </c>
      <c r="U23" s="28">
        <v>95</v>
      </c>
      <c r="V23" s="27">
        <f t="shared" si="4"/>
        <v>0.55554165352632756</v>
      </c>
    </row>
    <row r="24" spans="2:22" x14ac:dyDescent="0.25">
      <c r="B24" s="7">
        <v>32000</v>
      </c>
      <c r="C24" s="14">
        <v>8.2700000000000004E-4</v>
      </c>
      <c r="D24" s="8">
        <v>224.44399999999999</v>
      </c>
      <c r="E24" s="8">
        <v>287</v>
      </c>
      <c r="F24" s="8">
        <v>1.4</v>
      </c>
      <c r="G24" s="8">
        <v>0.79</v>
      </c>
      <c r="H24" s="20">
        <f t="shared" si="0"/>
        <v>778.34315194077169</v>
      </c>
      <c r="I24" s="8">
        <f t="shared" si="1"/>
        <v>250.50576870857486</v>
      </c>
      <c r="J24">
        <v>1.9179999999999999E-2</v>
      </c>
      <c r="K24" s="26">
        <v>9.5</v>
      </c>
      <c r="L24" s="26">
        <v>0.53</v>
      </c>
      <c r="M24" s="26">
        <v>0.56000000000000005</v>
      </c>
      <c r="N24" s="26">
        <v>0.59</v>
      </c>
      <c r="O24" s="26">
        <v>3</v>
      </c>
      <c r="P24" s="26">
        <v>2.5</v>
      </c>
      <c r="Q24" s="28">
        <v>100</v>
      </c>
      <c r="R24" s="27">
        <f t="shared" si="2"/>
        <v>0.61732953215807984</v>
      </c>
      <c r="S24" s="28">
        <v>100</v>
      </c>
      <c r="T24" s="27">
        <f t="shared" si="3"/>
        <v>0.59198014754148143</v>
      </c>
      <c r="U24" s="28">
        <v>100</v>
      </c>
      <c r="V24" s="27">
        <f t="shared" si="4"/>
        <v>0.56920866644521562</v>
      </c>
    </row>
    <row r="25" spans="2:22" x14ac:dyDescent="0.25">
      <c r="B25" s="7">
        <v>32000</v>
      </c>
      <c r="C25" s="14">
        <v>8.2700000000000004E-4</v>
      </c>
      <c r="D25" s="8">
        <v>224.44399999999999</v>
      </c>
      <c r="E25" s="8">
        <v>287</v>
      </c>
      <c r="F25" s="8">
        <v>1.4</v>
      </c>
      <c r="G25" s="8">
        <v>0.79</v>
      </c>
      <c r="H25" s="20">
        <f t="shared" si="0"/>
        <v>778.34315194077169</v>
      </c>
      <c r="I25" s="8">
        <f t="shared" si="1"/>
        <v>250.50576870857486</v>
      </c>
      <c r="J25">
        <v>1.9179999999999999E-2</v>
      </c>
      <c r="K25" s="26">
        <v>9.5</v>
      </c>
      <c r="L25" s="26">
        <v>0.53</v>
      </c>
      <c r="M25" s="26">
        <v>0.56000000000000005</v>
      </c>
      <c r="N25" s="26">
        <v>0.59</v>
      </c>
      <c r="O25" s="26">
        <v>3</v>
      </c>
      <c r="P25" s="26">
        <v>2.5</v>
      </c>
      <c r="Q25" s="28">
        <v>105</v>
      </c>
      <c r="R25" s="27">
        <f t="shared" si="2"/>
        <v>0.63412509973762299</v>
      </c>
      <c r="S25" s="28">
        <v>105</v>
      </c>
      <c r="T25" s="27">
        <f t="shared" si="3"/>
        <v>0.60750824589019492</v>
      </c>
      <c r="U25" s="28">
        <v>105</v>
      </c>
      <c r="V25" s="27">
        <f t="shared" si="4"/>
        <v>0.58359819073911567</v>
      </c>
    </row>
    <row r="26" spans="2:22" x14ac:dyDescent="0.25">
      <c r="B26" s="7">
        <v>32000</v>
      </c>
      <c r="C26" s="14">
        <v>8.2700000000000004E-4</v>
      </c>
      <c r="D26" s="8">
        <v>224.44399999999999</v>
      </c>
      <c r="E26" s="8">
        <v>287</v>
      </c>
      <c r="F26" s="8">
        <v>1.4</v>
      </c>
      <c r="G26" s="8">
        <v>0.79</v>
      </c>
      <c r="H26" s="20">
        <f t="shared" si="0"/>
        <v>778.34315194077169</v>
      </c>
      <c r="I26" s="8">
        <f t="shared" si="1"/>
        <v>250.50576870857486</v>
      </c>
      <c r="J26">
        <v>1.9179999999999999E-2</v>
      </c>
      <c r="K26" s="26">
        <v>9.5</v>
      </c>
      <c r="L26" s="26">
        <v>0.53</v>
      </c>
      <c r="M26" s="26">
        <v>0.56000000000000005</v>
      </c>
      <c r="N26" s="26">
        <v>0.59</v>
      </c>
      <c r="O26" s="26">
        <v>3</v>
      </c>
      <c r="P26" s="26">
        <v>2.5</v>
      </c>
      <c r="Q26" s="28">
        <v>110</v>
      </c>
      <c r="R26" s="27">
        <f t="shared" si="2"/>
        <v>0.65154465441376774</v>
      </c>
      <c r="S26" s="28">
        <v>110</v>
      </c>
      <c r="T26" s="27">
        <f t="shared" si="3"/>
        <v>0.62366033133550969</v>
      </c>
      <c r="U26" s="28">
        <v>110</v>
      </c>
      <c r="V26" s="27">
        <f t="shared" si="4"/>
        <v>0.59861170212961712</v>
      </c>
    </row>
    <row r="27" spans="2:22" x14ac:dyDescent="0.25">
      <c r="B27" s="7">
        <v>32000</v>
      </c>
      <c r="C27" s="14">
        <v>8.2700000000000004E-4</v>
      </c>
      <c r="D27" s="8">
        <v>224.44399999999999</v>
      </c>
      <c r="E27" s="8">
        <v>287</v>
      </c>
      <c r="F27" s="8">
        <v>1.4</v>
      </c>
      <c r="G27" s="8">
        <v>0.79</v>
      </c>
      <c r="H27" s="20">
        <f t="shared" si="0"/>
        <v>778.34315194077169</v>
      </c>
      <c r="I27" s="8">
        <f t="shared" si="1"/>
        <v>250.50576870857486</v>
      </c>
      <c r="J27">
        <v>1.9179999999999999E-2</v>
      </c>
      <c r="K27" s="26">
        <v>9.5</v>
      </c>
      <c r="L27" s="26">
        <v>0.53</v>
      </c>
      <c r="M27" s="26">
        <v>0.56000000000000005</v>
      </c>
      <c r="N27" s="26">
        <v>0.59</v>
      </c>
      <c r="O27" s="26">
        <v>3</v>
      </c>
      <c r="P27" s="26">
        <v>2.5</v>
      </c>
      <c r="Q27" s="28">
        <v>115</v>
      </c>
      <c r="R27" s="27">
        <f t="shared" si="2"/>
        <v>0.66950680656521799</v>
      </c>
      <c r="S27" s="28">
        <v>115</v>
      </c>
      <c r="T27" s="27">
        <f t="shared" si="3"/>
        <v>0.64035501425613006</v>
      </c>
      <c r="U27" s="28">
        <v>115</v>
      </c>
      <c r="V27" s="27">
        <f t="shared" si="4"/>
        <v>0.61416781099542417</v>
      </c>
    </row>
    <row r="28" spans="2:22" x14ac:dyDescent="0.25">
      <c r="B28" s="7">
        <v>32000</v>
      </c>
      <c r="C28" s="14">
        <v>8.2700000000000004E-4</v>
      </c>
      <c r="D28" s="8">
        <v>224.44399999999999</v>
      </c>
      <c r="E28" s="8">
        <v>287</v>
      </c>
      <c r="F28" s="8">
        <v>1.4</v>
      </c>
      <c r="G28" s="8">
        <v>0.79</v>
      </c>
      <c r="H28" s="20">
        <f t="shared" si="0"/>
        <v>778.34315194077169</v>
      </c>
      <c r="I28" s="8">
        <f t="shared" si="1"/>
        <v>250.50576870857486</v>
      </c>
      <c r="J28">
        <v>1.9179999999999999E-2</v>
      </c>
      <c r="K28" s="26">
        <v>9.5</v>
      </c>
      <c r="L28" s="26">
        <v>0.53</v>
      </c>
      <c r="M28" s="26">
        <v>0.56000000000000005</v>
      </c>
      <c r="N28" s="26">
        <v>0.59</v>
      </c>
      <c r="O28" s="26">
        <v>3</v>
      </c>
      <c r="P28" s="26">
        <v>2.5</v>
      </c>
      <c r="Q28" s="28">
        <v>120</v>
      </c>
      <c r="R28" s="27">
        <f t="shared" si="2"/>
        <v>0.6879437315075605</v>
      </c>
      <c r="S28" s="28">
        <v>120</v>
      </c>
      <c r="T28" s="27">
        <f t="shared" si="3"/>
        <v>0.65752446996764269</v>
      </c>
      <c r="U28" s="28">
        <v>120</v>
      </c>
      <c r="V28" s="27">
        <f t="shared" si="4"/>
        <v>0.63019869265212358</v>
      </c>
    </row>
    <row r="29" spans="2:22" x14ac:dyDescent="0.25">
      <c r="B29" s="7">
        <v>32000</v>
      </c>
      <c r="C29" s="14">
        <v>8.2700000000000004E-4</v>
      </c>
      <c r="D29" s="8">
        <v>224.44399999999999</v>
      </c>
      <c r="E29" s="8">
        <v>287</v>
      </c>
      <c r="F29" s="8">
        <v>1.4</v>
      </c>
      <c r="G29" s="8">
        <v>0.79</v>
      </c>
      <c r="H29" s="20">
        <f t="shared" si="0"/>
        <v>778.34315194077169</v>
      </c>
      <c r="I29" s="8">
        <f t="shared" si="1"/>
        <v>250.50576870857486</v>
      </c>
      <c r="J29">
        <v>1.9179999999999999E-2</v>
      </c>
      <c r="K29" s="26">
        <v>9.5</v>
      </c>
      <c r="L29" s="26">
        <v>0.53</v>
      </c>
      <c r="M29" s="26">
        <v>0.56000000000000005</v>
      </c>
      <c r="N29" s="26">
        <v>0.59</v>
      </c>
      <c r="O29" s="26">
        <v>3</v>
      </c>
      <c r="P29" s="26">
        <v>2.5</v>
      </c>
      <c r="Q29" s="28">
        <v>125</v>
      </c>
      <c r="R29" s="27">
        <f t="shared" si="2"/>
        <v>0.70679845650588846</v>
      </c>
      <c r="S29" s="28">
        <v>125</v>
      </c>
      <c r="T29" s="27">
        <f t="shared" si="3"/>
        <v>0.67511172573514067</v>
      </c>
      <c r="U29" s="28">
        <v>125</v>
      </c>
      <c r="V29" s="27">
        <f t="shared" si="4"/>
        <v>0.64664737436480813</v>
      </c>
    </row>
    <row r="30" spans="2:22" x14ac:dyDescent="0.25">
      <c r="B30" s="7">
        <v>32000</v>
      </c>
      <c r="C30" s="14">
        <v>8.2700000000000004E-4</v>
      </c>
      <c r="D30" s="8">
        <v>224.44399999999999</v>
      </c>
      <c r="E30" s="8">
        <v>287</v>
      </c>
      <c r="F30" s="8">
        <v>1.4</v>
      </c>
      <c r="G30" s="8">
        <v>0.79</v>
      </c>
      <c r="H30" s="20">
        <f t="shared" si="0"/>
        <v>778.34315194077169</v>
      </c>
      <c r="I30" s="8">
        <f t="shared" si="1"/>
        <v>250.50576870857486</v>
      </c>
      <c r="J30">
        <v>1.9179999999999999E-2</v>
      </c>
      <c r="K30" s="26">
        <v>9.5</v>
      </c>
      <c r="L30" s="26">
        <v>0.53</v>
      </c>
      <c r="M30" s="26">
        <v>0.56000000000000005</v>
      </c>
      <c r="N30" s="26">
        <v>0.59</v>
      </c>
      <c r="O30" s="26">
        <v>3</v>
      </c>
      <c r="P30" s="26">
        <v>2.5</v>
      </c>
      <c r="Q30" s="28">
        <v>130</v>
      </c>
      <c r="R30" s="27">
        <f t="shared" si="2"/>
        <v>0.72602277386143388</v>
      </c>
      <c r="S30" s="28">
        <v>130</v>
      </c>
      <c r="T30" s="27">
        <f t="shared" si="3"/>
        <v>0.69306857385985632</v>
      </c>
      <c r="U30" s="28">
        <v>130</v>
      </c>
      <c r="V30" s="27">
        <f t="shared" si="4"/>
        <v>0.66346564843471045</v>
      </c>
    </row>
    <row r="31" spans="2:22" x14ac:dyDescent="0.25">
      <c r="B31" s="7">
        <v>32000</v>
      </c>
      <c r="C31" s="14">
        <v>8.2700000000000004E-4</v>
      </c>
      <c r="D31" s="8">
        <v>224.44399999999999</v>
      </c>
      <c r="E31" s="8">
        <v>287</v>
      </c>
      <c r="F31" s="8">
        <v>1.4</v>
      </c>
      <c r="G31" s="8">
        <v>0.79</v>
      </c>
      <c r="H31" s="20">
        <f t="shared" si="0"/>
        <v>778.34315194077169</v>
      </c>
      <c r="I31" s="8">
        <f t="shared" si="1"/>
        <v>250.50576870857486</v>
      </c>
      <c r="J31">
        <v>1.9179999999999999E-2</v>
      </c>
      <c r="K31" s="26">
        <v>9.5</v>
      </c>
      <c r="L31" s="26">
        <v>0.53</v>
      </c>
      <c r="M31" s="26">
        <v>0.56000000000000005</v>
      </c>
      <c r="N31" s="26">
        <v>0.59</v>
      </c>
      <c r="O31" s="26">
        <v>3</v>
      </c>
      <c r="P31" s="26">
        <v>2.5</v>
      </c>
      <c r="Q31" s="28">
        <v>135</v>
      </c>
      <c r="R31" s="27">
        <f t="shared" si="2"/>
        <v>0.74557561775672854</v>
      </c>
      <c r="S31" s="28">
        <v>135</v>
      </c>
      <c r="T31" s="27">
        <f t="shared" si="3"/>
        <v>0.71135394852432099</v>
      </c>
      <c r="U31" s="28">
        <v>135</v>
      </c>
      <c r="V31" s="27">
        <f t="shared" si="4"/>
        <v>0.68061244904436191</v>
      </c>
    </row>
    <row r="32" spans="2:22" x14ac:dyDescent="0.25">
      <c r="B32" s="7">
        <v>32000</v>
      </c>
      <c r="C32" s="14">
        <v>8.2700000000000004E-4</v>
      </c>
      <c r="D32" s="8">
        <v>224.44399999999999</v>
      </c>
      <c r="E32" s="8">
        <v>287</v>
      </c>
      <c r="F32" s="8">
        <v>1.4</v>
      </c>
      <c r="G32" s="8">
        <v>0.79</v>
      </c>
      <c r="H32" s="20">
        <f t="shared" si="0"/>
        <v>778.34315194077169</v>
      </c>
      <c r="I32" s="8">
        <f t="shared" si="1"/>
        <v>250.50576870857486</v>
      </c>
      <c r="J32">
        <v>1.9179999999999999E-2</v>
      </c>
      <c r="K32" s="26">
        <v>9.5</v>
      </c>
      <c r="L32" s="26">
        <v>0.53</v>
      </c>
      <c r="M32" s="26">
        <v>0.56000000000000005</v>
      </c>
      <c r="N32" s="26">
        <v>0.59</v>
      </c>
      <c r="O32" s="26">
        <v>3</v>
      </c>
      <c r="P32" s="26">
        <v>2.5</v>
      </c>
      <c r="Q32" s="28">
        <v>140</v>
      </c>
      <c r="R32" s="27">
        <f t="shared" si="2"/>
        <v>0.7654217889196564</v>
      </c>
      <c r="S32" s="28">
        <v>140</v>
      </c>
      <c r="T32" s="27">
        <f t="shared" si="3"/>
        <v>0.72993265045641886</v>
      </c>
      <c r="U32" s="28">
        <v>140</v>
      </c>
      <c r="V32" s="27">
        <f t="shared" si="4"/>
        <v>0.69805257692164646</v>
      </c>
    </row>
    <row r="33" spans="2:22" x14ac:dyDescent="0.25">
      <c r="B33" s="7">
        <v>32000</v>
      </c>
      <c r="C33" s="14">
        <v>8.2700000000000004E-4</v>
      </c>
      <c r="D33" s="8">
        <v>224.44399999999999</v>
      </c>
      <c r="E33" s="8">
        <v>287</v>
      </c>
      <c r="F33" s="8">
        <v>1.4</v>
      </c>
      <c r="G33" s="8">
        <v>0.79</v>
      </c>
      <c r="H33" s="20">
        <f t="shared" si="0"/>
        <v>778.34315194077169</v>
      </c>
      <c r="I33" s="8">
        <f t="shared" si="1"/>
        <v>250.50576870857486</v>
      </c>
      <c r="J33">
        <v>1.9179999999999999E-2</v>
      </c>
      <c r="K33" s="26">
        <v>9.5</v>
      </c>
      <c r="L33" s="26">
        <v>0.53</v>
      </c>
      <c r="M33" s="26">
        <v>0.56000000000000005</v>
      </c>
      <c r="N33" s="26">
        <v>0.59</v>
      </c>
      <c r="O33" s="26">
        <v>3</v>
      </c>
      <c r="P33" s="26">
        <v>2.5</v>
      </c>
      <c r="Q33" s="28">
        <v>145</v>
      </c>
      <c r="R33" s="27">
        <f t="shared" si="2"/>
        <v>0.78553094315011718</v>
      </c>
      <c r="S33" s="28">
        <v>145</v>
      </c>
      <c r="T33" s="27">
        <f t="shared" si="3"/>
        <v>0.74877433545604988</v>
      </c>
      <c r="U33" s="28">
        <v>145</v>
      </c>
      <c r="V33" s="27">
        <f t="shared" si="4"/>
        <v>0.71575568786646415</v>
      </c>
    </row>
    <row r="34" spans="2:22" ht="15.75" thickBot="1" x14ac:dyDescent="0.3">
      <c r="B34" s="9">
        <v>32000</v>
      </c>
      <c r="C34" s="15">
        <v>8.2700000000000004E-4</v>
      </c>
      <c r="D34" s="10">
        <v>224.44399999999999</v>
      </c>
      <c r="E34" s="10">
        <v>287</v>
      </c>
      <c r="F34" s="10">
        <v>1.4</v>
      </c>
      <c r="G34" s="10">
        <v>0.79</v>
      </c>
      <c r="H34" s="21">
        <f t="shared" si="0"/>
        <v>778.34315194077169</v>
      </c>
      <c r="I34" s="10">
        <f t="shared" si="1"/>
        <v>250.50576870857486</v>
      </c>
      <c r="J34">
        <v>1.9179999999999999E-2</v>
      </c>
      <c r="K34" s="31">
        <v>9.5</v>
      </c>
      <c r="L34" s="31">
        <v>0.53</v>
      </c>
      <c r="M34" s="31">
        <v>0.56000000000000005</v>
      </c>
      <c r="N34" s="31">
        <v>0.59</v>
      </c>
      <c r="O34" s="26">
        <v>3</v>
      </c>
      <c r="P34" s="31">
        <v>2.5</v>
      </c>
      <c r="Q34" s="29">
        <v>150</v>
      </c>
      <c r="R34" s="32">
        <f t="shared" si="2"/>
        <v>0.80587678214135794</v>
      </c>
      <c r="S34" s="29">
        <v>150</v>
      </c>
      <c r="T34" s="32">
        <f t="shared" si="3"/>
        <v>0.76785270521646054</v>
      </c>
      <c r="U34" s="29">
        <v>150</v>
      </c>
      <c r="V34" s="32">
        <f t="shared" si="4"/>
        <v>0.73369548357206171</v>
      </c>
    </row>
  </sheetData>
  <mergeCells count="3">
    <mergeCell ref="Q4:R4"/>
    <mergeCell ref="S4:T4"/>
    <mergeCell ref="U4:V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76 seat</vt:lpstr>
      <vt:lpstr>50 seat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Jahantigh</dc:creator>
  <cp:lastModifiedBy>Ali</cp:lastModifiedBy>
  <dcterms:created xsi:type="dcterms:W3CDTF">2015-06-05T18:17:20Z</dcterms:created>
  <dcterms:modified xsi:type="dcterms:W3CDTF">2021-03-15T19:09:49Z</dcterms:modified>
</cp:coreProperties>
</file>