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Airplane-Design-II\Matching Diagram\"/>
    </mc:Choice>
  </mc:AlternateContent>
  <xr:revisionPtr revIDLastSave="0" documentId="13_ncr:1_{45FB1E6B-5EBC-4B1A-81BF-F840BD8DF5D2}" xr6:coauthVersionLast="46" xr6:coauthVersionMax="46" xr10:uidLastSave="{00000000-0000-0000-0000-000000000000}"/>
  <bookViews>
    <workbookView xWindow="-120" yWindow="-120" windowWidth="20730" windowHeight="11760" xr2:uid="{84061F29-D667-4C18-B8AE-82F730581AF1}"/>
  </bookViews>
  <sheets>
    <sheet name="Sheet1" sheetId="1" r:id="rId1"/>
    <sheet name="50 seat(SL)" sheetId="2" r:id="rId2"/>
    <sheet name="50 seat(5000ft)" sheetId="4" r:id="rId3"/>
    <sheet name="76 seat(5000ft)" sheetId="5" r:id="rId4"/>
    <sheet name="76 seat(SL)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3" i="3"/>
  <c r="E2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3" i="2"/>
  <c r="E2" i="2"/>
  <c r="C9" i="1"/>
  <c r="A9" i="4" s="1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A15" i="4" l="1"/>
  <c r="A7" i="4"/>
  <c r="A14" i="4"/>
  <c r="A6" i="4"/>
  <c r="A2" i="4"/>
  <c r="A13" i="4"/>
  <c r="A5" i="4"/>
  <c r="A12" i="4"/>
  <c r="A4" i="4"/>
  <c r="A16" i="4"/>
  <c r="A8" i="4"/>
  <c r="A19" i="4"/>
  <c r="A11" i="4"/>
  <c r="A3" i="4"/>
  <c r="A18" i="4"/>
  <c r="A10" i="4"/>
  <c r="A17" i="4"/>
  <c r="Y33" i="1"/>
  <c r="Y34" i="1" s="1"/>
  <c r="Y35" i="1" s="1"/>
  <c r="Y36" i="1" s="1"/>
  <c r="Y37" i="1" s="1"/>
  <c r="Y38" i="1" s="1"/>
  <c r="Y39" i="1" s="1"/>
  <c r="Y40" i="1" s="1"/>
  <c r="Y41" i="1" s="1"/>
  <c r="W33" i="1"/>
  <c r="W34" i="1" s="1"/>
  <c r="W35" i="1" s="1"/>
  <c r="W36" i="1" s="1"/>
  <c r="W37" i="1" s="1"/>
  <c r="W38" i="1" s="1"/>
  <c r="W39" i="1" s="1"/>
  <c r="W40" i="1" s="1"/>
  <c r="W41" i="1" s="1"/>
  <c r="U33" i="1"/>
  <c r="U34" i="1" s="1"/>
  <c r="U35" i="1" s="1"/>
  <c r="U36" i="1" s="1"/>
  <c r="U37" i="1" s="1"/>
  <c r="U38" i="1" s="1"/>
  <c r="U39" i="1" s="1"/>
  <c r="U40" i="1" s="1"/>
  <c r="U41" i="1" s="1"/>
  <c r="S33" i="1"/>
  <c r="S34" i="1" s="1"/>
  <c r="S35" i="1" s="1"/>
  <c r="S36" i="1" s="1"/>
  <c r="S37" i="1" s="1"/>
  <c r="S38" i="1" s="1"/>
  <c r="S39" i="1" s="1"/>
  <c r="S40" i="1" s="1"/>
  <c r="S41" i="1" s="1"/>
  <c r="Q33" i="1"/>
  <c r="Q34" i="1" s="1"/>
  <c r="Q35" i="1" s="1"/>
  <c r="Q36" i="1" s="1"/>
  <c r="Q37" i="1" s="1"/>
  <c r="Q38" i="1" s="1"/>
  <c r="Q39" i="1" s="1"/>
  <c r="Q40" i="1" s="1"/>
  <c r="Q41" i="1" s="1"/>
  <c r="O33" i="1"/>
  <c r="O34" i="1" s="1"/>
  <c r="O35" i="1" s="1"/>
  <c r="O36" i="1" s="1"/>
  <c r="O37" i="1" s="1"/>
  <c r="O38" i="1" s="1"/>
  <c r="O39" i="1" s="1"/>
  <c r="O40" i="1" s="1"/>
  <c r="O41" i="1" s="1"/>
  <c r="Y19" i="1"/>
  <c r="Y20" i="1" s="1"/>
  <c r="Y21" i="1" s="1"/>
  <c r="Y22" i="1" s="1"/>
  <c r="Y23" i="1" s="1"/>
  <c r="Y24" i="1" s="1"/>
  <c r="Y25" i="1" s="1"/>
  <c r="Y26" i="1" s="1"/>
  <c r="Y27" i="1" s="1"/>
  <c r="W19" i="1"/>
  <c r="W20" i="1" s="1"/>
  <c r="W21" i="1" s="1"/>
  <c r="W22" i="1" s="1"/>
  <c r="W23" i="1" s="1"/>
  <c r="W24" i="1" s="1"/>
  <c r="W25" i="1" s="1"/>
  <c r="W26" i="1" s="1"/>
  <c r="W27" i="1" s="1"/>
  <c r="U19" i="1"/>
  <c r="U20" i="1" s="1"/>
  <c r="U21" i="1" s="1"/>
  <c r="U22" i="1" s="1"/>
  <c r="U23" i="1" s="1"/>
  <c r="U24" i="1" s="1"/>
  <c r="U25" i="1" s="1"/>
  <c r="U26" i="1" s="1"/>
  <c r="U27" i="1" s="1"/>
  <c r="S19" i="1"/>
  <c r="S20" i="1" s="1"/>
  <c r="S21" i="1" s="1"/>
  <c r="S22" i="1" s="1"/>
  <c r="S23" i="1" s="1"/>
  <c r="S24" i="1" s="1"/>
  <c r="S25" i="1" s="1"/>
  <c r="S26" i="1" s="1"/>
  <c r="S27" i="1" s="1"/>
  <c r="Q19" i="1"/>
  <c r="Q20" i="1" s="1"/>
  <c r="Q21" i="1" s="1"/>
  <c r="Q22" i="1" s="1"/>
  <c r="Q23" i="1" s="1"/>
  <c r="Q24" i="1" s="1"/>
  <c r="Q25" i="1" s="1"/>
  <c r="Q26" i="1" s="1"/>
  <c r="Q27" i="1" s="1"/>
  <c r="O19" i="1"/>
  <c r="O20" i="1" s="1"/>
  <c r="O21" i="1" s="1"/>
  <c r="O22" i="1" s="1"/>
  <c r="O23" i="1" s="1"/>
  <c r="O24" i="1" s="1"/>
  <c r="O25" i="1" s="1"/>
  <c r="O26" i="1" s="1"/>
  <c r="O27" i="1" s="1"/>
  <c r="L33" i="1"/>
  <c r="L34" i="1" s="1"/>
  <c r="L35" i="1" s="1"/>
  <c r="L36" i="1" s="1"/>
  <c r="L37" i="1" s="1"/>
  <c r="L38" i="1" s="1"/>
  <c r="L39" i="1" s="1"/>
  <c r="L40" i="1" s="1"/>
  <c r="L41" i="1" s="1"/>
  <c r="J33" i="1"/>
  <c r="J34" i="1" s="1"/>
  <c r="J35" i="1" s="1"/>
  <c r="J36" i="1" s="1"/>
  <c r="J37" i="1" s="1"/>
  <c r="J38" i="1" s="1"/>
  <c r="J39" i="1" s="1"/>
  <c r="J40" i="1" s="1"/>
  <c r="J41" i="1" s="1"/>
  <c r="H33" i="1"/>
  <c r="H34" i="1" s="1"/>
  <c r="H35" i="1" s="1"/>
  <c r="H36" i="1" s="1"/>
  <c r="H37" i="1" s="1"/>
  <c r="H38" i="1" s="1"/>
  <c r="H39" i="1" s="1"/>
  <c r="H40" i="1" s="1"/>
  <c r="H41" i="1" s="1"/>
  <c r="F33" i="1"/>
  <c r="F34" i="1" s="1"/>
  <c r="F35" i="1" s="1"/>
  <c r="F36" i="1" s="1"/>
  <c r="F37" i="1" s="1"/>
  <c r="F38" i="1" s="1"/>
  <c r="F39" i="1" s="1"/>
  <c r="F40" i="1" s="1"/>
  <c r="F41" i="1" s="1"/>
  <c r="D33" i="1"/>
  <c r="D34" i="1" s="1"/>
  <c r="D35" i="1" s="1"/>
  <c r="D36" i="1" s="1"/>
  <c r="D37" i="1" s="1"/>
  <c r="D38" i="1" s="1"/>
  <c r="D39" i="1" s="1"/>
  <c r="D40" i="1" s="1"/>
  <c r="D41" i="1" s="1"/>
  <c r="B33" i="1"/>
  <c r="B34" i="1" s="1"/>
  <c r="B35" i="1" s="1"/>
  <c r="B36" i="1" s="1"/>
  <c r="B37" i="1" s="1"/>
  <c r="B38" i="1" s="1"/>
  <c r="B39" i="1" s="1"/>
  <c r="B40" i="1" s="1"/>
  <c r="B41" i="1" s="1"/>
  <c r="J20" i="1"/>
  <c r="J21" i="1" s="1"/>
  <c r="J22" i="1" s="1"/>
  <c r="J23" i="1" s="1"/>
  <c r="J24" i="1" s="1"/>
  <c r="J25" i="1" s="1"/>
  <c r="J26" i="1" s="1"/>
  <c r="J27" i="1" s="1"/>
  <c r="L19" i="1"/>
  <c r="L20" i="1" s="1"/>
  <c r="L21" i="1" s="1"/>
  <c r="L22" i="1" s="1"/>
  <c r="L23" i="1" s="1"/>
  <c r="L24" i="1" s="1"/>
  <c r="L25" i="1" s="1"/>
  <c r="L26" i="1" s="1"/>
  <c r="L27" i="1" s="1"/>
  <c r="J19" i="1"/>
  <c r="H19" i="1"/>
  <c r="H20" i="1" s="1"/>
  <c r="H21" i="1" s="1"/>
  <c r="H22" i="1" s="1"/>
  <c r="H23" i="1" s="1"/>
  <c r="H24" i="1" s="1"/>
  <c r="H25" i="1" s="1"/>
  <c r="H26" i="1" s="1"/>
  <c r="H27" i="1" s="1"/>
  <c r="F20" i="1"/>
  <c r="F21" i="1" s="1"/>
  <c r="F22" i="1" s="1"/>
  <c r="F23" i="1" s="1"/>
  <c r="F24" i="1" s="1"/>
  <c r="F25" i="1" s="1"/>
  <c r="F26" i="1" s="1"/>
  <c r="F27" i="1" s="1"/>
  <c r="F19" i="1"/>
  <c r="D19" i="1"/>
  <c r="D20" i="1" s="1"/>
  <c r="D21" i="1" s="1"/>
  <c r="D22" i="1" s="1"/>
  <c r="D23" i="1" s="1"/>
  <c r="D24" i="1" s="1"/>
  <c r="D25" i="1" s="1"/>
  <c r="D26" i="1" s="1"/>
  <c r="D27" i="1" s="1"/>
  <c r="B19" i="1"/>
  <c r="B20" i="1" s="1"/>
  <c r="B21" i="1" s="1"/>
  <c r="B22" i="1" s="1"/>
  <c r="B23" i="1" s="1"/>
  <c r="B24" i="1" s="1"/>
  <c r="B25" i="1" s="1"/>
  <c r="B26" i="1" s="1"/>
  <c r="B27" i="1" s="1"/>
  <c r="C8" i="1"/>
  <c r="X23" i="1"/>
  <c r="C7" i="1"/>
  <c r="T19" i="1" s="1"/>
  <c r="P5" i="1"/>
  <c r="P4" i="1"/>
  <c r="P3" i="1"/>
  <c r="P2" i="1"/>
  <c r="J4" i="1"/>
  <c r="B8" i="1" s="1"/>
  <c r="J5" i="1"/>
  <c r="B12" i="1" s="1"/>
  <c r="J2" i="1"/>
  <c r="V21" i="1" l="1"/>
  <c r="C13" i="4"/>
  <c r="C6" i="4"/>
  <c r="C14" i="4"/>
  <c r="C2" i="4"/>
  <c r="C10" i="4"/>
  <c r="C3" i="4"/>
  <c r="C19" i="4"/>
  <c r="C12" i="4"/>
  <c r="C7" i="4"/>
  <c r="C15" i="4"/>
  <c r="C8" i="4"/>
  <c r="C16" i="4"/>
  <c r="C9" i="4"/>
  <c r="C17" i="4"/>
  <c r="C18" i="4"/>
  <c r="C11" i="4"/>
  <c r="C4" i="4"/>
  <c r="C5" i="4"/>
  <c r="G40" i="1"/>
  <c r="G33" i="1"/>
  <c r="G41" i="1"/>
  <c r="G34" i="1"/>
  <c r="G32" i="1"/>
  <c r="G35" i="1"/>
  <c r="G36" i="1"/>
  <c r="G37" i="1"/>
  <c r="G38" i="1"/>
  <c r="G39" i="1"/>
  <c r="I24" i="1"/>
  <c r="I25" i="1"/>
  <c r="I26" i="1"/>
  <c r="I19" i="1"/>
  <c r="I27" i="1"/>
  <c r="I20" i="1"/>
  <c r="I18" i="1"/>
  <c r="I21" i="1"/>
  <c r="I23" i="1"/>
  <c r="I22" i="1"/>
  <c r="T26" i="1"/>
  <c r="V18" i="1"/>
  <c r="V20" i="1"/>
  <c r="X22" i="1"/>
  <c r="B7" i="1"/>
  <c r="B13" i="1"/>
  <c r="T25" i="1"/>
  <c r="V27" i="1"/>
  <c r="V19" i="1"/>
  <c r="X21" i="1"/>
  <c r="B9" i="1"/>
  <c r="T24" i="1"/>
  <c r="V26" i="1"/>
  <c r="X18" i="1"/>
  <c r="X20" i="1"/>
  <c r="T23" i="1"/>
  <c r="V25" i="1"/>
  <c r="X27" i="1"/>
  <c r="X19" i="1"/>
  <c r="T22" i="1"/>
  <c r="V24" i="1"/>
  <c r="X26" i="1"/>
  <c r="T21" i="1"/>
  <c r="V23" i="1"/>
  <c r="X25" i="1"/>
  <c r="B14" i="1"/>
  <c r="T18" i="1"/>
  <c r="T20" i="1"/>
  <c r="V22" i="1"/>
  <c r="X24" i="1"/>
  <c r="T27" i="1"/>
  <c r="J3" i="1"/>
  <c r="K26" i="1" l="1"/>
  <c r="K19" i="1"/>
  <c r="K27" i="1"/>
  <c r="K20" i="1"/>
  <c r="K18" i="1"/>
  <c r="K21" i="1"/>
  <c r="K22" i="1"/>
  <c r="K23" i="1"/>
  <c r="K24" i="1"/>
  <c r="K25" i="1"/>
  <c r="C13" i="1"/>
  <c r="C2" i="5" s="1"/>
  <c r="C14" i="1"/>
  <c r="A2" i="5" s="1"/>
  <c r="C12" i="1"/>
  <c r="K36" i="1"/>
  <c r="K37" i="1"/>
  <c r="K38" i="1"/>
  <c r="K39" i="1"/>
  <c r="K40" i="1"/>
  <c r="K33" i="1"/>
  <c r="K41" i="1"/>
  <c r="K35" i="1"/>
  <c r="K34" i="1"/>
  <c r="K32" i="1"/>
  <c r="I34" i="1"/>
  <c r="I32" i="1"/>
  <c r="I35" i="1"/>
  <c r="I36" i="1"/>
  <c r="I37" i="1"/>
  <c r="I38" i="1"/>
  <c r="I39" i="1"/>
  <c r="I40" i="1"/>
  <c r="I33" i="1"/>
  <c r="I41" i="1"/>
  <c r="G22" i="1"/>
  <c r="G23" i="1"/>
  <c r="G24" i="1"/>
  <c r="G25" i="1"/>
  <c r="G26" i="1"/>
  <c r="G19" i="1"/>
  <c r="G27" i="1"/>
  <c r="G20" i="1"/>
  <c r="G18" i="1"/>
  <c r="G21" i="1"/>
  <c r="F12" i="1"/>
  <c r="F9" i="1"/>
  <c r="T37" i="1" l="1"/>
  <c r="T38" i="1"/>
  <c r="T39" i="1"/>
  <c r="T40" i="1"/>
  <c r="T33" i="1"/>
  <c r="T41" i="1"/>
  <c r="T34" i="1"/>
  <c r="T32" i="1"/>
  <c r="T35" i="1"/>
  <c r="T36" i="1"/>
  <c r="E24" i="1"/>
  <c r="E25" i="1"/>
  <c r="E26" i="1"/>
  <c r="E19" i="1"/>
  <c r="E27" i="1"/>
  <c r="E20" i="1"/>
  <c r="E18" i="1"/>
  <c r="E21" i="1"/>
  <c r="E22" i="1"/>
  <c r="E23" i="1"/>
  <c r="X33" i="1"/>
  <c r="X41" i="1"/>
  <c r="X34" i="1"/>
  <c r="X32" i="1"/>
  <c r="X35" i="1"/>
  <c r="X36" i="1"/>
  <c r="X37" i="1"/>
  <c r="X38" i="1"/>
  <c r="X39" i="1"/>
  <c r="X40" i="1"/>
  <c r="A34" i="1"/>
  <c r="A32" i="1"/>
  <c r="A35" i="1"/>
  <c r="A36" i="1"/>
  <c r="A37" i="1"/>
  <c r="A38" i="1"/>
  <c r="A39" i="1"/>
  <c r="A33" i="1"/>
  <c r="A41" i="1"/>
  <c r="A40" i="1"/>
  <c r="V39" i="1"/>
  <c r="V40" i="1"/>
  <c r="V33" i="1"/>
  <c r="V41" i="1"/>
  <c r="V34" i="1"/>
  <c r="V32" i="1"/>
  <c r="V35" i="1"/>
  <c r="V36" i="1"/>
  <c r="V37" i="1"/>
  <c r="V38" i="1"/>
  <c r="F13" i="1"/>
  <c r="F14" i="1"/>
  <c r="F8" i="1"/>
  <c r="F7" i="1"/>
  <c r="A20" i="1" l="1"/>
  <c r="A18" i="1"/>
  <c r="A21" i="1"/>
  <c r="A22" i="1"/>
  <c r="A23" i="1"/>
  <c r="A24" i="1"/>
  <c r="A25" i="1"/>
  <c r="A19" i="1"/>
  <c r="A26" i="1"/>
  <c r="A27" i="1"/>
  <c r="E38" i="1"/>
  <c r="E39" i="1"/>
  <c r="E40" i="1"/>
  <c r="E33" i="1"/>
  <c r="E41" i="1"/>
  <c r="E34" i="1"/>
  <c r="E32" i="1"/>
  <c r="E35" i="1"/>
  <c r="E37" i="1"/>
  <c r="E36" i="1"/>
  <c r="C22" i="1"/>
  <c r="C23" i="1"/>
  <c r="C24" i="1"/>
  <c r="C25" i="1"/>
  <c r="C26" i="1"/>
  <c r="C19" i="1"/>
  <c r="C27" i="1"/>
  <c r="C20" i="1"/>
  <c r="C18" i="1"/>
  <c r="C21" i="1"/>
  <c r="C36" i="1"/>
  <c r="C37" i="1"/>
  <c r="C38" i="1"/>
  <c r="C39" i="1"/>
  <c r="C40" i="1"/>
  <c r="C33" i="1"/>
  <c r="C41" i="1"/>
  <c r="C34" i="1"/>
  <c r="C32" i="1"/>
  <c r="C35" i="1"/>
  <c r="G13" i="1"/>
  <c r="G14" i="1"/>
  <c r="G12" i="1"/>
  <c r="G8" i="1"/>
  <c r="G9" i="1"/>
  <c r="G7" i="1"/>
  <c r="A6" i="2" l="1"/>
  <c r="A10" i="2"/>
  <c r="A14" i="2"/>
  <c r="A18" i="2"/>
  <c r="A7" i="2"/>
  <c r="A11" i="2"/>
  <c r="A15" i="2"/>
  <c r="A19" i="2"/>
  <c r="A3" i="2"/>
  <c r="A4" i="2"/>
  <c r="A8" i="2"/>
  <c r="A12" i="2"/>
  <c r="A16" i="2"/>
  <c r="A2" i="2"/>
  <c r="A5" i="2"/>
  <c r="A9" i="2"/>
  <c r="A13" i="2"/>
  <c r="A17" i="2"/>
  <c r="A4" i="3"/>
  <c r="A8" i="3"/>
  <c r="A12" i="3"/>
  <c r="A16" i="3"/>
  <c r="A2" i="3"/>
  <c r="A5" i="3"/>
  <c r="A9" i="3"/>
  <c r="A13" i="3"/>
  <c r="A17" i="3"/>
  <c r="A6" i="3"/>
  <c r="A10" i="3"/>
  <c r="A14" i="3"/>
  <c r="A18" i="3"/>
  <c r="A7" i="3"/>
  <c r="A11" i="3"/>
  <c r="A15" i="3"/>
  <c r="A19" i="3"/>
  <c r="A3" i="3"/>
  <c r="C7" i="3"/>
  <c r="C10" i="3"/>
  <c r="C5" i="3"/>
  <c r="C13" i="3"/>
  <c r="C2" i="3"/>
  <c r="C17" i="3"/>
  <c r="C8" i="3"/>
  <c r="C16" i="3"/>
  <c r="C19" i="3"/>
  <c r="C14" i="3"/>
  <c r="C9" i="3"/>
  <c r="C4" i="3"/>
  <c r="C12" i="3"/>
  <c r="C3" i="3"/>
  <c r="C15" i="3"/>
  <c r="C18" i="3"/>
  <c r="C11" i="3"/>
  <c r="C6" i="3"/>
  <c r="C11" i="2"/>
  <c r="C19" i="2"/>
  <c r="C5" i="2"/>
  <c r="C2" i="2"/>
  <c r="C8" i="2"/>
  <c r="C16" i="2"/>
  <c r="C6" i="2"/>
  <c r="C14" i="2"/>
  <c r="C9" i="2"/>
  <c r="C17" i="2"/>
  <c r="C4" i="2"/>
  <c r="C12" i="2"/>
  <c r="C3" i="2"/>
  <c r="C7" i="2"/>
  <c r="C15" i="2"/>
  <c r="C10" i="2"/>
  <c r="C18" i="2"/>
  <c r="C13" i="2"/>
  <c r="N21" i="1"/>
  <c r="N22" i="1"/>
  <c r="N23" i="1"/>
  <c r="N24" i="1"/>
  <c r="N25" i="1"/>
  <c r="N26" i="1"/>
  <c r="N19" i="1"/>
  <c r="N27" i="1"/>
  <c r="N20" i="1"/>
  <c r="N18" i="1"/>
  <c r="P23" i="1"/>
  <c r="P24" i="1"/>
  <c r="P25" i="1"/>
  <c r="P26" i="1"/>
  <c r="P19" i="1"/>
  <c r="P27" i="1"/>
  <c r="P20" i="1"/>
  <c r="P18" i="1"/>
  <c r="P21" i="1"/>
  <c r="P22" i="1"/>
  <c r="N39" i="1"/>
  <c r="N40" i="1"/>
  <c r="N33" i="1"/>
  <c r="N41" i="1"/>
  <c r="N34" i="1"/>
  <c r="N32" i="1"/>
  <c r="N35" i="1"/>
  <c r="N36" i="1"/>
  <c r="N37" i="1"/>
  <c r="N38" i="1"/>
  <c r="R35" i="1"/>
  <c r="R36" i="1"/>
  <c r="R37" i="1"/>
  <c r="R38" i="1"/>
  <c r="R39" i="1"/>
  <c r="R40" i="1"/>
  <c r="R33" i="1"/>
  <c r="R41" i="1"/>
  <c r="R34" i="1"/>
  <c r="R32" i="1"/>
  <c r="R25" i="1"/>
  <c r="R26" i="1"/>
  <c r="R19" i="1"/>
  <c r="R27" i="1"/>
  <c r="R20" i="1"/>
  <c r="R18" i="1"/>
  <c r="R21" i="1"/>
  <c r="R22" i="1"/>
  <c r="R23" i="1"/>
  <c r="R24" i="1"/>
  <c r="P33" i="1"/>
  <c r="P41" i="1"/>
  <c r="P34" i="1"/>
  <c r="P32" i="1"/>
  <c r="P35" i="1"/>
  <c r="P36" i="1"/>
  <c r="P37" i="1"/>
  <c r="P38" i="1"/>
  <c r="P39" i="1"/>
  <c r="P40" i="1"/>
</calcChain>
</file>

<file path=xl/sharedStrings.xml><?xml version="1.0" encoding="utf-8"?>
<sst xmlns="http://schemas.openxmlformats.org/spreadsheetml/2006/main" count="173" uniqueCount="25">
  <si>
    <t>CL-take off</t>
  </si>
  <si>
    <t>CL_landing</t>
  </si>
  <si>
    <t>low</t>
  </si>
  <si>
    <t>med</t>
  </si>
  <si>
    <t>high</t>
  </si>
  <si>
    <t>denstity slug/ft^3</t>
  </si>
  <si>
    <t>ft/s</t>
  </si>
  <si>
    <t>W/S</t>
  </si>
  <si>
    <t>76 seats</t>
  </si>
  <si>
    <t>50 seats</t>
  </si>
  <si>
    <t>velocity</t>
  </si>
  <si>
    <t>technology</t>
  </si>
  <si>
    <t>T/W</t>
  </si>
  <si>
    <t>take off</t>
  </si>
  <si>
    <t xml:space="preserve">landing </t>
  </si>
  <si>
    <t>سطح دریا</t>
  </si>
  <si>
    <t>سطح دریا +18 درجه فارنهایت</t>
  </si>
  <si>
    <t>5000 پا</t>
  </si>
  <si>
    <t>پنج هزار پا +18 درجه فارنهایت</t>
  </si>
  <si>
    <t>LOW</t>
  </si>
  <si>
    <t>mid</t>
  </si>
  <si>
    <t>سطح دریا +18 درجه فارنهایت -50 نفره</t>
  </si>
  <si>
    <t>پنج هزار پا +18 درجه فارنهایت -76 نفره</t>
  </si>
  <si>
    <t>سطح دریا +18 درجه فارنهایت -76 نفره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</si>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</sst>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2" borderId="9" xfId="0" applyFill="1" applyBorder="1"/>
    <xf numFmtId="2" fontId="0" fillId="8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3" fontId="2" fillId="8" borderId="31" xfId="0" applyNumberFormat="1" applyFont="1" applyFill="1" applyBorder="1" applyAlignment="1">
      <alignment horizontal="center" vertical="center"/>
    </xf>
    <xf numFmtId="164" fontId="2" fillId="8" borderId="32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9" borderId="2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57222222222227"/>
          <c:y val="0.10037272252163483"/>
          <c:w val="0.69473416666666665"/>
          <c:h val="0.81295247056256692"/>
        </c:manualLayout>
      </c:layout>
      <c:scatterChart>
        <c:scatterStyle val="lineMarker"/>
        <c:varyColors val="0"/>
        <c:ser>
          <c:idx val="0"/>
          <c:order val="0"/>
          <c:tx>
            <c:v>low technology for 50 seats landing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Sheet1!$A$18:$A$27</c:f>
              <c:numCache>
                <c:formatCode>0.00</c:formatCode>
                <c:ptCount val="10"/>
                <c:pt idx="0">
                  <c:v>68.101817445908992</c:v>
                </c:pt>
                <c:pt idx="1">
                  <c:v>68.101817445908992</c:v>
                </c:pt>
                <c:pt idx="2">
                  <c:v>68.101817445908992</c:v>
                </c:pt>
                <c:pt idx="3">
                  <c:v>68.101817445908992</c:v>
                </c:pt>
                <c:pt idx="4">
                  <c:v>68.101817445908992</c:v>
                </c:pt>
                <c:pt idx="5">
                  <c:v>68.101817445908992</c:v>
                </c:pt>
                <c:pt idx="6">
                  <c:v>68.101817445908992</c:v>
                </c:pt>
                <c:pt idx="7">
                  <c:v>68.101817445908992</c:v>
                </c:pt>
                <c:pt idx="8">
                  <c:v>68.101817445908992</c:v>
                </c:pt>
                <c:pt idx="9">
                  <c:v>68.101817445908992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D-4E0A-B8BC-C39C396BA6CA}"/>
            </c:ext>
          </c:extLst>
        </c:ser>
        <c:ser>
          <c:idx val="1"/>
          <c:order val="1"/>
          <c:tx>
            <c:v>medium technology for 50 seats landing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Sheet1!$C$18:$C$27</c:f>
              <c:numCache>
                <c:formatCode>0.00</c:formatCode>
                <c:ptCount val="10"/>
                <c:pt idx="0">
                  <c:v>102.15272616886348</c:v>
                </c:pt>
                <c:pt idx="1">
                  <c:v>102.15272616886348</c:v>
                </c:pt>
                <c:pt idx="2">
                  <c:v>102.15272616886348</c:v>
                </c:pt>
                <c:pt idx="3">
                  <c:v>102.15272616886348</c:v>
                </c:pt>
                <c:pt idx="4">
                  <c:v>102.15272616886348</c:v>
                </c:pt>
                <c:pt idx="5">
                  <c:v>102.15272616886348</c:v>
                </c:pt>
                <c:pt idx="6">
                  <c:v>102.15272616886348</c:v>
                </c:pt>
                <c:pt idx="7">
                  <c:v>102.15272616886348</c:v>
                </c:pt>
                <c:pt idx="8">
                  <c:v>102.15272616886348</c:v>
                </c:pt>
                <c:pt idx="9">
                  <c:v>102.15272616886348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D-4E0A-B8BC-C39C396BA6CA}"/>
            </c:ext>
          </c:extLst>
        </c:ser>
        <c:ser>
          <c:idx val="2"/>
          <c:order val="2"/>
          <c:tx>
            <c:v>high technology for 50 seats landing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Sheet1!$E$18:$E$27</c:f>
              <c:numCache>
                <c:formatCode>0.00</c:formatCode>
                <c:ptCount val="10"/>
                <c:pt idx="0">
                  <c:v>105.93616047141397</c:v>
                </c:pt>
                <c:pt idx="1">
                  <c:v>105.93616047141397</c:v>
                </c:pt>
                <c:pt idx="2">
                  <c:v>105.93616047141397</c:v>
                </c:pt>
                <c:pt idx="3">
                  <c:v>105.93616047141397</c:v>
                </c:pt>
                <c:pt idx="4">
                  <c:v>105.93616047141397</c:v>
                </c:pt>
                <c:pt idx="5">
                  <c:v>105.93616047141397</c:v>
                </c:pt>
                <c:pt idx="6">
                  <c:v>105.93616047141397</c:v>
                </c:pt>
                <c:pt idx="7">
                  <c:v>105.93616047141397</c:v>
                </c:pt>
                <c:pt idx="8">
                  <c:v>105.93616047141397</c:v>
                </c:pt>
                <c:pt idx="9">
                  <c:v>105.93616047141397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CD-4E0A-B8BC-C39C396BA6CA}"/>
            </c:ext>
          </c:extLst>
        </c:ser>
        <c:ser>
          <c:idx val="3"/>
          <c:order val="3"/>
          <c:tx>
            <c:v>low technology for 50 seats landing 5000 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Sheet1!$G$18:$G$27</c:f>
              <c:numCache>
                <c:formatCode>0.00</c:formatCode>
                <c:ptCount val="10"/>
                <c:pt idx="0">
                  <c:v>58.617371907839207</c:v>
                </c:pt>
                <c:pt idx="1">
                  <c:v>58.617371907839207</c:v>
                </c:pt>
                <c:pt idx="2">
                  <c:v>58.617371907839207</c:v>
                </c:pt>
                <c:pt idx="3">
                  <c:v>58.617371907839207</c:v>
                </c:pt>
                <c:pt idx="4">
                  <c:v>58.617371907839207</c:v>
                </c:pt>
                <c:pt idx="5">
                  <c:v>58.617371907839207</c:v>
                </c:pt>
                <c:pt idx="6">
                  <c:v>58.617371907839207</c:v>
                </c:pt>
                <c:pt idx="7">
                  <c:v>58.617371907839207</c:v>
                </c:pt>
                <c:pt idx="8">
                  <c:v>58.617371907839207</c:v>
                </c:pt>
                <c:pt idx="9">
                  <c:v>58.617371907839207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CD-4E0A-B8BC-C39C396BA6CA}"/>
            </c:ext>
          </c:extLst>
        </c:ser>
        <c:ser>
          <c:idx val="4"/>
          <c:order val="4"/>
          <c:tx>
            <c:v>medium technology for 50 seats landing 5000ft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Sheet1!$I$18:$I$27</c:f>
              <c:numCache>
                <c:formatCode>0.00</c:formatCode>
                <c:ptCount val="10"/>
                <c:pt idx="0">
                  <c:v>87.926057861758807</c:v>
                </c:pt>
                <c:pt idx="1">
                  <c:v>87.926057861758807</c:v>
                </c:pt>
                <c:pt idx="2">
                  <c:v>87.926057861758807</c:v>
                </c:pt>
                <c:pt idx="3">
                  <c:v>87.926057861758807</c:v>
                </c:pt>
                <c:pt idx="4">
                  <c:v>87.926057861758807</c:v>
                </c:pt>
                <c:pt idx="5">
                  <c:v>87.926057861758807</c:v>
                </c:pt>
                <c:pt idx="6">
                  <c:v>87.926057861758807</c:v>
                </c:pt>
                <c:pt idx="7">
                  <c:v>87.926057861758807</c:v>
                </c:pt>
                <c:pt idx="8">
                  <c:v>87.926057861758807</c:v>
                </c:pt>
                <c:pt idx="9">
                  <c:v>87.926057861758807</c:v>
                </c:pt>
              </c:numCache>
            </c:numRef>
          </c:xVal>
          <c:yVal>
            <c:numRef>
              <c:f>Sheet1!$H$18:$H$27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CD-4E0A-B8BC-C39C396BA6CA}"/>
            </c:ext>
          </c:extLst>
        </c:ser>
        <c:ser>
          <c:idx val="5"/>
          <c:order val="5"/>
          <c:tx>
            <c:v>high technology for 50 seats landing 5000ft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Sheet1!$K$18:$K$27</c:f>
              <c:numCache>
                <c:formatCode>0.00</c:formatCode>
                <c:ptCount val="10"/>
                <c:pt idx="0">
                  <c:v>91.182578523305423</c:v>
                </c:pt>
                <c:pt idx="1">
                  <c:v>91.182578523305423</c:v>
                </c:pt>
                <c:pt idx="2">
                  <c:v>91.182578523305423</c:v>
                </c:pt>
                <c:pt idx="3">
                  <c:v>91.182578523305423</c:v>
                </c:pt>
                <c:pt idx="4">
                  <c:v>91.182578523305423</c:v>
                </c:pt>
                <c:pt idx="5">
                  <c:v>91.182578523305423</c:v>
                </c:pt>
                <c:pt idx="6">
                  <c:v>91.182578523305423</c:v>
                </c:pt>
                <c:pt idx="7">
                  <c:v>91.182578523305423</c:v>
                </c:pt>
                <c:pt idx="8">
                  <c:v>91.182578523305423</c:v>
                </c:pt>
                <c:pt idx="9">
                  <c:v>91.182578523305423</c:v>
                </c:pt>
              </c:numCache>
            </c:numRef>
          </c:xVal>
          <c:yVal>
            <c:numRef>
              <c:f>Sheet1!$L$18:$L$27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CD-4E0A-B8BC-C39C396B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006006006006006E-3"/>
          <c:y val="0.33365599982297833"/>
          <c:w val="0.2374881968582756"/>
          <c:h val="0.39437496070575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68065703498774"/>
          <c:y val="0.1003727225216348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50 seats take off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Sheet1!$N$18:$N$27</c:f>
              <c:numCache>
                <c:formatCode>0.00</c:formatCode>
                <c:ptCount val="10"/>
                <c:pt idx="0">
                  <c:v>81.038160000000005</c:v>
                </c:pt>
                <c:pt idx="1">
                  <c:v>81.038160000000005</c:v>
                </c:pt>
                <c:pt idx="2">
                  <c:v>81.038160000000005</c:v>
                </c:pt>
                <c:pt idx="3">
                  <c:v>81.038160000000005</c:v>
                </c:pt>
                <c:pt idx="4">
                  <c:v>81.038160000000005</c:v>
                </c:pt>
                <c:pt idx="5">
                  <c:v>81.038160000000005</c:v>
                </c:pt>
                <c:pt idx="6">
                  <c:v>81.038160000000005</c:v>
                </c:pt>
                <c:pt idx="7">
                  <c:v>81.038160000000005</c:v>
                </c:pt>
                <c:pt idx="8">
                  <c:v>81.038160000000005</c:v>
                </c:pt>
                <c:pt idx="9">
                  <c:v>81.038160000000005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8-48C1-8B12-721C8932E325}"/>
            </c:ext>
          </c:extLst>
        </c:ser>
        <c:ser>
          <c:idx val="1"/>
          <c:order val="1"/>
          <c:tx>
            <c:v>medium technology for 50 seats take off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Sheet1!$P$18:$P$27</c:f>
              <c:numCache>
                <c:formatCode>0.00</c:formatCode>
                <c:ptCount val="10"/>
                <c:pt idx="0">
                  <c:v>111.42747000000001</c:v>
                </c:pt>
                <c:pt idx="1">
                  <c:v>111.42747000000001</c:v>
                </c:pt>
                <c:pt idx="2">
                  <c:v>111.42747000000001</c:v>
                </c:pt>
                <c:pt idx="3">
                  <c:v>111.42747000000001</c:v>
                </c:pt>
                <c:pt idx="4">
                  <c:v>111.42747000000001</c:v>
                </c:pt>
                <c:pt idx="5">
                  <c:v>111.42747000000001</c:v>
                </c:pt>
                <c:pt idx="6">
                  <c:v>111.42747000000001</c:v>
                </c:pt>
                <c:pt idx="7">
                  <c:v>111.42747000000001</c:v>
                </c:pt>
                <c:pt idx="8">
                  <c:v>111.42747000000001</c:v>
                </c:pt>
                <c:pt idx="9">
                  <c:v>111.42747000000001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8-48C1-8B12-721C8932E325}"/>
            </c:ext>
          </c:extLst>
        </c:ser>
        <c:ser>
          <c:idx val="2"/>
          <c:order val="2"/>
          <c:tx>
            <c:v>high technology for50 seats take off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Sheet1!$R$18:$R$27</c:f>
              <c:numCache>
                <c:formatCode>0.00</c:formatCode>
                <c:ptCount val="10"/>
                <c:pt idx="0">
                  <c:v>116.492355</c:v>
                </c:pt>
                <c:pt idx="1">
                  <c:v>116.492355</c:v>
                </c:pt>
                <c:pt idx="2">
                  <c:v>116.492355</c:v>
                </c:pt>
                <c:pt idx="3">
                  <c:v>116.492355</c:v>
                </c:pt>
                <c:pt idx="4">
                  <c:v>116.492355</c:v>
                </c:pt>
                <c:pt idx="5">
                  <c:v>116.492355</c:v>
                </c:pt>
                <c:pt idx="6">
                  <c:v>116.492355</c:v>
                </c:pt>
                <c:pt idx="7">
                  <c:v>116.492355</c:v>
                </c:pt>
                <c:pt idx="8">
                  <c:v>116.492355</c:v>
                </c:pt>
                <c:pt idx="9">
                  <c:v>116.492355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8-48C1-8B12-721C8932E325}"/>
            </c:ext>
          </c:extLst>
        </c:ser>
        <c:ser>
          <c:idx val="3"/>
          <c:order val="3"/>
          <c:tx>
            <c:v>low technology for 50 seats take off 5000ft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Sheet1!$T$18:$T$27</c:f>
              <c:numCache>
                <c:formatCode>0.00</c:formatCode>
                <c:ptCount val="10"/>
                <c:pt idx="0">
                  <c:v>69.752088000000001</c:v>
                </c:pt>
                <c:pt idx="1">
                  <c:v>69.752088000000001</c:v>
                </c:pt>
                <c:pt idx="2">
                  <c:v>69.752088000000001</c:v>
                </c:pt>
                <c:pt idx="3">
                  <c:v>69.752088000000001</c:v>
                </c:pt>
                <c:pt idx="4">
                  <c:v>69.752088000000001</c:v>
                </c:pt>
                <c:pt idx="5">
                  <c:v>69.752088000000001</c:v>
                </c:pt>
                <c:pt idx="6">
                  <c:v>69.752088000000001</c:v>
                </c:pt>
                <c:pt idx="7">
                  <c:v>69.752088000000001</c:v>
                </c:pt>
                <c:pt idx="8">
                  <c:v>69.752088000000001</c:v>
                </c:pt>
                <c:pt idx="9">
                  <c:v>69.752088000000001</c:v>
                </c:pt>
              </c:numCache>
            </c:numRef>
          </c:xVal>
          <c:yVal>
            <c:numRef>
              <c:f>Sheet1!$U$18:$U$27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C8-48C1-8B12-721C8932E325}"/>
            </c:ext>
          </c:extLst>
        </c:ser>
        <c:ser>
          <c:idx val="4"/>
          <c:order val="4"/>
          <c:tx>
            <c:v>medium technology for 50 seats take off 5000 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Sheet1!$V$18:$V$27</c:f>
              <c:numCache>
                <c:formatCode>0.00</c:formatCode>
                <c:ptCount val="10"/>
                <c:pt idx="0">
                  <c:v>95.909120999999999</c:v>
                </c:pt>
                <c:pt idx="1">
                  <c:v>95.909120999999999</c:v>
                </c:pt>
                <c:pt idx="2">
                  <c:v>95.909120999999999</c:v>
                </c:pt>
                <c:pt idx="3">
                  <c:v>95.909120999999999</c:v>
                </c:pt>
                <c:pt idx="4">
                  <c:v>95.909120999999999</c:v>
                </c:pt>
                <c:pt idx="5">
                  <c:v>95.909120999999999</c:v>
                </c:pt>
                <c:pt idx="6">
                  <c:v>95.909120999999999</c:v>
                </c:pt>
                <c:pt idx="7">
                  <c:v>95.909120999999999</c:v>
                </c:pt>
                <c:pt idx="8">
                  <c:v>95.909120999999999</c:v>
                </c:pt>
                <c:pt idx="9">
                  <c:v>95.909120999999999</c:v>
                </c:pt>
              </c:numCache>
            </c:numRef>
          </c:xVal>
          <c:yVal>
            <c:numRef>
              <c:f>Sheet1!$W$18:$W$27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C8-48C1-8B12-721C8932E325}"/>
            </c:ext>
          </c:extLst>
        </c:ser>
        <c:ser>
          <c:idx val="5"/>
          <c:order val="5"/>
          <c:tx>
            <c:v>high technology for50 seats take off 5000 ft 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Sheet1!$X$18:$X$27</c:f>
              <c:numCache>
                <c:formatCode>0.00</c:formatCode>
                <c:ptCount val="10"/>
                <c:pt idx="0">
                  <c:v>100.26862649999998</c:v>
                </c:pt>
                <c:pt idx="1">
                  <c:v>100.26862649999998</c:v>
                </c:pt>
                <c:pt idx="2">
                  <c:v>100.26862649999998</c:v>
                </c:pt>
                <c:pt idx="3">
                  <c:v>100.26862649999998</c:v>
                </c:pt>
                <c:pt idx="4">
                  <c:v>100.26862649999998</c:v>
                </c:pt>
                <c:pt idx="5">
                  <c:v>100.26862649999998</c:v>
                </c:pt>
                <c:pt idx="6">
                  <c:v>100.26862649999998</c:v>
                </c:pt>
                <c:pt idx="7">
                  <c:v>100.26862649999998</c:v>
                </c:pt>
                <c:pt idx="8">
                  <c:v>100.26862649999998</c:v>
                </c:pt>
                <c:pt idx="9">
                  <c:v>100.26862649999998</c:v>
                </c:pt>
              </c:numCache>
            </c:numRef>
          </c:xVal>
          <c:yVal>
            <c:numRef>
              <c:f>Sheet1!$Y$18:$Y$27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C8-48C1-8B12-721C8932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14895274136277198"/>
          <c:w val="0.28952750882619516"/>
          <c:h val="0.80095617437692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68065703498774"/>
          <c:y val="0.1003727225216348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76 seats landing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Sheet1!$A$32:$A$41</c:f>
              <c:numCache>
                <c:formatCode>0.00</c:formatCode>
                <c:ptCount val="10"/>
                <c:pt idx="0">
                  <c:v>81.713592170414202</c:v>
                </c:pt>
                <c:pt idx="1">
                  <c:v>81.713592170414202</c:v>
                </c:pt>
                <c:pt idx="2">
                  <c:v>81.713592170414202</c:v>
                </c:pt>
                <c:pt idx="3">
                  <c:v>81.713592170414202</c:v>
                </c:pt>
                <c:pt idx="4">
                  <c:v>81.713592170414202</c:v>
                </c:pt>
                <c:pt idx="5">
                  <c:v>81.713592170414202</c:v>
                </c:pt>
                <c:pt idx="6">
                  <c:v>81.713592170414202</c:v>
                </c:pt>
                <c:pt idx="7">
                  <c:v>81.713592170414202</c:v>
                </c:pt>
                <c:pt idx="8">
                  <c:v>81.713592170414202</c:v>
                </c:pt>
                <c:pt idx="9">
                  <c:v>81.713592170414202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2-428A-BE0C-BBAC19D7E39B}"/>
            </c:ext>
          </c:extLst>
        </c:ser>
        <c:ser>
          <c:idx val="1"/>
          <c:order val="1"/>
          <c:tx>
            <c:v>medium technology for 76 seats landing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Sheet1!$C$32:$C$41</c:f>
              <c:numCache>
                <c:formatCode>0.00</c:formatCode>
                <c:ptCount val="10"/>
                <c:pt idx="0">
                  <c:v>122.5703882556213</c:v>
                </c:pt>
                <c:pt idx="1">
                  <c:v>122.5703882556213</c:v>
                </c:pt>
                <c:pt idx="2">
                  <c:v>122.5703882556213</c:v>
                </c:pt>
                <c:pt idx="3">
                  <c:v>122.5703882556213</c:v>
                </c:pt>
                <c:pt idx="4">
                  <c:v>122.5703882556213</c:v>
                </c:pt>
                <c:pt idx="5">
                  <c:v>122.5703882556213</c:v>
                </c:pt>
                <c:pt idx="6">
                  <c:v>122.5703882556213</c:v>
                </c:pt>
                <c:pt idx="7">
                  <c:v>122.5703882556213</c:v>
                </c:pt>
                <c:pt idx="8">
                  <c:v>122.5703882556213</c:v>
                </c:pt>
                <c:pt idx="9">
                  <c:v>122.5703882556213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2-428A-BE0C-BBAC19D7E39B}"/>
            </c:ext>
          </c:extLst>
        </c:ser>
        <c:ser>
          <c:idx val="2"/>
          <c:order val="2"/>
          <c:tx>
            <c:v>high technology for 76 seats landing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Sheet1!$E$32:$E$41</c:f>
              <c:numCache>
                <c:formatCode>0.00</c:formatCode>
                <c:ptCount val="10"/>
                <c:pt idx="0">
                  <c:v>127.11003226508873</c:v>
                </c:pt>
                <c:pt idx="1">
                  <c:v>127.11003226508873</c:v>
                </c:pt>
                <c:pt idx="2">
                  <c:v>127.11003226508873</c:v>
                </c:pt>
                <c:pt idx="3">
                  <c:v>127.11003226508873</c:v>
                </c:pt>
                <c:pt idx="4">
                  <c:v>127.11003226508873</c:v>
                </c:pt>
                <c:pt idx="5">
                  <c:v>127.11003226508873</c:v>
                </c:pt>
                <c:pt idx="6">
                  <c:v>127.11003226508873</c:v>
                </c:pt>
                <c:pt idx="7">
                  <c:v>127.11003226508873</c:v>
                </c:pt>
                <c:pt idx="8">
                  <c:v>127.11003226508873</c:v>
                </c:pt>
                <c:pt idx="9">
                  <c:v>127.11003226508873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2-428A-BE0C-BBAC19D7E39B}"/>
            </c:ext>
          </c:extLst>
        </c:ser>
        <c:ser>
          <c:idx val="3"/>
          <c:order val="3"/>
          <c:tx>
            <c:v>low technology for 76 seats landing 5000 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Sheet1!$G$32:$G$41</c:f>
              <c:numCache>
                <c:formatCode>0.00</c:formatCode>
                <c:ptCount val="10"/>
                <c:pt idx="0">
                  <c:v>70.333453670059171</c:v>
                </c:pt>
                <c:pt idx="1">
                  <c:v>70.333453670059171</c:v>
                </c:pt>
                <c:pt idx="2">
                  <c:v>70.333453670059171</c:v>
                </c:pt>
                <c:pt idx="3">
                  <c:v>70.333453670059171</c:v>
                </c:pt>
                <c:pt idx="4">
                  <c:v>70.333453670059171</c:v>
                </c:pt>
                <c:pt idx="5">
                  <c:v>70.333453670059171</c:v>
                </c:pt>
                <c:pt idx="6">
                  <c:v>70.333453670059171</c:v>
                </c:pt>
                <c:pt idx="7">
                  <c:v>70.333453670059171</c:v>
                </c:pt>
                <c:pt idx="8">
                  <c:v>70.333453670059171</c:v>
                </c:pt>
                <c:pt idx="9">
                  <c:v>70.333453670059171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2-428A-BE0C-BBAC19D7E39B}"/>
            </c:ext>
          </c:extLst>
        </c:ser>
        <c:ser>
          <c:idx val="4"/>
          <c:order val="4"/>
          <c:tx>
            <c:v>medium technology for 76 seats landing 5000ft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Sheet1!$I$32:$I$41</c:f>
              <c:numCache>
                <c:formatCode>0.00</c:formatCode>
                <c:ptCount val="10"/>
                <c:pt idx="0">
                  <c:v>105.50018050508875</c:v>
                </c:pt>
                <c:pt idx="1">
                  <c:v>105.50018050508875</c:v>
                </c:pt>
                <c:pt idx="2">
                  <c:v>105.50018050508875</c:v>
                </c:pt>
                <c:pt idx="3">
                  <c:v>105.50018050508875</c:v>
                </c:pt>
                <c:pt idx="4">
                  <c:v>105.50018050508875</c:v>
                </c:pt>
                <c:pt idx="5">
                  <c:v>105.50018050508875</c:v>
                </c:pt>
                <c:pt idx="6">
                  <c:v>105.50018050508875</c:v>
                </c:pt>
                <c:pt idx="7">
                  <c:v>105.50018050508875</c:v>
                </c:pt>
                <c:pt idx="8">
                  <c:v>105.50018050508875</c:v>
                </c:pt>
                <c:pt idx="9">
                  <c:v>105.50018050508875</c:v>
                </c:pt>
              </c:numCache>
            </c:numRef>
          </c:xVal>
          <c:yVal>
            <c:numRef>
              <c:f>Sheet1!$H$18:$H$27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F2-428A-BE0C-BBAC19D7E39B}"/>
            </c:ext>
          </c:extLst>
        </c:ser>
        <c:ser>
          <c:idx val="5"/>
          <c:order val="5"/>
          <c:tx>
            <c:v>high technology for 76 seats landing 5000ft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Sheet1!$K$32:$K$41</c:f>
              <c:numCache>
                <c:formatCode>0.00</c:formatCode>
                <c:ptCount val="10"/>
                <c:pt idx="0">
                  <c:v>109.4075945978698</c:v>
                </c:pt>
                <c:pt idx="1">
                  <c:v>109.4075945978698</c:v>
                </c:pt>
                <c:pt idx="2">
                  <c:v>109.4075945978698</c:v>
                </c:pt>
                <c:pt idx="3">
                  <c:v>109.4075945978698</c:v>
                </c:pt>
                <c:pt idx="4">
                  <c:v>109.4075945978698</c:v>
                </c:pt>
                <c:pt idx="5">
                  <c:v>109.4075945978698</c:v>
                </c:pt>
                <c:pt idx="6">
                  <c:v>109.4075945978698</c:v>
                </c:pt>
                <c:pt idx="7">
                  <c:v>109.4075945978698</c:v>
                </c:pt>
                <c:pt idx="8">
                  <c:v>109.4075945978698</c:v>
                </c:pt>
                <c:pt idx="9">
                  <c:v>109.4075945978698</c:v>
                </c:pt>
              </c:numCache>
            </c:numRef>
          </c:xVal>
          <c:yVal>
            <c:numRef>
              <c:f>Sheet1!$L$18:$L$27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F2-428A-BE0C-BBAC19D7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006006006006006E-3"/>
          <c:y val="0.33365599982297833"/>
          <c:w val="0.2374881968582756"/>
          <c:h val="0.39437496070575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410405378741877"/>
          <c:y val="0.100372692366801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76 seats take off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Sheet1!$N$32:$N$41</c:f>
              <c:numCache>
                <c:formatCode>0.00</c:formatCode>
                <c:ptCount val="10"/>
                <c:pt idx="0">
                  <c:v>94.522909823999996</c:v>
                </c:pt>
                <c:pt idx="1">
                  <c:v>94.522909823999996</c:v>
                </c:pt>
                <c:pt idx="2">
                  <c:v>94.522909823999996</c:v>
                </c:pt>
                <c:pt idx="3">
                  <c:v>94.522909823999996</c:v>
                </c:pt>
                <c:pt idx="4">
                  <c:v>94.522909823999996</c:v>
                </c:pt>
                <c:pt idx="5">
                  <c:v>94.522909823999996</c:v>
                </c:pt>
                <c:pt idx="6">
                  <c:v>94.522909823999996</c:v>
                </c:pt>
                <c:pt idx="7">
                  <c:v>94.522909823999996</c:v>
                </c:pt>
                <c:pt idx="8">
                  <c:v>94.522909823999996</c:v>
                </c:pt>
                <c:pt idx="9">
                  <c:v>94.522909823999996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4-4596-82C8-B1419008132E}"/>
            </c:ext>
          </c:extLst>
        </c:ser>
        <c:ser>
          <c:idx val="1"/>
          <c:order val="1"/>
          <c:tx>
            <c:v>medium technology for 76 seats take off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Sheet1!$P$32:$P$41</c:f>
              <c:numCache>
                <c:formatCode>0.00</c:formatCode>
                <c:ptCount val="10"/>
                <c:pt idx="0">
                  <c:v>129.96900100799999</c:v>
                </c:pt>
                <c:pt idx="1">
                  <c:v>129.96900100799999</c:v>
                </c:pt>
                <c:pt idx="2">
                  <c:v>129.96900100799999</c:v>
                </c:pt>
                <c:pt idx="3">
                  <c:v>129.96900100799999</c:v>
                </c:pt>
                <c:pt idx="4">
                  <c:v>129.96900100799999</c:v>
                </c:pt>
                <c:pt idx="5">
                  <c:v>129.96900100799999</c:v>
                </c:pt>
                <c:pt idx="6">
                  <c:v>129.96900100799999</c:v>
                </c:pt>
                <c:pt idx="7">
                  <c:v>129.96900100799999</c:v>
                </c:pt>
                <c:pt idx="8">
                  <c:v>129.96900100799999</c:v>
                </c:pt>
                <c:pt idx="9">
                  <c:v>129.96900100799999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4-4596-82C8-B1419008132E}"/>
            </c:ext>
          </c:extLst>
        </c:ser>
        <c:ser>
          <c:idx val="2"/>
          <c:order val="2"/>
          <c:tx>
            <c:v>high technology for76 seats take off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Sheet1!$R$32:$R$41</c:f>
              <c:numCache>
                <c:formatCode>0.00</c:formatCode>
                <c:ptCount val="10"/>
                <c:pt idx="0">
                  <c:v>135.87668287199998</c:v>
                </c:pt>
                <c:pt idx="1">
                  <c:v>135.87668287199998</c:v>
                </c:pt>
                <c:pt idx="2">
                  <c:v>135.87668287199998</c:v>
                </c:pt>
                <c:pt idx="3">
                  <c:v>135.87668287199998</c:v>
                </c:pt>
                <c:pt idx="4">
                  <c:v>135.87668287199998</c:v>
                </c:pt>
                <c:pt idx="5">
                  <c:v>135.87668287199998</c:v>
                </c:pt>
                <c:pt idx="6">
                  <c:v>135.87668287199998</c:v>
                </c:pt>
                <c:pt idx="7">
                  <c:v>135.87668287199998</c:v>
                </c:pt>
                <c:pt idx="8">
                  <c:v>135.87668287199998</c:v>
                </c:pt>
                <c:pt idx="9">
                  <c:v>135.87668287199998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4-4596-82C8-B1419008132E}"/>
            </c:ext>
          </c:extLst>
        </c:ser>
        <c:ser>
          <c:idx val="3"/>
          <c:order val="3"/>
          <c:tx>
            <c:v>low technology for 76 seats take off 5000ft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Sheet1!$T$32:$T$41</c:f>
              <c:numCache>
                <c:formatCode>0.00</c:formatCode>
                <c:ptCount val="10"/>
                <c:pt idx="0">
                  <c:v>81.358835443199993</c:v>
                </c:pt>
                <c:pt idx="1">
                  <c:v>81.358835443199993</c:v>
                </c:pt>
                <c:pt idx="2">
                  <c:v>81.358835443199993</c:v>
                </c:pt>
                <c:pt idx="3">
                  <c:v>81.358835443199993</c:v>
                </c:pt>
                <c:pt idx="4">
                  <c:v>81.358835443199993</c:v>
                </c:pt>
                <c:pt idx="5">
                  <c:v>81.358835443199993</c:v>
                </c:pt>
                <c:pt idx="6">
                  <c:v>81.358835443199993</c:v>
                </c:pt>
                <c:pt idx="7">
                  <c:v>81.358835443199993</c:v>
                </c:pt>
                <c:pt idx="8">
                  <c:v>81.358835443199993</c:v>
                </c:pt>
                <c:pt idx="9">
                  <c:v>81.358835443199993</c:v>
                </c:pt>
              </c:numCache>
            </c:numRef>
          </c:xVal>
          <c:yVal>
            <c:numRef>
              <c:f>Sheet1!$U$18:$U$27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4-4596-82C8-B1419008132E}"/>
            </c:ext>
          </c:extLst>
        </c:ser>
        <c:ser>
          <c:idx val="4"/>
          <c:order val="4"/>
          <c:tx>
            <c:v>medium technology for 76 seats take off 5000 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Sheet1!$V$32:$V$41</c:f>
              <c:numCache>
                <c:formatCode>0.00</c:formatCode>
                <c:ptCount val="10"/>
                <c:pt idx="0">
                  <c:v>111.86839873439999</c:v>
                </c:pt>
                <c:pt idx="1">
                  <c:v>111.86839873439999</c:v>
                </c:pt>
                <c:pt idx="2">
                  <c:v>111.86839873439999</c:v>
                </c:pt>
                <c:pt idx="3">
                  <c:v>111.86839873439999</c:v>
                </c:pt>
                <c:pt idx="4">
                  <c:v>111.86839873439999</c:v>
                </c:pt>
                <c:pt idx="5">
                  <c:v>111.86839873439999</c:v>
                </c:pt>
                <c:pt idx="6">
                  <c:v>111.86839873439999</c:v>
                </c:pt>
                <c:pt idx="7">
                  <c:v>111.86839873439999</c:v>
                </c:pt>
                <c:pt idx="8">
                  <c:v>111.86839873439999</c:v>
                </c:pt>
                <c:pt idx="9">
                  <c:v>111.86839873439999</c:v>
                </c:pt>
              </c:numCache>
            </c:numRef>
          </c:xVal>
          <c:yVal>
            <c:numRef>
              <c:f>Sheet1!$W$18:$W$27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4-4596-82C8-B1419008132E}"/>
            </c:ext>
          </c:extLst>
        </c:ser>
        <c:ser>
          <c:idx val="5"/>
          <c:order val="5"/>
          <c:tx>
            <c:v>high technology for76 seats take off 5000 ft 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Sheet1!$X$32:$X$41</c:f>
              <c:numCache>
                <c:formatCode>0.00</c:formatCode>
                <c:ptCount val="10"/>
                <c:pt idx="0">
                  <c:v>116.95332594959997</c:v>
                </c:pt>
                <c:pt idx="1">
                  <c:v>116.95332594959997</c:v>
                </c:pt>
                <c:pt idx="2">
                  <c:v>116.95332594959997</c:v>
                </c:pt>
                <c:pt idx="3">
                  <c:v>116.95332594959997</c:v>
                </c:pt>
                <c:pt idx="4">
                  <c:v>116.95332594959997</c:v>
                </c:pt>
                <c:pt idx="5">
                  <c:v>116.95332594959997</c:v>
                </c:pt>
                <c:pt idx="6">
                  <c:v>116.95332594959997</c:v>
                </c:pt>
                <c:pt idx="7">
                  <c:v>116.95332594959997</c:v>
                </c:pt>
                <c:pt idx="8">
                  <c:v>116.95332594959997</c:v>
                </c:pt>
                <c:pt idx="9">
                  <c:v>116.95332594959997</c:v>
                </c:pt>
              </c:numCache>
            </c:numRef>
          </c:xVal>
          <c:yVal>
            <c:numRef>
              <c:f>Sheet1!$Y$18:$Y$27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4-4596-82C8-B1419008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14895274136277198"/>
          <c:w val="0.28952750882619516"/>
          <c:h val="0.80095617437692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161405</xdr:colOff>
      <xdr:row>49</xdr:row>
      <xdr:rowOff>59922</xdr:rowOff>
    </xdr:from>
    <xdr:to>
      <xdr:col>8</xdr:col>
      <xdr:colOff>90747</xdr:colOff>
      <xdr:row>57</xdr:row>
      <xdr:rowOff>153094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BCF794-53F3-4B3D-81A7-977F3C693A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31" t="6479" r="2091" b="8647"/>
        <a:stretch/>
      </xdr:blipFill>
      <xdr:spPr>
        <a:xfrm>
          <a:off x="161405" y="8684377"/>
          <a:ext cx="5651269" cy="1478626"/>
        </a:xfrm>
        <a:prstGeom prst="rect">
          <a:avLst/>
        </a:prstGeom>
      </xdr:spPr>
    </xdr:pic>
    <xdr:clientData/>
  </xdr:twoCellAnchor>
  <xdr:twoCellAnchor>
    <xdr:from>
      <xdr:col>26</xdr:col>
      <xdr:colOff>174172</xdr:colOff>
      <xdr:row>14</xdr:row>
      <xdr:rowOff>79169</xdr:rowOff>
    </xdr:from>
    <xdr:to>
      <xdr:col>38</xdr:col>
      <xdr:colOff>58972</xdr:colOff>
      <xdr:row>45</xdr:row>
      <xdr:rowOff>121992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12CCD-EC33-4262-8FE6-6961EB28B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573479</xdr:colOff>
      <xdr:row>44</xdr:row>
      <xdr:rowOff>147106</xdr:rowOff>
    </xdr:from>
    <xdr:to>
      <xdr:col>37</xdr:col>
      <xdr:colOff>458279</xdr:colOff>
      <xdr:row>76</xdr:row>
      <xdr:rowOff>36440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7E7691-F05D-4256-8E50-56D0A37FA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495300</xdr:colOff>
      <xdr:row>66</xdr:row>
      <xdr:rowOff>38100</xdr:rowOff>
    </xdr:from>
    <xdr:to>
      <xdr:col>33</xdr:col>
      <xdr:colOff>600900</xdr:colOff>
      <xdr:row>97</xdr:row>
      <xdr:rowOff>128820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2234BA-9885-4047-ACC5-0D551A780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55417</xdr:colOff>
      <xdr:row>65</xdr:row>
      <xdr:rowOff>138545</xdr:rowOff>
    </xdr:from>
    <xdr:to>
      <xdr:col>17</xdr:col>
      <xdr:colOff>195217</xdr:colOff>
      <xdr:row>93</xdr:row>
      <xdr:rowOff>57905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EC13-23F6-421C-B5BB-D4836E736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0.2748</cdr:x>
      <cdr:y>0.53446</cdr:y>
    </cdr:from>
    <cdr:to>
      <cdr:x>0.49286</cdr:x>
      <cdr:y>0.70159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2398562" y="3206262"/>
          <a:ext cx="1903274" cy="1002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0.33001</cdr:x>
      <cdr:y>0.60655</cdr:y>
    </cdr:from>
    <cdr:to>
      <cdr:x>0.41823</cdr:x>
      <cdr:y>0.60794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2880472" y="3638685"/>
          <a:ext cx="770017" cy="83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0.26201</cdr:x>
      <cdr:y>0.58825</cdr:y>
    </cdr:from>
    <cdr:to>
      <cdr:x>0.44799</cdr:x>
      <cdr:y>0.75538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2392166" y="2542759"/>
          <a:ext cx="1698024" cy="722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0.30896</cdr:x>
      <cdr:y>0.66936</cdr:y>
    </cdr:from>
    <cdr:to>
      <cdr:x>0.39718</cdr:x>
      <cdr:y>0.67075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238169" y="2545613"/>
          <a:ext cx="924631" cy="52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0.37778</cdr:x>
      <cdr:y>0.555</cdr:y>
    </cdr:from>
    <cdr:to>
      <cdr:x>0.58135</cdr:x>
      <cdr:y>0.72213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3297383" y="3283320"/>
          <a:ext cx="1776852" cy="9887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0.43636</cdr:x>
      <cdr:y>0.61081</cdr:y>
    </cdr:from>
    <cdr:to>
      <cdr:x>0.52458</cdr:x>
      <cdr:y>0.6122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808726" y="3613479"/>
          <a:ext cx="770017" cy="822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0.32857</cdr:x>
      <cdr:y>0.55142</cdr:y>
    </cdr:from>
    <cdr:to>
      <cdr:x>0.51455</cdr:x>
      <cdr:y>0.71855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3443696" y="2719719"/>
          <a:ext cx="1949249" cy="824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0.37373</cdr:x>
      <cdr:y>0.61412</cdr:y>
    </cdr:from>
    <cdr:to>
      <cdr:x>0.46195</cdr:x>
      <cdr:y>0.61551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422271" y="3152357"/>
          <a:ext cx="807845" cy="713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42B4-20ED-4928-9D58-CC735C4176AB}">
  <dimension ref="A1:AC43"/>
  <sheetViews>
    <sheetView tabSelected="1" zoomScale="70" zoomScaleNormal="70" workbookViewId="0">
      <selection activeCell="E5" sqref="E5:G5"/>
    </sheetView>
  </sheetViews>
  <sheetFormatPr defaultRowHeight="15" x14ac:dyDescent="0.25"/>
  <cols>
    <col min="4" max="4" width="8.7109375" customWidth="1"/>
    <col min="6" max="6" width="9.7109375" bestFit="1" customWidth="1"/>
    <col min="7" max="7" width="9.28515625" bestFit="1" customWidth="1"/>
  </cols>
  <sheetData>
    <row r="1" spans="1:29" ht="15.75" thickBot="1" x14ac:dyDescent="0.3">
      <c r="E1" s="9" t="s">
        <v>11</v>
      </c>
      <c r="F1" s="9" t="s">
        <v>1</v>
      </c>
      <c r="G1" s="9" t="s">
        <v>0</v>
      </c>
      <c r="I1" s="1">
        <v>2.297E-3</v>
      </c>
      <c r="J1" s="44" t="s">
        <v>5</v>
      </c>
      <c r="K1" s="45"/>
      <c r="L1" s="25" t="s">
        <v>15</v>
      </c>
      <c r="O1" s="1">
        <v>1.9770999999999999E-3</v>
      </c>
      <c r="P1" s="44" t="s">
        <v>5</v>
      </c>
      <c r="Q1" s="45"/>
      <c r="R1" s="25" t="s">
        <v>17</v>
      </c>
    </row>
    <row r="2" spans="1:29" ht="15.75" thickBot="1" x14ac:dyDescent="0.3">
      <c r="E2" s="8" t="s">
        <v>2</v>
      </c>
      <c r="F2" s="5">
        <v>1.8</v>
      </c>
      <c r="G2" s="5">
        <v>1.6</v>
      </c>
      <c r="H2" s="41" t="s">
        <v>13</v>
      </c>
      <c r="I2" s="10" t="s">
        <v>6</v>
      </c>
      <c r="J2" s="11">
        <f>125*1.68</f>
        <v>210</v>
      </c>
      <c r="K2" s="14" t="s">
        <v>9</v>
      </c>
      <c r="L2" s="16" t="s">
        <v>10</v>
      </c>
      <c r="N2" s="41" t="s">
        <v>13</v>
      </c>
      <c r="O2" s="10" t="s">
        <v>6</v>
      </c>
      <c r="P2" s="11">
        <f>125*1.68</f>
        <v>210</v>
      </c>
      <c r="Q2" s="14" t="s">
        <v>9</v>
      </c>
      <c r="R2" s="16" t="s">
        <v>10</v>
      </c>
    </row>
    <row r="3" spans="1:29" ht="15.75" thickBot="1" x14ac:dyDescent="0.3">
      <c r="E3" s="8" t="s">
        <v>3</v>
      </c>
      <c r="F3" s="6">
        <v>2.7</v>
      </c>
      <c r="G3" s="6">
        <v>2.2000000000000002</v>
      </c>
      <c r="H3" s="41"/>
      <c r="I3" s="12" t="s">
        <v>6</v>
      </c>
      <c r="J3" s="13">
        <f>135*1.68</f>
        <v>226.79999999999998</v>
      </c>
      <c r="K3" s="15" t="s">
        <v>8</v>
      </c>
      <c r="L3" s="16" t="s">
        <v>10</v>
      </c>
      <c r="N3" s="41"/>
      <c r="O3" s="12" t="s">
        <v>6</v>
      </c>
      <c r="P3" s="13">
        <f>135*1.68</f>
        <v>226.79999999999998</v>
      </c>
      <c r="Q3" s="15" t="s">
        <v>8</v>
      </c>
      <c r="R3" s="16" t="s">
        <v>10</v>
      </c>
      <c r="Y3" s="2"/>
      <c r="Z3" s="3"/>
      <c r="AB3" s="2"/>
      <c r="AC3" s="3"/>
    </row>
    <row r="4" spans="1:29" ht="14.1" customHeight="1" x14ac:dyDescent="0.25">
      <c r="E4" s="8" t="s">
        <v>4</v>
      </c>
      <c r="F4" s="7">
        <v>2.8</v>
      </c>
      <c r="G4" s="7">
        <v>2.2999999999999998</v>
      </c>
      <c r="H4" s="42" t="s">
        <v>14</v>
      </c>
      <c r="I4" s="10" t="s">
        <v>6</v>
      </c>
      <c r="J4" s="11">
        <f>131/1.3*1.68/SQRT(0.87)</f>
        <v>181.50040512853991</v>
      </c>
      <c r="K4" s="14" t="s">
        <v>9</v>
      </c>
      <c r="L4" s="16" t="s">
        <v>10</v>
      </c>
      <c r="N4" s="42" t="s">
        <v>14</v>
      </c>
      <c r="O4" s="10" t="s">
        <v>6</v>
      </c>
      <c r="P4" s="11">
        <f>131/1.3*1.68/SQRT(0.87)</f>
        <v>181.50040512853991</v>
      </c>
      <c r="Q4" s="14" t="s">
        <v>9</v>
      </c>
      <c r="R4" s="16" t="s">
        <v>10</v>
      </c>
      <c r="Y4" s="23"/>
      <c r="Z4" s="16"/>
      <c r="AB4" s="23"/>
      <c r="AC4" s="16"/>
    </row>
    <row r="5" spans="1:29" ht="14.1" customHeight="1" thickBot="1" x14ac:dyDescent="0.3">
      <c r="A5" s="43" t="s">
        <v>18</v>
      </c>
      <c r="B5" s="43"/>
      <c r="C5" s="43"/>
      <c r="E5" s="43" t="s">
        <v>16</v>
      </c>
      <c r="F5" s="43"/>
      <c r="G5" s="43"/>
      <c r="H5" s="42"/>
      <c r="I5" s="12" t="s">
        <v>6</v>
      </c>
      <c r="J5" s="13">
        <f>141*1.68/1.3/SQRT(0.84)</f>
        <v>198.81328399654566</v>
      </c>
      <c r="K5" s="15" t="s">
        <v>8</v>
      </c>
      <c r="L5" s="4" t="s">
        <v>10</v>
      </c>
      <c r="N5" s="42"/>
      <c r="O5" s="12" t="s">
        <v>6</v>
      </c>
      <c r="P5" s="13">
        <f>141*1.68/1.3/SQRT(0.84)</f>
        <v>198.81328399654566</v>
      </c>
      <c r="Q5" s="15" t="s">
        <v>8</v>
      </c>
      <c r="R5" s="4" t="s">
        <v>10</v>
      </c>
      <c r="Y5" s="23"/>
      <c r="Z5" s="16"/>
      <c r="AB5" s="23"/>
      <c r="AC5" s="16"/>
    </row>
    <row r="6" spans="1:29" ht="15.75" thickBot="1" x14ac:dyDescent="0.3">
      <c r="A6" s="9" t="s">
        <v>7</v>
      </c>
      <c r="B6" s="9" t="s">
        <v>1</v>
      </c>
      <c r="C6" s="9" t="s">
        <v>0</v>
      </c>
      <c r="E6" s="9" t="s">
        <v>7</v>
      </c>
      <c r="F6" s="9" t="s">
        <v>1</v>
      </c>
      <c r="G6" s="9" t="s">
        <v>0</v>
      </c>
      <c r="Y6" s="23"/>
      <c r="Z6" s="16"/>
      <c r="AB6" s="23"/>
      <c r="AC6" s="16"/>
    </row>
    <row r="7" spans="1:29" ht="15.75" thickBot="1" x14ac:dyDescent="0.3">
      <c r="A7" s="8" t="s">
        <v>2</v>
      </c>
      <c r="B7" s="17">
        <f>$J$4^2*$O$1*F2/2</f>
        <v>58.617371907839207</v>
      </c>
      <c r="C7" s="18">
        <f>$J$2^2*$O$1*G2/2</f>
        <v>69.752088000000001</v>
      </c>
      <c r="E7" s="8" t="s">
        <v>2</v>
      </c>
      <c r="F7" s="17">
        <f>$J$4^2*$I$1*F2/2</f>
        <v>68.101817445908992</v>
      </c>
      <c r="G7" s="18">
        <f t="shared" ref="G7" si="0">$J$2^2*$I$1*G2/2</f>
        <v>81.038160000000005</v>
      </c>
      <c r="H7" s="37" t="s">
        <v>9</v>
      </c>
      <c r="I7" s="38"/>
      <c r="Y7" s="23"/>
      <c r="Z7" s="16"/>
      <c r="AB7" s="23"/>
      <c r="AC7" s="16"/>
    </row>
    <row r="8" spans="1:29" x14ac:dyDescent="0.25">
      <c r="A8" s="8" t="s">
        <v>3</v>
      </c>
      <c r="B8" s="19">
        <f t="shared" ref="B8:B9" si="1">$J$4^2*$O$1*F3/2</f>
        <v>87.926057861758807</v>
      </c>
      <c r="C8" s="27">
        <f t="shared" ref="C8" si="2">$J$2^2*$O$1*G3/2</f>
        <v>95.909120999999999</v>
      </c>
      <c r="E8" s="8" t="s">
        <v>3</v>
      </c>
      <c r="F8" s="19">
        <f t="shared" ref="F8:F9" si="3">$J$4^2*$I$1*F3/2</f>
        <v>102.15272616886348</v>
      </c>
      <c r="G8" s="19">
        <f>$J$2^2*$I$1*G3/2</f>
        <v>111.42747000000001</v>
      </c>
      <c r="H8" s="22"/>
      <c r="Y8" s="23"/>
      <c r="Z8" s="16"/>
      <c r="AB8" s="23"/>
      <c r="AC8" s="16"/>
    </row>
    <row r="9" spans="1:29" x14ac:dyDescent="0.25">
      <c r="A9" s="8" t="s">
        <v>4</v>
      </c>
      <c r="B9" s="20">
        <f t="shared" si="1"/>
        <v>91.182578523305423</v>
      </c>
      <c r="C9" s="28">
        <f>$J$2^2*$O$1*G4/2</f>
        <v>100.26862649999998</v>
      </c>
      <c r="E9" s="8" t="s">
        <v>4</v>
      </c>
      <c r="F9" s="20">
        <f t="shared" si="3"/>
        <v>105.93616047141397</v>
      </c>
      <c r="G9" s="20">
        <f>$J$2^2*$I$1*G4/2</f>
        <v>116.492355</v>
      </c>
      <c r="Y9" s="23"/>
      <c r="Z9" s="16"/>
      <c r="AB9" s="23"/>
      <c r="AC9" s="16"/>
    </row>
    <row r="10" spans="1:29" x14ac:dyDescent="0.25">
      <c r="Y10" s="23"/>
      <c r="Z10" s="16"/>
      <c r="AB10" s="23"/>
      <c r="AC10" s="16"/>
    </row>
    <row r="11" spans="1:29" ht="15.75" thickBot="1" x14ac:dyDescent="0.3">
      <c r="A11" s="9" t="s">
        <v>7</v>
      </c>
      <c r="B11" s="9" t="s">
        <v>1</v>
      </c>
      <c r="C11" s="9" t="s">
        <v>0</v>
      </c>
      <c r="E11" s="9" t="s">
        <v>7</v>
      </c>
      <c r="F11" s="9" t="s">
        <v>1</v>
      </c>
      <c r="G11" s="9" t="s">
        <v>0</v>
      </c>
      <c r="Y11" s="23"/>
      <c r="Z11" s="16"/>
      <c r="AB11" s="23"/>
      <c r="AC11" s="16"/>
    </row>
    <row r="12" spans="1:29" ht="15.75" thickBot="1" x14ac:dyDescent="0.3">
      <c r="A12" s="8" t="s">
        <v>2</v>
      </c>
      <c r="B12" s="17">
        <f>$J$5^2*$O$1*F2/2</f>
        <v>70.333453670059171</v>
      </c>
      <c r="C12" s="18">
        <f>$J$3^2*$O$1*G2/2</f>
        <v>81.358835443199993</v>
      </c>
      <c r="E12" s="8" t="s">
        <v>2</v>
      </c>
      <c r="F12" s="17">
        <f>$J$5^2*$I$1*F2/2</f>
        <v>81.713592170414202</v>
      </c>
      <c r="G12" s="18">
        <f t="shared" ref="G12" si="4">$J$3^2*$I$1*G2/2</f>
        <v>94.522909823999996</v>
      </c>
      <c r="H12" s="37" t="s">
        <v>8</v>
      </c>
      <c r="I12" s="38"/>
      <c r="Y12" s="23"/>
      <c r="Z12" s="16"/>
      <c r="AB12" s="23"/>
      <c r="AC12" s="16"/>
    </row>
    <row r="13" spans="1:29" ht="15.75" thickBot="1" x14ac:dyDescent="0.3">
      <c r="A13" s="8" t="s">
        <v>3</v>
      </c>
      <c r="B13" s="19">
        <f t="shared" ref="B13:B14" si="5">$J$5^2*$O$1*F3/2</f>
        <v>105.50018050508875</v>
      </c>
      <c r="C13" s="27">
        <f t="shared" ref="C13:C14" si="6">$J$3^2*$O$1*G3/2</f>
        <v>111.86839873439999</v>
      </c>
      <c r="E13" s="8" t="s">
        <v>3</v>
      </c>
      <c r="F13" s="19">
        <f t="shared" ref="F13:F14" si="7">$J$5^2*$I$1*F3/2</f>
        <v>122.5703882556213</v>
      </c>
      <c r="G13" s="19">
        <f>$J$3^2*$I$1*G3/2</f>
        <v>129.96900100799999</v>
      </c>
      <c r="H13" s="22"/>
      <c r="Y13" s="24"/>
      <c r="Z13" s="4"/>
      <c r="AB13" s="24"/>
      <c r="AC13" s="4"/>
    </row>
    <row r="14" spans="1:29" ht="15.75" thickBot="1" x14ac:dyDescent="0.3">
      <c r="A14" s="8" t="s">
        <v>4</v>
      </c>
      <c r="B14" s="21">
        <f t="shared" si="5"/>
        <v>109.4075945978698</v>
      </c>
      <c r="C14" s="26">
        <f t="shared" si="6"/>
        <v>116.95332594959997</v>
      </c>
      <c r="E14" s="8" t="s">
        <v>4</v>
      </c>
      <c r="F14" s="21">
        <f t="shared" si="7"/>
        <v>127.11003226508873</v>
      </c>
      <c r="G14" s="20">
        <f>$J$3^2*$I$1*G4/2</f>
        <v>135.87668287199998</v>
      </c>
      <c r="Y14" s="39"/>
      <c r="Z14" s="40"/>
      <c r="AB14" s="39" t="s">
        <v>8</v>
      </c>
      <c r="AC14" s="40"/>
    </row>
    <row r="15" spans="1:29" ht="15.75" thickBot="1" x14ac:dyDescent="0.3"/>
    <row r="16" spans="1:29" ht="15.75" thickBot="1" x14ac:dyDescent="0.3">
      <c r="A16" s="49" t="s">
        <v>19</v>
      </c>
      <c r="B16" s="50"/>
      <c r="C16" s="50" t="s">
        <v>20</v>
      </c>
      <c r="D16" s="50"/>
      <c r="E16" s="51" t="s">
        <v>4</v>
      </c>
      <c r="F16" s="52"/>
      <c r="G16" s="49" t="s">
        <v>19</v>
      </c>
      <c r="H16" s="50"/>
      <c r="I16" s="50" t="s">
        <v>20</v>
      </c>
      <c r="J16" s="50"/>
      <c r="K16" s="51" t="s">
        <v>4</v>
      </c>
      <c r="L16" s="52"/>
      <c r="N16" s="49" t="s">
        <v>19</v>
      </c>
      <c r="O16" s="50"/>
      <c r="P16" s="50" t="s">
        <v>20</v>
      </c>
      <c r="Q16" s="50"/>
      <c r="R16" s="51" t="s">
        <v>4</v>
      </c>
      <c r="S16" s="52"/>
      <c r="T16" s="49" t="s">
        <v>19</v>
      </c>
      <c r="U16" s="50"/>
      <c r="V16" s="50" t="s">
        <v>20</v>
      </c>
      <c r="W16" s="50"/>
      <c r="X16" s="51" t="s">
        <v>4</v>
      </c>
      <c r="Y16" s="52"/>
    </row>
    <row r="17" spans="1:25" x14ac:dyDescent="0.25">
      <c r="A17" s="32" t="s">
        <v>7</v>
      </c>
      <c r="B17" s="33" t="s">
        <v>12</v>
      </c>
      <c r="C17" s="32" t="s">
        <v>7</v>
      </c>
      <c r="D17" s="33" t="s">
        <v>12</v>
      </c>
      <c r="E17" s="32" t="s">
        <v>7</v>
      </c>
      <c r="F17" s="33" t="s">
        <v>12</v>
      </c>
      <c r="G17" s="32" t="s">
        <v>7</v>
      </c>
      <c r="H17" s="33" t="s">
        <v>12</v>
      </c>
      <c r="I17" s="32" t="s">
        <v>7</v>
      </c>
      <c r="J17" s="33" t="s">
        <v>12</v>
      </c>
      <c r="K17" s="32" t="s">
        <v>7</v>
      </c>
      <c r="L17" s="33" t="s">
        <v>12</v>
      </c>
      <c r="N17" s="32" t="s">
        <v>7</v>
      </c>
      <c r="O17" s="33" t="s">
        <v>12</v>
      </c>
      <c r="P17" s="32" t="s">
        <v>7</v>
      </c>
      <c r="Q17" s="33" t="s">
        <v>12</v>
      </c>
      <c r="R17" s="32" t="s">
        <v>7</v>
      </c>
      <c r="S17" s="33" t="s">
        <v>12</v>
      </c>
      <c r="T17" s="32" t="s">
        <v>7</v>
      </c>
      <c r="U17" s="33" t="s">
        <v>12</v>
      </c>
      <c r="V17" s="32" t="s">
        <v>7</v>
      </c>
      <c r="W17" s="33" t="s">
        <v>12</v>
      </c>
      <c r="X17" s="32" t="s">
        <v>7</v>
      </c>
      <c r="Y17" s="33" t="s">
        <v>12</v>
      </c>
    </row>
    <row r="18" spans="1:25" x14ac:dyDescent="0.25">
      <c r="A18" s="29">
        <f>$F$7</f>
        <v>68.101817445908992</v>
      </c>
      <c r="B18" s="16">
        <v>0</v>
      </c>
      <c r="C18" s="30">
        <f>$F$8</f>
        <v>102.15272616886348</v>
      </c>
      <c r="D18" s="16">
        <v>0</v>
      </c>
      <c r="E18" s="30">
        <f>$F$9</f>
        <v>105.93616047141397</v>
      </c>
      <c r="F18" s="16">
        <v>0</v>
      </c>
      <c r="G18" s="29">
        <f>$B$7</f>
        <v>58.617371907839207</v>
      </c>
      <c r="H18" s="16">
        <v>0</v>
      </c>
      <c r="I18" s="30">
        <f>$B$8</f>
        <v>87.926057861758807</v>
      </c>
      <c r="J18" s="16">
        <v>0</v>
      </c>
      <c r="K18" s="30">
        <f>$B$9</f>
        <v>91.182578523305423</v>
      </c>
      <c r="L18" s="16">
        <v>0</v>
      </c>
      <c r="N18" s="29">
        <f>$G$7</f>
        <v>81.038160000000005</v>
      </c>
      <c r="O18" s="16">
        <v>0</v>
      </c>
      <c r="P18" s="30">
        <f>$G$8</f>
        <v>111.42747000000001</v>
      </c>
      <c r="Q18" s="16">
        <v>0</v>
      </c>
      <c r="R18" s="30">
        <f>$G$9</f>
        <v>116.492355</v>
      </c>
      <c r="S18" s="16">
        <v>0</v>
      </c>
      <c r="T18" s="29">
        <f>$C$7</f>
        <v>69.752088000000001</v>
      </c>
      <c r="U18" s="16">
        <v>0</v>
      </c>
      <c r="V18" s="30">
        <f>$C$8</f>
        <v>95.909120999999999</v>
      </c>
      <c r="W18" s="16">
        <v>0</v>
      </c>
      <c r="X18" s="30">
        <f>$C$9</f>
        <v>100.26862649999998</v>
      </c>
      <c r="Y18" s="16">
        <v>0</v>
      </c>
    </row>
    <row r="19" spans="1:25" x14ac:dyDescent="0.25">
      <c r="A19" s="29">
        <f t="shared" ref="A19:A27" si="8">$F$7</f>
        <v>68.101817445908992</v>
      </c>
      <c r="B19" s="16">
        <f>B18+10</f>
        <v>10</v>
      </c>
      <c r="C19" s="30">
        <f t="shared" ref="C19:C27" si="9">$F$8</f>
        <v>102.15272616886348</v>
      </c>
      <c r="D19" s="16">
        <f>D18+10</f>
        <v>10</v>
      </c>
      <c r="E19" s="30">
        <f t="shared" ref="E19:E27" si="10">$F$9</f>
        <v>105.93616047141397</v>
      </c>
      <c r="F19" s="16">
        <f>F18+10</f>
        <v>10</v>
      </c>
      <c r="G19" s="29">
        <f t="shared" ref="G19:G27" si="11">$B$7</f>
        <v>58.617371907839207</v>
      </c>
      <c r="H19" s="16">
        <f>H18+10</f>
        <v>10</v>
      </c>
      <c r="I19" s="30">
        <f t="shared" ref="I19:I27" si="12">$B$8</f>
        <v>87.926057861758807</v>
      </c>
      <c r="J19" s="16">
        <f>J18+10</f>
        <v>10</v>
      </c>
      <c r="K19" s="30">
        <f t="shared" ref="K19:K27" si="13">$B$9</f>
        <v>91.182578523305423</v>
      </c>
      <c r="L19" s="16">
        <f>L18+10</f>
        <v>10</v>
      </c>
      <c r="N19" s="29">
        <f t="shared" ref="N19:N27" si="14">$G$7</f>
        <v>81.038160000000005</v>
      </c>
      <c r="O19" s="16">
        <f>O18+10</f>
        <v>10</v>
      </c>
      <c r="P19" s="30">
        <f t="shared" ref="P19:P27" si="15">$G$8</f>
        <v>111.42747000000001</v>
      </c>
      <c r="Q19" s="16">
        <f>Q18+10</f>
        <v>10</v>
      </c>
      <c r="R19" s="30">
        <f t="shared" ref="R19:R27" si="16">$G$9</f>
        <v>116.492355</v>
      </c>
      <c r="S19" s="16">
        <f>S18+10</f>
        <v>10</v>
      </c>
      <c r="T19" s="29">
        <f t="shared" ref="T19:T27" si="17">$C$7</f>
        <v>69.752088000000001</v>
      </c>
      <c r="U19" s="16">
        <f>U18+10</f>
        <v>10</v>
      </c>
      <c r="V19" s="30">
        <f t="shared" ref="V19:V27" si="18">$C$8</f>
        <v>95.909120999999999</v>
      </c>
      <c r="W19" s="16">
        <f>W18+10</f>
        <v>10</v>
      </c>
      <c r="X19" s="30">
        <f t="shared" ref="X19:X27" si="19">$C$9</f>
        <v>100.26862649999998</v>
      </c>
      <c r="Y19" s="16">
        <f>Y18+10</f>
        <v>10</v>
      </c>
    </row>
    <row r="20" spans="1:25" x14ac:dyDescent="0.25">
      <c r="A20" s="29">
        <f t="shared" si="8"/>
        <v>68.101817445908992</v>
      </c>
      <c r="B20" s="16">
        <f t="shared" ref="B20:D27" si="20">B19+10</f>
        <v>20</v>
      </c>
      <c r="C20" s="30">
        <f t="shared" si="9"/>
        <v>102.15272616886348</v>
      </c>
      <c r="D20" s="16">
        <f t="shared" si="20"/>
        <v>20</v>
      </c>
      <c r="E20" s="30">
        <f t="shared" si="10"/>
        <v>105.93616047141397</v>
      </c>
      <c r="F20" s="16">
        <f t="shared" ref="F20" si="21">F19+10</f>
        <v>20</v>
      </c>
      <c r="G20" s="29">
        <f t="shared" si="11"/>
        <v>58.617371907839207</v>
      </c>
      <c r="H20" s="16">
        <f t="shared" ref="H20" si="22">H19+10</f>
        <v>20</v>
      </c>
      <c r="I20" s="30">
        <f t="shared" si="12"/>
        <v>87.926057861758807</v>
      </c>
      <c r="J20" s="16">
        <f t="shared" ref="J20" si="23">J19+10</f>
        <v>20</v>
      </c>
      <c r="K20" s="30">
        <f t="shared" si="13"/>
        <v>91.182578523305423</v>
      </c>
      <c r="L20" s="16">
        <f t="shared" ref="L20:L27" si="24">L19+10</f>
        <v>20</v>
      </c>
      <c r="N20" s="29">
        <f t="shared" si="14"/>
        <v>81.038160000000005</v>
      </c>
      <c r="O20" s="16">
        <f t="shared" ref="O20" si="25">O19+10</f>
        <v>20</v>
      </c>
      <c r="P20" s="30">
        <f t="shared" si="15"/>
        <v>111.42747000000001</v>
      </c>
      <c r="Q20" s="16">
        <f t="shared" ref="Q20" si="26">Q19+10</f>
        <v>20</v>
      </c>
      <c r="R20" s="30">
        <f t="shared" si="16"/>
        <v>116.492355</v>
      </c>
      <c r="S20" s="16">
        <f t="shared" ref="S20:S27" si="27">S19+10</f>
        <v>20</v>
      </c>
      <c r="T20" s="29">
        <f t="shared" si="17"/>
        <v>69.752088000000001</v>
      </c>
      <c r="U20" s="16">
        <f t="shared" ref="U20" si="28">U19+10</f>
        <v>20</v>
      </c>
      <c r="V20" s="30">
        <f t="shared" si="18"/>
        <v>95.909120999999999</v>
      </c>
      <c r="W20" s="16">
        <f t="shared" ref="W20" si="29">W19+10</f>
        <v>20</v>
      </c>
      <c r="X20" s="30">
        <f t="shared" si="19"/>
        <v>100.26862649999998</v>
      </c>
      <c r="Y20" s="16">
        <f t="shared" ref="Y20:Y27" si="30">Y19+10</f>
        <v>20</v>
      </c>
    </row>
    <row r="21" spans="1:25" x14ac:dyDescent="0.25">
      <c r="A21" s="29">
        <f t="shared" si="8"/>
        <v>68.101817445908992</v>
      </c>
      <c r="B21" s="16">
        <f t="shared" si="20"/>
        <v>30</v>
      </c>
      <c r="C21" s="30">
        <f t="shared" si="9"/>
        <v>102.15272616886348</v>
      </c>
      <c r="D21" s="16">
        <f t="shared" si="20"/>
        <v>30</v>
      </c>
      <c r="E21" s="30">
        <f t="shared" si="10"/>
        <v>105.93616047141397</v>
      </c>
      <c r="F21" s="16">
        <f t="shared" ref="F21" si="31">F20+10</f>
        <v>30</v>
      </c>
      <c r="G21" s="29">
        <f t="shared" si="11"/>
        <v>58.617371907839207</v>
      </c>
      <c r="H21" s="16">
        <f t="shared" ref="H21" si="32">H20+10</f>
        <v>30</v>
      </c>
      <c r="I21" s="30">
        <f t="shared" si="12"/>
        <v>87.926057861758807</v>
      </c>
      <c r="J21" s="16">
        <f t="shared" ref="J21" si="33">J20+10</f>
        <v>30</v>
      </c>
      <c r="K21" s="30">
        <f t="shared" si="13"/>
        <v>91.182578523305423</v>
      </c>
      <c r="L21" s="16">
        <f t="shared" si="24"/>
        <v>30</v>
      </c>
      <c r="N21" s="29">
        <f t="shared" si="14"/>
        <v>81.038160000000005</v>
      </c>
      <c r="O21" s="16">
        <f t="shared" ref="O21" si="34">O20+10</f>
        <v>30</v>
      </c>
      <c r="P21" s="30">
        <f t="shared" si="15"/>
        <v>111.42747000000001</v>
      </c>
      <c r="Q21" s="16">
        <f t="shared" ref="Q21" si="35">Q20+10</f>
        <v>30</v>
      </c>
      <c r="R21" s="30">
        <f t="shared" si="16"/>
        <v>116.492355</v>
      </c>
      <c r="S21" s="16">
        <f t="shared" si="27"/>
        <v>30</v>
      </c>
      <c r="T21" s="29">
        <f t="shared" si="17"/>
        <v>69.752088000000001</v>
      </c>
      <c r="U21" s="16">
        <f t="shared" ref="U21" si="36">U20+10</f>
        <v>30</v>
      </c>
      <c r="V21" s="30">
        <f t="shared" si="18"/>
        <v>95.909120999999999</v>
      </c>
      <c r="W21" s="16">
        <f t="shared" ref="W21" si="37">W20+10</f>
        <v>30</v>
      </c>
      <c r="X21" s="30">
        <f t="shared" si="19"/>
        <v>100.26862649999998</v>
      </c>
      <c r="Y21" s="16">
        <f t="shared" si="30"/>
        <v>30</v>
      </c>
    </row>
    <row r="22" spans="1:25" x14ac:dyDescent="0.25">
      <c r="A22" s="29">
        <f t="shared" si="8"/>
        <v>68.101817445908992</v>
      </c>
      <c r="B22" s="16">
        <f t="shared" si="20"/>
        <v>40</v>
      </c>
      <c r="C22" s="30">
        <f t="shared" si="9"/>
        <v>102.15272616886348</v>
      </c>
      <c r="D22" s="16">
        <f t="shared" si="20"/>
        <v>40</v>
      </c>
      <c r="E22" s="30">
        <f t="shared" si="10"/>
        <v>105.93616047141397</v>
      </c>
      <c r="F22" s="16">
        <f t="shared" ref="F22" si="38">F21+10</f>
        <v>40</v>
      </c>
      <c r="G22" s="29">
        <f t="shared" si="11"/>
        <v>58.617371907839207</v>
      </c>
      <c r="H22" s="16">
        <f t="shared" ref="H22" si="39">H21+10</f>
        <v>40</v>
      </c>
      <c r="I22" s="30">
        <f t="shared" si="12"/>
        <v>87.926057861758807</v>
      </c>
      <c r="J22" s="16">
        <f t="shared" ref="J22" si="40">J21+10</f>
        <v>40</v>
      </c>
      <c r="K22" s="30">
        <f t="shared" si="13"/>
        <v>91.182578523305423</v>
      </c>
      <c r="L22" s="16">
        <f t="shared" si="24"/>
        <v>40</v>
      </c>
      <c r="N22" s="29">
        <f t="shared" si="14"/>
        <v>81.038160000000005</v>
      </c>
      <c r="O22" s="16">
        <f t="shared" ref="O22" si="41">O21+10</f>
        <v>40</v>
      </c>
      <c r="P22" s="30">
        <f t="shared" si="15"/>
        <v>111.42747000000001</v>
      </c>
      <c r="Q22" s="16">
        <f t="shared" ref="Q22" si="42">Q21+10</f>
        <v>40</v>
      </c>
      <c r="R22" s="30">
        <f t="shared" si="16"/>
        <v>116.492355</v>
      </c>
      <c r="S22" s="16">
        <f t="shared" si="27"/>
        <v>40</v>
      </c>
      <c r="T22" s="29">
        <f t="shared" si="17"/>
        <v>69.752088000000001</v>
      </c>
      <c r="U22" s="16">
        <f t="shared" ref="U22" si="43">U21+10</f>
        <v>40</v>
      </c>
      <c r="V22" s="30">
        <f t="shared" si="18"/>
        <v>95.909120999999999</v>
      </c>
      <c r="W22" s="16">
        <f t="shared" ref="W22" si="44">W21+10</f>
        <v>40</v>
      </c>
      <c r="X22" s="30">
        <f t="shared" si="19"/>
        <v>100.26862649999998</v>
      </c>
      <c r="Y22" s="16">
        <f t="shared" si="30"/>
        <v>40</v>
      </c>
    </row>
    <row r="23" spans="1:25" x14ac:dyDescent="0.25">
      <c r="A23" s="29">
        <f t="shared" si="8"/>
        <v>68.101817445908992</v>
      </c>
      <c r="B23" s="16">
        <f t="shared" si="20"/>
        <v>50</v>
      </c>
      <c r="C23" s="30">
        <f t="shared" si="9"/>
        <v>102.15272616886348</v>
      </c>
      <c r="D23" s="16">
        <f t="shared" si="20"/>
        <v>50</v>
      </c>
      <c r="E23" s="30">
        <f t="shared" si="10"/>
        <v>105.93616047141397</v>
      </c>
      <c r="F23" s="16">
        <f t="shared" ref="F23" si="45">F22+10</f>
        <v>50</v>
      </c>
      <c r="G23" s="29">
        <f t="shared" si="11"/>
        <v>58.617371907839207</v>
      </c>
      <c r="H23" s="16">
        <f t="shared" ref="H23" si="46">H22+10</f>
        <v>50</v>
      </c>
      <c r="I23" s="30">
        <f t="shared" si="12"/>
        <v>87.926057861758807</v>
      </c>
      <c r="J23" s="16">
        <f t="shared" ref="J23" si="47">J22+10</f>
        <v>50</v>
      </c>
      <c r="K23" s="30">
        <f t="shared" si="13"/>
        <v>91.182578523305423</v>
      </c>
      <c r="L23" s="16">
        <f t="shared" si="24"/>
        <v>50</v>
      </c>
      <c r="N23" s="29">
        <f t="shared" si="14"/>
        <v>81.038160000000005</v>
      </c>
      <c r="O23" s="16">
        <f t="shared" ref="O23" si="48">O22+10</f>
        <v>50</v>
      </c>
      <c r="P23" s="30">
        <f t="shared" si="15"/>
        <v>111.42747000000001</v>
      </c>
      <c r="Q23" s="16">
        <f t="shared" ref="Q23" si="49">Q22+10</f>
        <v>50</v>
      </c>
      <c r="R23" s="30">
        <f t="shared" si="16"/>
        <v>116.492355</v>
      </c>
      <c r="S23" s="16">
        <f t="shared" si="27"/>
        <v>50</v>
      </c>
      <c r="T23" s="29">
        <f t="shared" si="17"/>
        <v>69.752088000000001</v>
      </c>
      <c r="U23" s="16">
        <f t="shared" ref="U23" si="50">U22+10</f>
        <v>50</v>
      </c>
      <c r="V23" s="30">
        <f t="shared" si="18"/>
        <v>95.909120999999999</v>
      </c>
      <c r="W23" s="16">
        <f t="shared" ref="W23" si="51">W22+10</f>
        <v>50</v>
      </c>
      <c r="X23" s="30">
        <f t="shared" si="19"/>
        <v>100.26862649999998</v>
      </c>
      <c r="Y23" s="16">
        <f t="shared" si="30"/>
        <v>50</v>
      </c>
    </row>
    <row r="24" spans="1:25" x14ac:dyDescent="0.25">
      <c r="A24" s="29">
        <f t="shared" si="8"/>
        <v>68.101817445908992</v>
      </c>
      <c r="B24" s="16">
        <f t="shared" si="20"/>
        <v>60</v>
      </c>
      <c r="C24" s="30">
        <f t="shared" si="9"/>
        <v>102.15272616886348</v>
      </c>
      <c r="D24" s="16">
        <f t="shared" si="20"/>
        <v>60</v>
      </c>
      <c r="E24" s="30">
        <f t="shared" si="10"/>
        <v>105.93616047141397</v>
      </c>
      <c r="F24" s="16">
        <f t="shared" ref="F24" si="52">F23+10</f>
        <v>60</v>
      </c>
      <c r="G24" s="29">
        <f t="shared" si="11"/>
        <v>58.617371907839207</v>
      </c>
      <c r="H24" s="16">
        <f t="shared" ref="H24" si="53">H23+10</f>
        <v>60</v>
      </c>
      <c r="I24" s="30">
        <f t="shared" si="12"/>
        <v>87.926057861758807</v>
      </c>
      <c r="J24" s="16">
        <f t="shared" ref="J24" si="54">J23+10</f>
        <v>60</v>
      </c>
      <c r="K24" s="30">
        <f t="shared" si="13"/>
        <v>91.182578523305423</v>
      </c>
      <c r="L24" s="16">
        <f t="shared" si="24"/>
        <v>60</v>
      </c>
      <c r="N24" s="29">
        <f t="shared" si="14"/>
        <v>81.038160000000005</v>
      </c>
      <c r="O24" s="16">
        <f t="shared" ref="O24" si="55">O23+10</f>
        <v>60</v>
      </c>
      <c r="P24" s="30">
        <f t="shared" si="15"/>
        <v>111.42747000000001</v>
      </c>
      <c r="Q24" s="16">
        <f t="shared" ref="Q24" si="56">Q23+10</f>
        <v>60</v>
      </c>
      <c r="R24" s="30">
        <f t="shared" si="16"/>
        <v>116.492355</v>
      </c>
      <c r="S24" s="16">
        <f t="shared" si="27"/>
        <v>60</v>
      </c>
      <c r="T24" s="29">
        <f t="shared" si="17"/>
        <v>69.752088000000001</v>
      </c>
      <c r="U24" s="16">
        <f t="shared" ref="U24" si="57">U23+10</f>
        <v>60</v>
      </c>
      <c r="V24" s="30">
        <f t="shared" si="18"/>
        <v>95.909120999999999</v>
      </c>
      <c r="W24" s="16">
        <f t="shared" ref="W24" si="58">W23+10</f>
        <v>60</v>
      </c>
      <c r="X24" s="30">
        <f t="shared" si="19"/>
        <v>100.26862649999998</v>
      </c>
      <c r="Y24" s="16">
        <f t="shared" si="30"/>
        <v>60</v>
      </c>
    </row>
    <row r="25" spans="1:25" x14ac:dyDescent="0.25">
      <c r="A25" s="29">
        <f t="shared" si="8"/>
        <v>68.101817445908992</v>
      </c>
      <c r="B25" s="16">
        <f t="shared" si="20"/>
        <v>70</v>
      </c>
      <c r="C25" s="30">
        <f t="shared" si="9"/>
        <v>102.15272616886348</v>
      </c>
      <c r="D25" s="16">
        <f t="shared" si="20"/>
        <v>70</v>
      </c>
      <c r="E25" s="30">
        <f t="shared" si="10"/>
        <v>105.93616047141397</v>
      </c>
      <c r="F25" s="16">
        <f t="shared" ref="F25" si="59">F24+10</f>
        <v>70</v>
      </c>
      <c r="G25" s="29">
        <f t="shared" si="11"/>
        <v>58.617371907839207</v>
      </c>
      <c r="H25" s="16">
        <f t="shared" ref="H25" si="60">H24+10</f>
        <v>70</v>
      </c>
      <c r="I25" s="30">
        <f t="shared" si="12"/>
        <v>87.926057861758807</v>
      </c>
      <c r="J25" s="16">
        <f t="shared" ref="J25" si="61">J24+10</f>
        <v>70</v>
      </c>
      <c r="K25" s="30">
        <f t="shared" si="13"/>
        <v>91.182578523305423</v>
      </c>
      <c r="L25" s="16">
        <f t="shared" si="24"/>
        <v>70</v>
      </c>
      <c r="N25" s="29">
        <f t="shared" si="14"/>
        <v>81.038160000000005</v>
      </c>
      <c r="O25" s="16">
        <f t="shared" ref="O25" si="62">O24+10</f>
        <v>70</v>
      </c>
      <c r="P25" s="30">
        <f t="shared" si="15"/>
        <v>111.42747000000001</v>
      </c>
      <c r="Q25" s="16">
        <f t="shared" ref="Q25" si="63">Q24+10</f>
        <v>70</v>
      </c>
      <c r="R25" s="30">
        <f t="shared" si="16"/>
        <v>116.492355</v>
      </c>
      <c r="S25" s="16">
        <f t="shared" si="27"/>
        <v>70</v>
      </c>
      <c r="T25" s="29">
        <f t="shared" si="17"/>
        <v>69.752088000000001</v>
      </c>
      <c r="U25" s="16">
        <f t="shared" ref="U25" si="64">U24+10</f>
        <v>70</v>
      </c>
      <c r="V25" s="30">
        <f t="shared" si="18"/>
        <v>95.909120999999999</v>
      </c>
      <c r="W25" s="16">
        <f t="shared" ref="W25" si="65">W24+10</f>
        <v>70</v>
      </c>
      <c r="X25" s="30">
        <f t="shared" si="19"/>
        <v>100.26862649999998</v>
      </c>
      <c r="Y25" s="16">
        <f t="shared" si="30"/>
        <v>70</v>
      </c>
    </row>
    <row r="26" spans="1:25" x14ac:dyDescent="0.25">
      <c r="A26" s="29">
        <f t="shared" si="8"/>
        <v>68.101817445908992</v>
      </c>
      <c r="B26" s="16">
        <f t="shared" si="20"/>
        <v>80</v>
      </c>
      <c r="C26" s="30">
        <f t="shared" si="9"/>
        <v>102.15272616886348</v>
      </c>
      <c r="D26" s="16">
        <f t="shared" si="20"/>
        <v>80</v>
      </c>
      <c r="E26" s="30">
        <f t="shared" si="10"/>
        <v>105.93616047141397</v>
      </c>
      <c r="F26" s="16">
        <f t="shared" ref="F26" si="66">F25+10</f>
        <v>80</v>
      </c>
      <c r="G26" s="29">
        <f t="shared" si="11"/>
        <v>58.617371907839207</v>
      </c>
      <c r="H26" s="16">
        <f t="shared" ref="H26" si="67">H25+10</f>
        <v>80</v>
      </c>
      <c r="I26" s="30">
        <f t="shared" si="12"/>
        <v>87.926057861758807</v>
      </c>
      <c r="J26" s="16">
        <f t="shared" ref="J26" si="68">J25+10</f>
        <v>80</v>
      </c>
      <c r="K26" s="30">
        <f t="shared" si="13"/>
        <v>91.182578523305423</v>
      </c>
      <c r="L26" s="16">
        <f t="shared" si="24"/>
        <v>80</v>
      </c>
      <c r="N26" s="29">
        <f t="shared" si="14"/>
        <v>81.038160000000005</v>
      </c>
      <c r="O26" s="16">
        <f t="shared" ref="O26" si="69">O25+10</f>
        <v>80</v>
      </c>
      <c r="P26" s="30">
        <f t="shared" si="15"/>
        <v>111.42747000000001</v>
      </c>
      <c r="Q26" s="16">
        <f t="shared" ref="Q26" si="70">Q25+10</f>
        <v>80</v>
      </c>
      <c r="R26" s="30">
        <f t="shared" si="16"/>
        <v>116.492355</v>
      </c>
      <c r="S26" s="16">
        <f t="shared" si="27"/>
        <v>80</v>
      </c>
      <c r="T26" s="29">
        <f t="shared" si="17"/>
        <v>69.752088000000001</v>
      </c>
      <c r="U26" s="16">
        <f t="shared" ref="U26" si="71">U25+10</f>
        <v>80</v>
      </c>
      <c r="V26" s="30">
        <f t="shared" si="18"/>
        <v>95.909120999999999</v>
      </c>
      <c r="W26" s="16">
        <f t="shared" ref="W26" si="72">W25+10</f>
        <v>80</v>
      </c>
      <c r="X26" s="30">
        <f t="shared" si="19"/>
        <v>100.26862649999998</v>
      </c>
      <c r="Y26" s="16">
        <f t="shared" si="30"/>
        <v>80</v>
      </c>
    </row>
    <row r="27" spans="1:25" ht="15.75" thickBot="1" x14ac:dyDescent="0.3">
      <c r="A27" s="29">
        <f t="shared" si="8"/>
        <v>68.101817445908992</v>
      </c>
      <c r="B27" s="4">
        <f t="shared" si="20"/>
        <v>90</v>
      </c>
      <c r="C27" s="31">
        <f t="shared" si="9"/>
        <v>102.15272616886348</v>
      </c>
      <c r="D27" s="4">
        <f t="shared" si="20"/>
        <v>90</v>
      </c>
      <c r="E27" s="31">
        <f t="shared" si="10"/>
        <v>105.93616047141397</v>
      </c>
      <c r="F27" s="4">
        <f t="shared" ref="F27" si="73">F26+10</f>
        <v>90</v>
      </c>
      <c r="G27" s="29">
        <f t="shared" si="11"/>
        <v>58.617371907839207</v>
      </c>
      <c r="H27" s="4">
        <f t="shared" ref="H27" si="74">H26+10</f>
        <v>90</v>
      </c>
      <c r="I27" s="30">
        <f t="shared" si="12"/>
        <v>87.926057861758807</v>
      </c>
      <c r="J27" s="4">
        <f t="shared" ref="J27" si="75">J26+10</f>
        <v>90</v>
      </c>
      <c r="K27" s="30">
        <f t="shared" si="13"/>
        <v>91.182578523305423</v>
      </c>
      <c r="L27" s="4">
        <f t="shared" si="24"/>
        <v>90</v>
      </c>
      <c r="N27" s="29">
        <f t="shared" si="14"/>
        <v>81.038160000000005</v>
      </c>
      <c r="O27" s="4">
        <f t="shared" ref="O27" si="76">O26+10</f>
        <v>90</v>
      </c>
      <c r="P27" s="30">
        <f t="shared" si="15"/>
        <v>111.42747000000001</v>
      </c>
      <c r="Q27" s="4">
        <f t="shared" ref="Q27" si="77">Q26+10</f>
        <v>90</v>
      </c>
      <c r="R27" s="30">
        <f t="shared" si="16"/>
        <v>116.492355</v>
      </c>
      <c r="S27" s="4">
        <f t="shared" si="27"/>
        <v>90</v>
      </c>
      <c r="T27" s="29">
        <f t="shared" si="17"/>
        <v>69.752088000000001</v>
      </c>
      <c r="U27" s="4">
        <f t="shared" ref="U27" si="78">U26+10</f>
        <v>90</v>
      </c>
      <c r="V27" s="30">
        <f t="shared" si="18"/>
        <v>95.909120999999999</v>
      </c>
      <c r="W27" s="4">
        <f t="shared" ref="W27" si="79">W26+10</f>
        <v>90</v>
      </c>
      <c r="X27" s="30">
        <f t="shared" si="19"/>
        <v>100.26862649999998</v>
      </c>
      <c r="Y27" s="4">
        <f t="shared" si="30"/>
        <v>90</v>
      </c>
    </row>
    <row r="28" spans="1:25" ht="15.75" thickBot="1" x14ac:dyDescent="0.3">
      <c r="A28" s="46" t="s">
        <v>21</v>
      </c>
      <c r="B28" s="47"/>
      <c r="C28" s="47"/>
      <c r="D28" s="47"/>
      <c r="E28" s="47"/>
      <c r="F28" s="48"/>
      <c r="G28" s="46" t="s">
        <v>22</v>
      </c>
      <c r="H28" s="47"/>
      <c r="I28" s="47"/>
      <c r="J28" s="47"/>
      <c r="K28" s="47"/>
      <c r="L28" s="48"/>
      <c r="N28" s="46" t="s">
        <v>21</v>
      </c>
      <c r="O28" s="47"/>
      <c r="P28" s="47"/>
      <c r="Q28" s="47"/>
      <c r="R28" s="47"/>
      <c r="S28" s="48"/>
      <c r="T28" s="46" t="s">
        <v>22</v>
      </c>
      <c r="U28" s="47"/>
      <c r="V28" s="47"/>
      <c r="W28" s="47"/>
      <c r="X28" s="47"/>
      <c r="Y28" s="48"/>
    </row>
    <row r="29" spans="1:25" ht="15.75" thickBot="1" x14ac:dyDescent="0.3"/>
    <row r="30" spans="1:25" ht="15.75" thickBot="1" x14ac:dyDescent="0.3">
      <c r="A30" s="49" t="s">
        <v>19</v>
      </c>
      <c r="B30" s="50"/>
      <c r="C30" s="50" t="s">
        <v>20</v>
      </c>
      <c r="D30" s="50"/>
      <c r="E30" s="51" t="s">
        <v>4</v>
      </c>
      <c r="F30" s="52"/>
      <c r="G30" s="49" t="s">
        <v>19</v>
      </c>
      <c r="H30" s="50"/>
      <c r="I30" s="50" t="s">
        <v>20</v>
      </c>
      <c r="J30" s="50"/>
      <c r="K30" s="51" t="s">
        <v>4</v>
      </c>
      <c r="L30" s="52"/>
      <c r="N30" s="49" t="s">
        <v>19</v>
      </c>
      <c r="O30" s="50"/>
      <c r="P30" s="50" t="s">
        <v>20</v>
      </c>
      <c r="Q30" s="50"/>
      <c r="R30" s="51" t="s">
        <v>4</v>
      </c>
      <c r="S30" s="52"/>
      <c r="T30" s="49" t="s">
        <v>19</v>
      </c>
      <c r="U30" s="50"/>
      <c r="V30" s="50" t="s">
        <v>20</v>
      </c>
      <c r="W30" s="50"/>
      <c r="X30" s="51" t="s">
        <v>4</v>
      </c>
      <c r="Y30" s="52"/>
    </row>
    <row r="31" spans="1:25" x14ac:dyDescent="0.25">
      <c r="A31" s="32" t="s">
        <v>7</v>
      </c>
      <c r="B31" s="33" t="s">
        <v>12</v>
      </c>
      <c r="C31" s="32" t="s">
        <v>7</v>
      </c>
      <c r="D31" s="33" t="s">
        <v>12</v>
      </c>
      <c r="E31" s="32" t="s">
        <v>7</v>
      </c>
      <c r="F31" s="33" t="s">
        <v>12</v>
      </c>
      <c r="G31" s="32" t="s">
        <v>7</v>
      </c>
      <c r="H31" s="33" t="s">
        <v>12</v>
      </c>
      <c r="I31" s="32" t="s">
        <v>7</v>
      </c>
      <c r="J31" s="33" t="s">
        <v>12</v>
      </c>
      <c r="K31" s="32" t="s">
        <v>7</v>
      </c>
      <c r="L31" s="33" t="s">
        <v>12</v>
      </c>
      <c r="N31" s="32" t="s">
        <v>7</v>
      </c>
      <c r="O31" s="33" t="s">
        <v>12</v>
      </c>
      <c r="P31" s="32" t="s">
        <v>7</v>
      </c>
      <c r="Q31" s="33" t="s">
        <v>12</v>
      </c>
      <c r="R31" s="32" t="s">
        <v>7</v>
      </c>
      <c r="S31" s="33" t="s">
        <v>12</v>
      </c>
      <c r="T31" s="32" t="s">
        <v>7</v>
      </c>
      <c r="U31" s="33" t="s">
        <v>12</v>
      </c>
      <c r="V31" s="32" t="s">
        <v>7</v>
      </c>
      <c r="W31" s="33" t="s">
        <v>12</v>
      </c>
      <c r="X31" s="32" t="s">
        <v>7</v>
      </c>
      <c r="Y31" s="33" t="s">
        <v>12</v>
      </c>
    </row>
    <row r="32" spans="1:25" x14ac:dyDescent="0.25">
      <c r="A32" s="29">
        <f>$F$12</f>
        <v>81.713592170414202</v>
      </c>
      <c r="B32" s="16">
        <v>0</v>
      </c>
      <c r="C32" s="30">
        <f>$F$13</f>
        <v>122.5703882556213</v>
      </c>
      <c r="D32" s="16">
        <v>0</v>
      </c>
      <c r="E32" s="30">
        <f>$F$14</f>
        <v>127.11003226508873</v>
      </c>
      <c r="F32" s="16">
        <v>0</v>
      </c>
      <c r="G32" s="29">
        <f>$B$12</f>
        <v>70.333453670059171</v>
      </c>
      <c r="H32" s="16">
        <v>0</v>
      </c>
      <c r="I32" s="30">
        <f>$B$13</f>
        <v>105.50018050508875</v>
      </c>
      <c r="J32" s="16">
        <v>0</v>
      </c>
      <c r="K32" s="30">
        <f>$B$14</f>
        <v>109.4075945978698</v>
      </c>
      <c r="L32" s="16">
        <v>0</v>
      </c>
      <c r="N32" s="29">
        <f>$G$12</f>
        <v>94.522909823999996</v>
      </c>
      <c r="O32" s="16">
        <v>0</v>
      </c>
      <c r="P32" s="30">
        <f>$G$13</f>
        <v>129.96900100799999</v>
      </c>
      <c r="Q32" s="16">
        <v>0</v>
      </c>
      <c r="R32" s="30">
        <f>$G$14</f>
        <v>135.87668287199998</v>
      </c>
      <c r="S32" s="16">
        <v>0</v>
      </c>
      <c r="T32" s="29">
        <f>$C$12</f>
        <v>81.358835443199993</v>
      </c>
      <c r="U32" s="16">
        <v>0</v>
      </c>
      <c r="V32" s="30">
        <f>$C$13</f>
        <v>111.86839873439999</v>
      </c>
      <c r="W32" s="16">
        <v>0</v>
      </c>
      <c r="X32" s="30">
        <f>$C$14</f>
        <v>116.95332594959997</v>
      </c>
      <c r="Y32" s="16">
        <v>0</v>
      </c>
    </row>
    <row r="33" spans="1:25" x14ac:dyDescent="0.25">
      <c r="A33" s="29">
        <f t="shared" ref="A33:A41" si="80">$F$12</f>
        <v>81.713592170414202</v>
      </c>
      <c r="B33" s="16">
        <f>B32+10</f>
        <v>10</v>
      </c>
      <c r="C33" s="30">
        <f t="shared" ref="C33:C41" si="81">$F$13</f>
        <v>122.5703882556213</v>
      </c>
      <c r="D33" s="16">
        <f>D32+10</f>
        <v>10</v>
      </c>
      <c r="E33" s="30">
        <f t="shared" ref="E33:E41" si="82">$F$14</f>
        <v>127.11003226508873</v>
      </c>
      <c r="F33" s="16">
        <f>F32+10</f>
        <v>10</v>
      </c>
      <c r="G33" s="29">
        <f t="shared" ref="G33:G41" si="83">$B$12</f>
        <v>70.333453670059171</v>
      </c>
      <c r="H33" s="16">
        <f>H32+10</f>
        <v>10</v>
      </c>
      <c r="I33" s="30">
        <f t="shared" ref="I33:I41" si="84">$B$13</f>
        <v>105.50018050508875</v>
      </c>
      <c r="J33" s="16">
        <f>J32+10</f>
        <v>10</v>
      </c>
      <c r="K33" s="30">
        <f t="shared" ref="K33:K41" si="85">$B$14</f>
        <v>109.4075945978698</v>
      </c>
      <c r="L33" s="16">
        <f>L32+10</f>
        <v>10</v>
      </c>
      <c r="N33" s="29">
        <f t="shared" ref="N33:N41" si="86">$G$12</f>
        <v>94.522909823999996</v>
      </c>
      <c r="O33" s="16">
        <f>O32+10</f>
        <v>10</v>
      </c>
      <c r="P33" s="30">
        <f t="shared" ref="P33:P41" si="87">$G$13</f>
        <v>129.96900100799999</v>
      </c>
      <c r="Q33" s="16">
        <f>Q32+10</f>
        <v>10</v>
      </c>
      <c r="R33" s="30">
        <f t="shared" ref="R33:R41" si="88">$G$14</f>
        <v>135.87668287199998</v>
      </c>
      <c r="S33" s="16">
        <f>S32+10</f>
        <v>10</v>
      </c>
      <c r="T33" s="29">
        <f t="shared" ref="T33:T41" si="89">$C$12</f>
        <v>81.358835443199993</v>
      </c>
      <c r="U33" s="16">
        <f>U32+10</f>
        <v>10</v>
      </c>
      <c r="V33" s="30">
        <f t="shared" ref="V33:V41" si="90">$C$13</f>
        <v>111.86839873439999</v>
      </c>
      <c r="W33" s="16">
        <f>W32+10</f>
        <v>10</v>
      </c>
      <c r="X33" s="30">
        <f t="shared" ref="X33:X41" si="91">$C$14</f>
        <v>116.95332594959997</v>
      </c>
      <c r="Y33" s="16">
        <f>Y32+10</f>
        <v>10</v>
      </c>
    </row>
    <row r="34" spans="1:25" x14ac:dyDescent="0.25">
      <c r="A34" s="29">
        <f t="shared" si="80"/>
        <v>81.713592170414202</v>
      </c>
      <c r="B34" s="16">
        <f t="shared" ref="B34" si="92">B33+10</f>
        <v>20</v>
      </c>
      <c r="C34" s="30">
        <f t="shared" si="81"/>
        <v>122.5703882556213</v>
      </c>
      <c r="D34" s="16">
        <f t="shared" ref="D34" si="93">D33+10</f>
        <v>20</v>
      </c>
      <c r="E34" s="30">
        <f t="shared" si="82"/>
        <v>127.11003226508873</v>
      </c>
      <c r="F34" s="16">
        <f t="shared" ref="F34:F41" si="94">F33+10</f>
        <v>20</v>
      </c>
      <c r="G34" s="29">
        <f t="shared" si="83"/>
        <v>70.333453670059171</v>
      </c>
      <c r="H34" s="16">
        <f t="shared" ref="H34" si="95">H33+10</f>
        <v>20</v>
      </c>
      <c r="I34" s="30">
        <f t="shared" si="84"/>
        <v>105.50018050508875</v>
      </c>
      <c r="J34" s="16">
        <f t="shared" ref="J34" si="96">J33+10</f>
        <v>20</v>
      </c>
      <c r="K34" s="30">
        <f t="shared" si="85"/>
        <v>109.4075945978698</v>
      </c>
      <c r="L34" s="16">
        <f t="shared" ref="L34:L41" si="97">L33+10</f>
        <v>20</v>
      </c>
      <c r="N34" s="29">
        <f t="shared" si="86"/>
        <v>94.522909823999996</v>
      </c>
      <c r="O34" s="16">
        <f t="shared" ref="O34" si="98">O33+10</f>
        <v>20</v>
      </c>
      <c r="P34" s="30">
        <f t="shared" si="87"/>
        <v>129.96900100799999</v>
      </c>
      <c r="Q34" s="16">
        <f t="shared" ref="Q34" si="99">Q33+10</f>
        <v>20</v>
      </c>
      <c r="R34" s="30">
        <f t="shared" si="88"/>
        <v>135.87668287199998</v>
      </c>
      <c r="S34" s="16">
        <f t="shared" ref="S34:S41" si="100">S33+10</f>
        <v>20</v>
      </c>
      <c r="T34" s="29">
        <f t="shared" si="89"/>
        <v>81.358835443199993</v>
      </c>
      <c r="U34" s="16">
        <f t="shared" ref="U34" si="101">U33+10</f>
        <v>20</v>
      </c>
      <c r="V34" s="30">
        <f t="shared" si="90"/>
        <v>111.86839873439999</v>
      </c>
      <c r="W34" s="16">
        <f t="shared" ref="W34" si="102">W33+10</f>
        <v>20</v>
      </c>
      <c r="X34" s="30">
        <f t="shared" si="91"/>
        <v>116.95332594959997</v>
      </c>
      <c r="Y34" s="16">
        <f t="shared" ref="Y34:Y41" si="103">Y33+10</f>
        <v>20</v>
      </c>
    </row>
    <row r="35" spans="1:25" x14ac:dyDescent="0.25">
      <c r="A35" s="29">
        <f t="shared" si="80"/>
        <v>81.713592170414202</v>
      </c>
      <c r="B35" s="16">
        <f t="shared" ref="B35" si="104">B34+10</f>
        <v>30</v>
      </c>
      <c r="C35" s="30">
        <f t="shared" si="81"/>
        <v>122.5703882556213</v>
      </c>
      <c r="D35" s="16">
        <f t="shared" ref="D35" si="105">D34+10</f>
        <v>30</v>
      </c>
      <c r="E35" s="30">
        <f t="shared" si="82"/>
        <v>127.11003226508873</v>
      </c>
      <c r="F35" s="16">
        <f t="shared" si="94"/>
        <v>30</v>
      </c>
      <c r="G35" s="29">
        <f t="shared" si="83"/>
        <v>70.333453670059171</v>
      </c>
      <c r="H35" s="16">
        <f t="shared" ref="H35" si="106">H34+10</f>
        <v>30</v>
      </c>
      <c r="I35" s="30">
        <f t="shared" si="84"/>
        <v>105.50018050508875</v>
      </c>
      <c r="J35" s="16">
        <f t="shared" ref="J35" si="107">J34+10</f>
        <v>30</v>
      </c>
      <c r="K35" s="30">
        <f t="shared" si="85"/>
        <v>109.4075945978698</v>
      </c>
      <c r="L35" s="16">
        <f t="shared" si="97"/>
        <v>30</v>
      </c>
      <c r="N35" s="29">
        <f t="shared" si="86"/>
        <v>94.522909823999996</v>
      </c>
      <c r="O35" s="16">
        <f t="shared" ref="O35" si="108">O34+10</f>
        <v>30</v>
      </c>
      <c r="P35" s="30">
        <f t="shared" si="87"/>
        <v>129.96900100799999</v>
      </c>
      <c r="Q35" s="16">
        <f t="shared" ref="Q35" si="109">Q34+10</f>
        <v>30</v>
      </c>
      <c r="R35" s="30">
        <f t="shared" si="88"/>
        <v>135.87668287199998</v>
      </c>
      <c r="S35" s="16">
        <f t="shared" si="100"/>
        <v>30</v>
      </c>
      <c r="T35" s="29">
        <f t="shared" si="89"/>
        <v>81.358835443199993</v>
      </c>
      <c r="U35" s="16">
        <f t="shared" ref="U35" si="110">U34+10</f>
        <v>30</v>
      </c>
      <c r="V35" s="30">
        <f t="shared" si="90"/>
        <v>111.86839873439999</v>
      </c>
      <c r="W35" s="16">
        <f t="shared" ref="W35" si="111">W34+10</f>
        <v>30</v>
      </c>
      <c r="X35" s="30">
        <f t="shared" si="91"/>
        <v>116.95332594959997</v>
      </c>
      <c r="Y35" s="16">
        <f t="shared" si="103"/>
        <v>30</v>
      </c>
    </row>
    <row r="36" spans="1:25" x14ac:dyDescent="0.25">
      <c r="A36" s="29">
        <f t="shared" si="80"/>
        <v>81.713592170414202</v>
      </c>
      <c r="B36" s="16">
        <f t="shared" ref="B36" si="112">B35+10</f>
        <v>40</v>
      </c>
      <c r="C36" s="30">
        <f t="shared" si="81"/>
        <v>122.5703882556213</v>
      </c>
      <c r="D36" s="16">
        <f t="shared" ref="D36" si="113">D35+10</f>
        <v>40</v>
      </c>
      <c r="E36" s="30">
        <f t="shared" si="82"/>
        <v>127.11003226508873</v>
      </c>
      <c r="F36" s="16">
        <f t="shared" si="94"/>
        <v>40</v>
      </c>
      <c r="G36" s="29">
        <f t="shared" si="83"/>
        <v>70.333453670059171</v>
      </c>
      <c r="H36" s="16">
        <f t="shared" ref="H36" si="114">H35+10</f>
        <v>40</v>
      </c>
      <c r="I36" s="30">
        <f t="shared" si="84"/>
        <v>105.50018050508875</v>
      </c>
      <c r="J36" s="16">
        <f t="shared" ref="J36" si="115">J35+10</f>
        <v>40</v>
      </c>
      <c r="K36" s="30">
        <f t="shared" si="85"/>
        <v>109.4075945978698</v>
      </c>
      <c r="L36" s="16">
        <f t="shared" si="97"/>
        <v>40</v>
      </c>
      <c r="N36" s="29">
        <f t="shared" si="86"/>
        <v>94.522909823999996</v>
      </c>
      <c r="O36" s="16">
        <f t="shared" ref="O36" si="116">O35+10</f>
        <v>40</v>
      </c>
      <c r="P36" s="30">
        <f t="shared" si="87"/>
        <v>129.96900100799999</v>
      </c>
      <c r="Q36" s="16">
        <f t="shared" ref="Q36" si="117">Q35+10</f>
        <v>40</v>
      </c>
      <c r="R36" s="30">
        <f t="shared" si="88"/>
        <v>135.87668287199998</v>
      </c>
      <c r="S36" s="16">
        <f t="shared" si="100"/>
        <v>40</v>
      </c>
      <c r="T36" s="29">
        <f t="shared" si="89"/>
        <v>81.358835443199993</v>
      </c>
      <c r="U36" s="16">
        <f t="shared" ref="U36" si="118">U35+10</f>
        <v>40</v>
      </c>
      <c r="V36" s="30">
        <f t="shared" si="90"/>
        <v>111.86839873439999</v>
      </c>
      <c r="W36" s="16">
        <f t="shared" ref="W36" si="119">W35+10</f>
        <v>40</v>
      </c>
      <c r="X36" s="30">
        <f t="shared" si="91"/>
        <v>116.95332594959997</v>
      </c>
      <c r="Y36" s="16">
        <f t="shared" si="103"/>
        <v>40</v>
      </c>
    </row>
    <row r="37" spans="1:25" x14ac:dyDescent="0.25">
      <c r="A37" s="29">
        <f t="shared" si="80"/>
        <v>81.713592170414202</v>
      </c>
      <c r="B37" s="16">
        <f t="shared" ref="B37" si="120">B36+10</f>
        <v>50</v>
      </c>
      <c r="C37" s="30">
        <f t="shared" si="81"/>
        <v>122.5703882556213</v>
      </c>
      <c r="D37" s="16">
        <f t="shared" ref="D37" si="121">D36+10</f>
        <v>50</v>
      </c>
      <c r="E37" s="30">
        <f t="shared" si="82"/>
        <v>127.11003226508873</v>
      </c>
      <c r="F37" s="16">
        <f t="shared" si="94"/>
        <v>50</v>
      </c>
      <c r="G37" s="29">
        <f t="shared" si="83"/>
        <v>70.333453670059171</v>
      </c>
      <c r="H37" s="16">
        <f t="shared" ref="H37" si="122">H36+10</f>
        <v>50</v>
      </c>
      <c r="I37" s="30">
        <f t="shared" si="84"/>
        <v>105.50018050508875</v>
      </c>
      <c r="J37" s="16">
        <f t="shared" ref="J37" si="123">J36+10</f>
        <v>50</v>
      </c>
      <c r="K37" s="30">
        <f t="shared" si="85"/>
        <v>109.4075945978698</v>
      </c>
      <c r="L37" s="16">
        <f t="shared" si="97"/>
        <v>50</v>
      </c>
      <c r="N37" s="29">
        <f t="shared" si="86"/>
        <v>94.522909823999996</v>
      </c>
      <c r="O37" s="16">
        <f t="shared" ref="O37" si="124">O36+10</f>
        <v>50</v>
      </c>
      <c r="P37" s="30">
        <f t="shared" si="87"/>
        <v>129.96900100799999</v>
      </c>
      <c r="Q37" s="16">
        <f t="shared" ref="Q37" si="125">Q36+10</f>
        <v>50</v>
      </c>
      <c r="R37" s="30">
        <f t="shared" si="88"/>
        <v>135.87668287199998</v>
      </c>
      <c r="S37" s="16">
        <f t="shared" si="100"/>
        <v>50</v>
      </c>
      <c r="T37" s="29">
        <f t="shared" si="89"/>
        <v>81.358835443199993</v>
      </c>
      <c r="U37" s="16">
        <f t="shared" ref="U37" si="126">U36+10</f>
        <v>50</v>
      </c>
      <c r="V37" s="30">
        <f t="shared" si="90"/>
        <v>111.86839873439999</v>
      </c>
      <c r="W37" s="16">
        <f t="shared" ref="W37" si="127">W36+10</f>
        <v>50</v>
      </c>
      <c r="X37" s="30">
        <f t="shared" si="91"/>
        <v>116.95332594959997</v>
      </c>
      <c r="Y37" s="16">
        <f t="shared" si="103"/>
        <v>50</v>
      </c>
    </row>
    <row r="38" spans="1:25" x14ac:dyDescent="0.25">
      <c r="A38" s="29">
        <f t="shared" si="80"/>
        <v>81.713592170414202</v>
      </c>
      <c r="B38" s="16">
        <f t="shared" ref="B38" si="128">B37+10</f>
        <v>60</v>
      </c>
      <c r="C38" s="30">
        <f t="shared" si="81"/>
        <v>122.5703882556213</v>
      </c>
      <c r="D38" s="16">
        <f t="shared" ref="D38" si="129">D37+10</f>
        <v>60</v>
      </c>
      <c r="E38" s="30">
        <f t="shared" si="82"/>
        <v>127.11003226508873</v>
      </c>
      <c r="F38" s="16">
        <f t="shared" si="94"/>
        <v>60</v>
      </c>
      <c r="G38" s="29">
        <f t="shared" si="83"/>
        <v>70.333453670059171</v>
      </c>
      <c r="H38" s="16">
        <f t="shared" ref="H38" si="130">H37+10</f>
        <v>60</v>
      </c>
      <c r="I38" s="30">
        <f t="shared" si="84"/>
        <v>105.50018050508875</v>
      </c>
      <c r="J38" s="16">
        <f t="shared" ref="J38" si="131">J37+10</f>
        <v>60</v>
      </c>
      <c r="K38" s="30">
        <f t="shared" si="85"/>
        <v>109.4075945978698</v>
      </c>
      <c r="L38" s="16">
        <f t="shared" si="97"/>
        <v>60</v>
      </c>
      <c r="N38" s="29">
        <f t="shared" si="86"/>
        <v>94.522909823999996</v>
      </c>
      <c r="O38" s="16">
        <f t="shared" ref="O38" si="132">O37+10</f>
        <v>60</v>
      </c>
      <c r="P38" s="30">
        <f t="shared" si="87"/>
        <v>129.96900100799999</v>
      </c>
      <c r="Q38" s="16">
        <f t="shared" ref="Q38" si="133">Q37+10</f>
        <v>60</v>
      </c>
      <c r="R38" s="30">
        <f t="shared" si="88"/>
        <v>135.87668287199998</v>
      </c>
      <c r="S38" s="16">
        <f t="shared" si="100"/>
        <v>60</v>
      </c>
      <c r="T38" s="29">
        <f t="shared" si="89"/>
        <v>81.358835443199993</v>
      </c>
      <c r="U38" s="16">
        <f t="shared" ref="U38" si="134">U37+10</f>
        <v>60</v>
      </c>
      <c r="V38" s="30">
        <f t="shared" si="90"/>
        <v>111.86839873439999</v>
      </c>
      <c r="W38" s="16">
        <f t="shared" ref="W38" si="135">W37+10</f>
        <v>60</v>
      </c>
      <c r="X38" s="30">
        <f t="shared" si="91"/>
        <v>116.95332594959997</v>
      </c>
      <c r="Y38" s="16">
        <f t="shared" si="103"/>
        <v>60</v>
      </c>
    </row>
    <row r="39" spans="1:25" x14ac:dyDescent="0.25">
      <c r="A39" s="29">
        <f t="shared" si="80"/>
        <v>81.713592170414202</v>
      </c>
      <c r="B39" s="16">
        <f t="shared" ref="B39" si="136">B38+10</f>
        <v>70</v>
      </c>
      <c r="C39" s="30">
        <f t="shared" si="81"/>
        <v>122.5703882556213</v>
      </c>
      <c r="D39" s="16">
        <f t="shared" ref="D39" si="137">D38+10</f>
        <v>70</v>
      </c>
      <c r="E39" s="30">
        <f t="shared" si="82"/>
        <v>127.11003226508873</v>
      </c>
      <c r="F39" s="16">
        <f t="shared" si="94"/>
        <v>70</v>
      </c>
      <c r="G39" s="29">
        <f t="shared" si="83"/>
        <v>70.333453670059171</v>
      </c>
      <c r="H39" s="16">
        <f t="shared" ref="H39" si="138">H38+10</f>
        <v>70</v>
      </c>
      <c r="I39" s="30">
        <f t="shared" si="84"/>
        <v>105.50018050508875</v>
      </c>
      <c r="J39" s="16">
        <f t="shared" ref="J39" si="139">J38+10</f>
        <v>70</v>
      </c>
      <c r="K39" s="30">
        <f t="shared" si="85"/>
        <v>109.4075945978698</v>
      </c>
      <c r="L39" s="16">
        <f t="shared" si="97"/>
        <v>70</v>
      </c>
      <c r="N39" s="29">
        <f t="shared" si="86"/>
        <v>94.522909823999996</v>
      </c>
      <c r="O39" s="16">
        <f t="shared" ref="O39" si="140">O38+10</f>
        <v>70</v>
      </c>
      <c r="P39" s="30">
        <f t="shared" si="87"/>
        <v>129.96900100799999</v>
      </c>
      <c r="Q39" s="16">
        <f t="shared" ref="Q39" si="141">Q38+10</f>
        <v>70</v>
      </c>
      <c r="R39" s="30">
        <f t="shared" si="88"/>
        <v>135.87668287199998</v>
      </c>
      <c r="S39" s="16">
        <f t="shared" si="100"/>
        <v>70</v>
      </c>
      <c r="T39" s="29">
        <f t="shared" si="89"/>
        <v>81.358835443199993</v>
      </c>
      <c r="U39" s="16">
        <f t="shared" ref="U39" si="142">U38+10</f>
        <v>70</v>
      </c>
      <c r="V39" s="30">
        <f t="shared" si="90"/>
        <v>111.86839873439999</v>
      </c>
      <c r="W39" s="16">
        <f t="shared" ref="W39" si="143">W38+10</f>
        <v>70</v>
      </c>
      <c r="X39" s="30">
        <f t="shared" si="91"/>
        <v>116.95332594959997</v>
      </c>
      <c r="Y39" s="16">
        <f t="shared" si="103"/>
        <v>70</v>
      </c>
    </row>
    <row r="40" spans="1:25" x14ac:dyDescent="0.25">
      <c r="A40" s="29">
        <f t="shared" si="80"/>
        <v>81.713592170414202</v>
      </c>
      <c r="B40" s="16">
        <f t="shared" ref="B40" si="144">B39+10</f>
        <v>80</v>
      </c>
      <c r="C40" s="30">
        <f t="shared" si="81"/>
        <v>122.5703882556213</v>
      </c>
      <c r="D40" s="16">
        <f t="shared" ref="D40" si="145">D39+10</f>
        <v>80</v>
      </c>
      <c r="E40" s="30">
        <f t="shared" si="82"/>
        <v>127.11003226508873</v>
      </c>
      <c r="F40" s="16">
        <f t="shared" si="94"/>
        <v>80</v>
      </c>
      <c r="G40" s="29">
        <f t="shared" si="83"/>
        <v>70.333453670059171</v>
      </c>
      <c r="H40" s="16">
        <f t="shared" ref="H40" si="146">H39+10</f>
        <v>80</v>
      </c>
      <c r="I40" s="30">
        <f t="shared" si="84"/>
        <v>105.50018050508875</v>
      </c>
      <c r="J40" s="16">
        <f t="shared" ref="J40" si="147">J39+10</f>
        <v>80</v>
      </c>
      <c r="K40" s="30">
        <f t="shared" si="85"/>
        <v>109.4075945978698</v>
      </c>
      <c r="L40" s="16">
        <f t="shared" si="97"/>
        <v>80</v>
      </c>
      <c r="N40" s="29">
        <f t="shared" si="86"/>
        <v>94.522909823999996</v>
      </c>
      <c r="O40" s="16">
        <f t="shared" ref="O40" si="148">O39+10</f>
        <v>80</v>
      </c>
      <c r="P40" s="30">
        <f t="shared" si="87"/>
        <v>129.96900100799999</v>
      </c>
      <c r="Q40" s="16">
        <f t="shared" ref="Q40" si="149">Q39+10</f>
        <v>80</v>
      </c>
      <c r="R40" s="30">
        <f t="shared" si="88"/>
        <v>135.87668287199998</v>
      </c>
      <c r="S40" s="16">
        <f t="shared" si="100"/>
        <v>80</v>
      </c>
      <c r="T40" s="29">
        <f t="shared" si="89"/>
        <v>81.358835443199993</v>
      </c>
      <c r="U40" s="16">
        <f t="shared" ref="U40" si="150">U39+10</f>
        <v>80</v>
      </c>
      <c r="V40" s="30">
        <f t="shared" si="90"/>
        <v>111.86839873439999</v>
      </c>
      <c r="W40" s="16">
        <f t="shared" ref="W40" si="151">W39+10</f>
        <v>80</v>
      </c>
      <c r="X40" s="30">
        <f t="shared" si="91"/>
        <v>116.95332594959997</v>
      </c>
      <c r="Y40" s="16">
        <f t="shared" si="103"/>
        <v>80</v>
      </c>
    </row>
    <row r="41" spans="1:25" ht="15.75" thickBot="1" x14ac:dyDescent="0.3">
      <c r="A41" s="29">
        <f t="shared" si="80"/>
        <v>81.713592170414202</v>
      </c>
      <c r="B41" s="4">
        <f t="shared" ref="B41" si="152">B40+10</f>
        <v>90</v>
      </c>
      <c r="C41" s="30">
        <f t="shared" si="81"/>
        <v>122.5703882556213</v>
      </c>
      <c r="D41" s="4">
        <f t="shared" ref="D41" si="153">D40+10</f>
        <v>90</v>
      </c>
      <c r="E41" s="30">
        <f t="shared" si="82"/>
        <v>127.11003226508873</v>
      </c>
      <c r="F41" s="4">
        <f t="shared" si="94"/>
        <v>90</v>
      </c>
      <c r="G41" s="29">
        <f t="shared" si="83"/>
        <v>70.333453670059171</v>
      </c>
      <c r="H41" s="4">
        <f t="shared" ref="H41" si="154">H40+10</f>
        <v>90</v>
      </c>
      <c r="I41" s="30">
        <f t="shared" si="84"/>
        <v>105.50018050508875</v>
      </c>
      <c r="J41" s="4">
        <f t="shared" ref="J41" si="155">J40+10</f>
        <v>90</v>
      </c>
      <c r="K41" s="30">
        <f t="shared" si="85"/>
        <v>109.4075945978698</v>
      </c>
      <c r="L41" s="4">
        <f t="shared" si="97"/>
        <v>90</v>
      </c>
      <c r="N41" s="29">
        <f t="shared" si="86"/>
        <v>94.522909823999996</v>
      </c>
      <c r="O41" s="4">
        <f t="shared" ref="O41" si="156">O40+10</f>
        <v>90</v>
      </c>
      <c r="P41" s="30">
        <f t="shared" si="87"/>
        <v>129.96900100799999</v>
      </c>
      <c r="Q41" s="4">
        <f t="shared" ref="Q41" si="157">Q40+10</f>
        <v>90</v>
      </c>
      <c r="R41" s="30">
        <f t="shared" si="88"/>
        <v>135.87668287199998</v>
      </c>
      <c r="S41" s="4">
        <f t="shared" si="100"/>
        <v>90</v>
      </c>
      <c r="T41" s="29">
        <f t="shared" si="89"/>
        <v>81.358835443199993</v>
      </c>
      <c r="U41" s="4">
        <f t="shared" ref="U41" si="158">U40+10</f>
        <v>90</v>
      </c>
      <c r="V41" s="30">
        <f t="shared" si="90"/>
        <v>111.86839873439999</v>
      </c>
      <c r="W41" s="4">
        <f t="shared" ref="W41" si="159">W40+10</f>
        <v>90</v>
      </c>
      <c r="X41" s="30">
        <f t="shared" si="91"/>
        <v>116.95332594959997</v>
      </c>
      <c r="Y41" s="4">
        <f t="shared" si="103"/>
        <v>90</v>
      </c>
    </row>
    <row r="42" spans="1:25" ht="15.75" thickBot="1" x14ac:dyDescent="0.3">
      <c r="A42" s="46" t="s">
        <v>23</v>
      </c>
      <c r="B42" s="47"/>
      <c r="C42" s="47"/>
      <c r="D42" s="47"/>
      <c r="E42" s="47"/>
      <c r="F42" s="48"/>
      <c r="G42" s="46" t="s">
        <v>22</v>
      </c>
      <c r="H42" s="47"/>
      <c r="I42" s="47"/>
      <c r="J42" s="47"/>
      <c r="K42" s="47"/>
      <c r="L42" s="48"/>
      <c r="N42" s="46" t="s">
        <v>23</v>
      </c>
      <c r="O42" s="47"/>
      <c r="P42" s="47"/>
      <c r="Q42" s="47"/>
      <c r="R42" s="47"/>
      <c r="S42" s="48"/>
      <c r="T42" s="46" t="s">
        <v>22</v>
      </c>
      <c r="U42" s="47"/>
      <c r="V42" s="47"/>
      <c r="W42" s="47"/>
      <c r="X42" s="47"/>
      <c r="Y42" s="48"/>
    </row>
    <row r="43" spans="1:25" x14ac:dyDescent="0.25">
      <c r="A43" s="53" t="s">
        <v>24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N43" s="55" t="s">
        <v>13</v>
      </c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</row>
  </sheetData>
  <mergeCells count="46">
    <mergeCell ref="A43:L43"/>
    <mergeCell ref="N43:Y43"/>
    <mergeCell ref="R30:S30"/>
    <mergeCell ref="T30:U30"/>
    <mergeCell ref="V30:W30"/>
    <mergeCell ref="X30:Y30"/>
    <mergeCell ref="N42:S42"/>
    <mergeCell ref="T42:Y42"/>
    <mergeCell ref="K30:L30"/>
    <mergeCell ref="A42:F42"/>
    <mergeCell ref="G42:L42"/>
    <mergeCell ref="N30:O30"/>
    <mergeCell ref="P30:Q30"/>
    <mergeCell ref="A30:B30"/>
    <mergeCell ref="C30:D30"/>
    <mergeCell ref="E30:F30"/>
    <mergeCell ref="R16:S16"/>
    <mergeCell ref="T16:U16"/>
    <mergeCell ref="V16:W16"/>
    <mergeCell ref="X16:Y16"/>
    <mergeCell ref="N28:S28"/>
    <mergeCell ref="T28:Y28"/>
    <mergeCell ref="N16:O16"/>
    <mergeCell ref="P16:Q16"/>
    <mergeCell ref="G30:H30"/>
    <mergeCell ref="I30:J30"/>
    <mergeCell ref="G16:H16"/>
    <mergeCell ref="I16:J16"/>
    <mergeCell ref="K16:L16"/>
    <mergeCell ref="A28:F28"/>
    <mergeCell ref="G28:L28"/>
    <mergeCell ref="A16:B16"/>
    <mergeCell ref="C16:D16"/>
    <mergeCell ref="E16:F16"/>
    <mergeCell ref="E5:G5"/>
    <mergeCell ref="A5:C5"/>
    <mergeCell ref="P1:Q1"/>
    <mergeCell ref="N2:N3"/>
    <mergeCell ref="N4:N5"/>
    <mergeCell ref="J1:K1"/>
    <mergeCell ref="H7:I7"/>
    <mergeCell ref="H12:I12"/>
    <mergeCell ref="Y14:Z14"/>
    <mergeCell ref="AB14:AC14"/>
    <mergeCell ref="H2:H3"/>
    <mergeCell ref="H4:H5"/>
  </mergeCells>
  <pageMargins left="0.7" right="0.7" top="0.75" bottom="0.75" header="0.3" footer="0.3"/>
  <pageSetup paperSize="9" orientation="portrait" r:id="rId1"/>
  <ignoredErrors>
    <ignoredError sqref="F8:F9 F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550F-83A3-40BC-BE67-6D597DC47A8E}">
  <dimension ref="A1:F19"/>
  <sheetViews>
    <sheetView workbookViewId="0">
      <selection activeCell="E1" sqref="E1:F19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Sheet1!$G$9</f>
        <v>116.492355</v>
      </c>
      <c r="B2">
        <v>0</v>
      </c>
      <c r="C2" s="36">
        <f>Sheet1!$G$8</f>
        <v>111.42747000000001</v>
      </c>
      <c r="D2">
        <v>0</v>
      </c>
      <c r="E2" s="36">
        <f>Sheet1!$G$7</f>
        <v>81.038160000000005</v>
      </c>
      <c r="F2">
        <v>0</v>
      </c>
    </row>
    <row r="3" spans="1:6" x14ac:dyDescent="0.25">
      <c r="A3" s="36">
        <f>Sheet1!$G$9</f>
        <v>116.492355</v>
      </c>
      <c r="B3">
        <v>0.1</v>
      </c>
      <c r="C3" s="36">
        <f>Sheet1!$G$8</f>
        <v>111.42747000000001</v>
      </c>
      <c r="D3">
        <v>0.1</v>
      </c>
      <c r="E3" s="36">
        <f>Sheet1!$G$7</f>
        <v>81.038160000000005</v>
      </c>
      <c r="F3">
        <v>0.1</v>
      </c>
    </row>
    <row r="4" spans="1:6" x14ac:dyDescent="0.25">
      <c r="A4" s="36">
        <f>Sheet1!$G$9</f>
        <v>116.492355</v>
      </c>
      <c r="B4">
        <v>0.2</v>
      </c>
      <c r="C4" s="36">
        <f>Sheet1!$G$8</f>
        <v>111.42747000000001</v>
      </c>
      <c r="D4">
        <v>0.2</v>
      </c>
      <c r="E4" s="36">
        <f>Sheet1!$G$7</f>
        <v>81.038160000000005</v>
      </c>
      <c r="F4">
        <v>0.2</v>
      </c>
    </row>
    <row r="5" spans="1:6" x14ac:dyDescent="0.25">
      <c r="A5" s="36">
        <f>Sheet1!$G$9</f>
        <v>116.492355</v>
      </c>
      <c r="B5">
        <v>0.3</v>
      </c>
      <c r="C5" s="36">
        <f>Sheet1!$G$8</f>
        <v>111.42747000000001</v>
      </c>
      <c r="D5">
        <v>0.3</v>
      </c>
      <c r="E5" s="36">
        <f>Sheet1!$G$7</f>
        <v>81.038160000000005</v>
      </c>
      <c r="F5">
        <v>0.3</v>
      </c>
    </row>
    <row r="6" spans="1:6" x14ac:dyDescent="0.25">
      <c r="A6" s="36">
        <f>Sheet1!$G$9</f>
        <v>116.492355</v>
      </c>
      <c r="B6">
        <v>0.4</v>
      </c>
      <c r="C6" s="36">
        <f>Sheet1!$G$8</f>
        <v>111.42747000000001</v>
      </c>
      <c r="D6">
        <v>0.4</v>
      </c>
      <c r="E6" s="36">
        <f>Sheet1!$G$7</f>
        <v>81.038160000000005</v>
      </c>
      <c r="F6">
        <v>0.4</v>
      </c>
    </row>
    <row r="7" spans="1:6" x14ac:dyDescent="0.25">
      <c r="A7" s="36">
        <f>Sheet1!$G$9</f>
        <v>116.492355</v>
      </c>
      <c r="B7">
        <v>0.5</v>
      </c>
      <c r="C7" s="36">
        <f>Sheet1!$G$8</f>
        <v>111.42747000000001</v>
      </c>
      <c r="D7">
        <v>0.5</v>
      </c>
      <c r="E7" s="36">
        <f>Sheet1!$G$7</f>
        <v>81.038160000000005</v>
      </c>
      <c r="F7">
        <v>0.5</v>
      </c>
    </row>
    <row r="8" spans="1:6" x14ac:dyDescent="0.25">
      <c r="A8" s="36">
        <f>Sheet1!$G$9</f>
        <v>116.492355</v>
      </c>
      <c r="B8">
        <v>0.6</v>
      </c>
      <c r="C8" s="36">
        <f>Sheet1!$G$8</f>
        <v>111.42747000000001</v>
      </c>
      <c r="D8">
        <v>0.6</v>
      </c>
      <c r="E8" s="36">
        <f>Sheet1!$G$7</f>
        <v>81.038160000000005</v>
      </c>
      <c r="F8">
        <v>0.6</v>
      </c>
    </row>
    <row r="9" spans="1:6" x14ac:dyDescent="0.25">
      <c r="A9" s="36">
        <f>Sheet1!$G$9</f>
        <v>116.492355</v>
      </c>
      <c r="B9">
        <v>0.7</v>
      </c>
      <c r="C9" s="36">
        <f>Sheet1!$G$8</f>
        <v>111.42747000000001</v>
      </c>
      <c r="D9">
        <v>0.7</v>
      </c>
      <c r="E9" s="36">
        <f>Sheet1!$G$7</f>
        <v>81.038160000000005</v>
      </c>
      <c r="F9">
        <v>0.7</v>
      </c>
    </row>
    <row r="10" spans="1:6" x14ac:dyDescent="0.25">
      <c r="A10" s="36">
        <f>Sheet1!$G$9</f>
        <v>116.492355</v>
      </c>
      <c r="B10">
        <v>0.8</v>
      </c>
      <c r="C10" s="36">
        <f>Sheet1!$G$8</f>
        <v>111.42747000000001</v>
      </c>
      <c r="D10">
        <v>0.8</v>
      </c>
      <c r="E10" s="36">
        <f>Sheet1!$G$7</f>
        <v>81.038160000000005</v>
      </c>
      <c r="F10">
        <v>0.8</v>
      </c>
    </row>
    <row r="11" spans="1:6" x14ac:dyDescent="0.25">
      <c r="A11" s="36">
        <f>Sheet1!$G$9</f>
        <v>116.492355</v>
      </c>
      <c r="B11">
        <v>0.9</v>
      </c>
      <c r="C11" s="36">
        <f>Sheet1!$G$8</f>
        <v>111.42747000000001</v>
      </c>
      <c r="D11">
        <v>0.9</v>
      </c>
      <c r="E11" s="36">
        <f>Sheet1!$G$7</f>
        <v>81.038160000000005</v>
      </c>
      <c r="F11">
        <v>0.9</v>
      </c>
    </row>
    <row r="12" spans="1:6" x14ac:dyDescent="0.25">
      <c r="A12" s="36">
        <f>Sheet1!$G$9</f>
        <v>116.492355</v>
      </c>
      <c r="B12">
        <v>1</v>
      </c>
      <c r="C12" s="36">
        <f>Sheet1!$G$8</f>
        <v>111.42747000000001</v>
      </c>
      <c r="D12">
        <v>1</v>
      </c>
      <c r="E12" s="36">
        <f>Sheet1!$G$7</f>
        <v>81.038160000000005</v>
      </c>
      <c r="F12">
        <v>1</v>
      </c>
    </row>
    <row r="13" spans="1:6" x14ac:dyDescent="0.25">
      <c r="A13" s="36">
        <f>Sheet1!$G$9</f>
        <v>116.492355</v>
      </c>
      <c r="B13">
        <v>1.1000000000000001</v>
      </c>
      <c r="C13" s="36">
        <f>Sheet1!$G$8</f>
        <v>111.42747000000001</v>
      </c>
      <c r="D13">
        <v>1.1000000000000001</v>
      </c>
      <c r="E13" s="36">
        <f>Sheet1!$G$7</f>
        <v>81.038160000000005</v>
      </c>
      <c r="F13">
        <v>1.1000000000000001</v>
      </c>
    </row>
    <row r="14" spans="1:6" x14ac:dyDescent="0.25">
      <c r="A14" s="36">
        <f>Sheet1!$G$9</f>
        <v>116.492355</v>
      </c>
      <c r="B14">
        <v>1.2</v>
      </c>
      <c r="C14" s="36">
        <f>Sheet1!$G$8</f>
        <v>111.42747000000001</v>
      </c>
      <c r="D14">
        <v>1.2</v>
      </c>
      <c r="E14" s="36">
        <f>Sheet1!$G$7</f>
        <v>81.038160000000005</v>
      </c>
      <c r="F14">
        <v>1.2</v>
      </c>
    </row>
    <row r="15" spans="1:6" x14ac:dyDescent="0.25">
      <c r="A15" s="36">
        <f>Sheet1!$G$9</f>
        <v>116.492355</v>
      </c>
      <c r="B15">
        <v>1.3</v>
      </c>
      <c r="C15" s="36">
        <f>Sheet1!$G$8</f>
        <v>111.42747000000001</v>
      </c>
      <c r="D15">
        <v>1.3</v>
      </c>
      <c r="E15" s="36">
        <f>Sheet1!$G$7</f>
        <v>81.038160000000005</v>
      </c>
      <c r="F15">
        <v>1.3</v>
      </c>
    </row>
    <row r="16" spans="1:6" x14ac:dyDescent="0.25">
      <c r="A16" s="36">
        <f>Sheet1!$G$9</f>
        <v>116.492355</v>
      </c>
      <c r="B16">
        <v>1.4</v>
      </c>
      <c r="C16" s="36">
        <f>Sheet1!$G$8</f>
        <v>111.42747000000001</v>
      </c>
      <c r="D16">
        <v>1.4</v>
      </c>
      <c r="E16" s="36">
        <f>Sheet1!$G$7</f>
        <v>81.038160000000005</v>
      </c>
      <c r="F16">
        <v>1.4</v>
      </c>
    </row>
    <row r="17" spans="1:6" x14ac:dyDescent="0.25">
      <c r="A17" s="36">
        <f>Sheet1!$G$9</f>
        <v>116.492355</v>
      </c>
      <c r="B17">
        <v>1.5</v>
      </c>
      <c r="C17" s="36">
        <f>Sheet1!$G$8</f>
        <v>111.42747000000001</v>
      </c>
      <c r="D17">
        <v>1.5</v>
      </c>
      <c r="E17" s="36">
        <f>Sheet1!$G$7</f>
        <v>81.038160000000005</v>
      </c>
      <c r="F17">
        <v>1.5</v>
      </c>
    </row>
    <row r="18" spans="1:6" x14ac:dyDescent="0.25">
      <c r="A18" s="36">
        <f>Sheet1!$G$9</f>
        <v>116.492355</v>
      </c>
      <c r="B18">
        <v>1.6</v>
      </c>
      <c r="C18" s="36">
        <f>Sheet1!$G$8</f>
        <v>111.42747000000001</v>
      </c>
      <c r="D18">
        <v>1.6</v>
      </c>
      <c r="E18" s="36">
        <f>Sheet1!$G$7</f>
        <v>81.038160000000005</v>
      </c>
      <c r="F18">
        <v>1.6</v>
      </c>
    </row>
    <row r="19" spans="1:6" x14ac:dyDescent="0.25">
      <c r="A19" s="36">
        <f>Sheet1!$G$9</f>
        <v>116.492355</v>
      </c>
      <c r="B19">
        <v>1.7</v>
      </c>
      <c r="C19" s="36">
        <f>Sheet1!$G$8</f>
        <v>111.42747000000001</v>
      </c>
      <c r="D19">
        <v>1.7</v>
      </c>
      <c r="E19" s="36">
        <f>Sheet1!$G$7</f>
        <v>81.038160000000005</v>
      </c>
      <c r="F19">
        <v>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0CE4-C8DE-4AAC-B3AA-552A880E613D}">
  <dimension ref="A1:F19"/>
  <sheetViews>
    <sheetView workbookViewId="0">
      <selection sqref="A1:B19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Sheet1!$C$9</f>
        <v>100.26862649999998</v>
      </c>
      <c r="B2">
        <v>0</v>
      </c>
      <c r="C2" s="36">
        <f>Sheet1!$C$8</f>
        <v>95.909120999999999</v>
      </c>
      <c r="D2">
        <v>0</v>
      </c>
      <c r="E2" s="36">
        <f>Sheet1!$C$7</f>
        <v>69.752088000000001</v>
      </c>
      <c r="F2">
        <v>0</v>
      </c>
    </row>
    <row r="3" spans="1:6" x14ac:dyDescent="0.25">
      <c r="A3" s="36">
        <f>Sheet1!$C$9</f>
        <v>100.26862649999998</v>
      </c>
      <c r="B3">
        <v>0.1</v>
      </c>
      <c r="C3" s="36">
        <f>Sheet1!$C$8</f>
        <v>95.909120999999999</v>
      </c>
      <c r="D3">
        <v>0.1</v>
      </c>
      <c r="E3" s="36">
        <f>Sheet1!$C$7</f>
        <v>69.752088000000001</v>
      </c>
      <c r="F3">
        <v>0.1</v>
      </c>
    </row>
    <row r="4" spans="1:6" x14ac:dyDescent="0.25">
      <c r="A4" s="36">
        <f>Sheet1!$C$9</f>
        <v>100.26862649999998</v>
      </c>
      <c r="B4">
        <v>0.2</v>
      </c>
      <c r="C4" s="36">
        <f>Sheet1!$C$8</f>
        <v>95.909120999999999</v>
      </c>
      <c r="D4">
        <v>0.2</v>
      </c>
      <c r="E4" s="36">
        <f>Sheet1!$C$7</f>
        <v>69.752088000000001</v>
      </c>
      <c r="F4">
        <v>0.2</v>
      </c>
    </row>
    <row r="5" spans="1:6" x14ac:dyDescent="0.25">
      <c r="A5" s="36">
        <f>Sheet1!$C$9</f>
        <v>100.26862649999998</v>
      </c>
      <c r="B5">
        <v>0.3</v>
      </c>
      <c r="C5" s="36">
        <f>Sheet1!$C$8</f>
        <v>95.909120999999999</v>
      </c>
      <c r="D5">
        <v>0.3</v>
      </c>
      <c r="E5" s="36">
        <f>Sheet1!$C$7</f>
        <v>69.752088000000001</v>
      </c>
      <c r="F5">
        <v>0.3</v>
      </c>
    </row>
    <row r="6" spans="1:6" x14ac:dyDescent="0.25">
      <c r="A6" s="36">
        <f>Sheet1!$C$9</f>
        <v>100.26862649999998</v>
      </c>
      <c r="B6">
        <v>0.4</v>
      </c>
      <c r="C6" s="36">
        <f>Sheet1!$C$8</f>
        <v>95.909120999999999</v>
      </c>
      <c r="D6">
        <v>0.4</v>
      </c>
      <c r="E6" s="36">
        <f>Sheet1!$C$7</f>
        <v>69.752088000000001</v>
      </c>
      <c r="F6">
        <v>0.4</v>
      </c>
    </row>
    <row r="7" spans="1:6" x14ac:dyDescent="0.25">
      <c r="A7" s="36">
        <f>Sheet1!$C$9</f>
        <v>100.26862649999998</v>
      </c>
      <c r="B7">
        <v>0.5</v>
      </c>
      <c r="C7" s="36">
        <f>Sheet1!$C$8</f>
        <v>95.909120999999999</v>
      </c>
      <c r="D7">
        <v>0.5</v>
      </c>
      <c r="E7" s="36">
        <f>Sheet1!$C$7</f>
        <v>69.752088000000001</v>
      </c>
      <c r="F7">
        <v>0.5</v>
      </c>
    </row>
    <row r="8" spans="1:6" x14ac:dyDescent="0.25">
      <c r="A8" s="36">
        <f>Sheet1!$C$9</f>
        <v>100.26862649999998</v>
      </c>
      <c r="B8">
        <v>0.6</v>
      </c>
      <c r="C8" s="36">
        <f>Sheet1!$C$8</f>
        <v>95.909120999999999</v>
      </c>
      <c r="D8">
        <v>0.6</v>
      </c>
      <c r="E8" s="36">
        <f>Sheet1!$C$7</f>
        <v>69.752088000000001</v>
      </c>
      <c r="F8">
        <v>0.6</v>
      </c>
    </row>
    <row r="9" spans="1:6" x14ac:dyDescent="0.25">
      <c r="A9" s="36">
        <f>Sheet1!$C$9</f>
        <v>100.26862649999998</v>
      </c>
      <c r="B9">
        <v>0.7</v>
      </c>
      <c r="C9" s="36">
        <f>Sheet1!$C$8</f>
        <v>95.909120999999999</v>
      </c>
      <c r="D9">
        <v>0.7</v>
      </c>
      <c r="E9" s="36">
        <f>Sheet1!$C$7</f>
        <v>69.752088000000001</v>
      </c>
      <c r="F9">
        <v>0.7</v>
      </c>
    </row>
    <row r="10" spans="1:6" x14ac:dyDescent="0.25">
      <c r="A10" s="36">
        <f>Sheet1!$C$9</f>
        <v>100.26862649999998</v>
      </c>
      <c r="B10">
        <v>0.8</v>
      </c>
      <c r="C10" s="36">
        <f>Sheet1!$C$8</f>
        <v>95.909120999999999</v>
      </c>
      <c r="D10">
        <v>0.8</v>
      </c>
      <c r="E10" s="36">
        <f>Sheet1!$C$7</f>
        <v>69.752088000000001</v>
      </c>
      <c r="F10">
        <v>0.8</v>
      </c>
    </row>
    <row r="11" spans="1:6" x14ac:dyDescent="0.25">
      <c r="A11" s="36">
        <f>Sheet1!$C$9</f>
        <v>100.26862649999998</v>
      </c>
      <c r="B11">
        <v>0.9</v>
      </c>
      <c r="C11" s="36">
        <f>Sheet1!$C$8</f>
        <v>95.909120999999999</v>
      </c>
      <c r="D11">
        <v>0.9</v>
      </c>
      <c r="E11" s="36">
        <f>Sheet1!$C$7</f>
        <v>69.752088000000001</v>
      </c>
      <c r="F11">
        <v>0.9</v>
      </c>
    </row>
    <row r="12" spans="1:6" x14ac:dyDescent="0.25">
      <c r="A12" s="36">
        <f>Sheet1!$C$9</f>
        <v>100.26862649999998</v>
      </c>
      <c r="B12">
        <v>1</v>
      </c>
      <c r="C12" s="36">
        <f>Sheet1!$C$8</f>
        <v>95.909120999999999</v>
      </c>
      <c r="D12">
        <v>1</v>
      </c>
      <c r="E12" s="36">
        <f>Sheet1!$C$7</f>
        <v>69.752088000000001</v>
      </c>
      <c r="F12">
        <v>1</v>
      </c>
    </row>
    <row r="13" spans="1:6" x14ac:dyDescent="0.25">
      <c r="A13" s="36">
        <f>Sheet1!$C$9</f>
        <v>100.26862649999998</v>
      </c>
      <c r="B13">
        <v>1.1000000000000001</v>
      </c>
      <c r="C13" s="36">
        <f>Sheet1!$C$8</f>
        <v>95.909120999999999</v>
      </c>
      <c r="D13">
        <v>1.1000000000000001</v>
      </c>
      <c r="E13" s="36">
        <f>Sheet1!$C$7</f>
        <v>69.752088000000001</v>
      </c>
      <c r="F13">
        <v>1.1000000000000001</v>
      </c>
    </row>
    <row r="14" spans="1:6" x14ac:dyDescent="0.25">
      <c r="A14" s="36">
        <f>Sheet1!$C$9</f>
        <v>100.26862649999998</v>
      </c>
      <c r="B14">
        <v>1.2</v>
      </c>
      <c r="C14" s="36">
        <f>Sheet1!$C$8</f>
        <v>95.909120999999999</v>
      </c>
      <c r="D14">
        <v>1.2</v>
      </c>
      <c r="E14" s="36">
        <f>Sheet1!$C$7</f>
        <v>69.752088000000001</v>
      </c>
      <c r="F14">
        <v>1.2</v>
      </c>
    </row>
    <row r="15" spans="1:6" x14ac:dyDescent="0.25">
      <c r="A15" s="36">
        <f>Sheet1!$C$9</f>
        <v>100.26862649999998</v>
      </c>
      <c r="B15">
        <v>1.3</v>
      </c>
      <c r="C15" s="36">
        <f>Sheet1!$C$8</f>
        <v>95.909120999999999</v>
      </c>
      <c r="D15">
        <v>1.3</v>
      </c>
      <c r="E15" s="36">
        <f>Sheet1!$C$7</f>
        <v>69.752088000000001</v>
      </c>
      <c r="F15">
        <v>1.3</v>
      </c>
    </row>
    <row r="16" spans="1:6" x14ac:dyDescent="0.25">
      <c r="A16" s="36">
        <f>Sheet1!$C$9</f>
        <v>100.26862649999998</v>
      </c>
      <c r="B16">
        <v>1.4</v>
      </c>
      <c r="C16" s="36">
        <f>Sheet1!$C$8</f>
        <v>95.909120999999999</v>
      </c>
      <c r="D16">
        <v>1.4</v>
      </c>
      <c r="E16" s="36">
        <f>Sheet1!$C$7</f>
        <v>69.752088000000001</v>
      </c>
      <c r="F16">
        <v>1.4</v>
      </c>
    </row>
    <row r="17" spans="1:6" x14ac:dyDescent="0.25">
      <c r="A17" s="36">
        <f>Sheet1!$C$9</f>
        <v>100.26862649999998</v>
      </c>
      <c r="B17">
        <v>1.5</v>
      </c>
      <c r="C17" s="36">
        <f>Sheet1!$C$8</f>
        <v>95.909120999999999</v>
      </c>
      <c r="D17">
        <v>1.5</v>
      </c>
      <c r="E17" s="36">
        <f>Sheet1!$C$7</f>
        <v>69.752088000000001</v>
      </c>
      <c r="F17">
        <v>1.5</v>
      </c>
    </row>
    <row r="18" spans="1:6" x14ac:dyDescent="0.25">
      <c r="A18" s="36">
        <f>Sheet1!$C$9</f>
        <v>100.26862649999998</v>
      </c>
      <c r="B18">
        <v>1.6</v>
      </c>
      <c r="C18" s="36">
        <f>Sheet1!$C$8</f>
        <v>95.909120999999999</v>
      </c>
      <c r="D18">
        <v>1.6</v>
      </c>
      <c r="E18" s="36">
        <f>Sheet1!$C$7</f>
        <v>69.752088000000001</v>
      </c>
      <c r="F18">
        <v>1.6</v>
      </c>
    </row>
    <row r="19" spans="1:6" x14ac:dyDescent="0.25">
      <c r="A19" s="36">
        <f>Sheet1!$C$9</f>
        <v>100.26862649999998</v>
      </c>
      <c r="B19">
        <v>1.7</v>
      </c>
      <c r="C19" s="36">
        <f>Sheet1!$C$8</f>
        <v>95.909120999999999</v>
      </c>
      <c r="D19">
        <v>1.7</v>
      </c>
      <c r="E19" s="36">
        <f>Sheet1!$C$7</f>
        <v>69.752088000000001</v>
      </c>
      <c r="F19">
        <v>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74C4-79A8-423F-9D68-75EDF73CF644}">
  <dimension ref="A1:F19"/>
  <sheetViews>
    <sheetView workbookViewId="0">
      <selection activeCell="E1" sqref="E1:F19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Sheet1!$C$14</f>
        <v>116.95332594959997</v>
      </c>
      <c r="B2">
        <v>0</v>
      </c>
      <c r="C2" s="36">
        <f>Sheet1!$C$13</f>
        <v>111.86839873439999</v>
      </c>
      <c r="D2">
        <v>0</v>
      </c>
      <c r="E2" s="36">
        <f>Sheet1!$C$12</f>
        <v>81.358835443199993</v>
      </c>
      <c r="F2">
        <v>0</v>
      </c>
    </row>
    <row r="3" spans="1:6" x14ac:dyDescent="0.25">
      <c r="A3" s="36">
        <f>Sheet1!$B$14</f>
        <v>109.4075945978698</v>
      </c>
      <c r="B3">
        <v>0.1</v>
      </c>
      <c r="C3" s="36">
        <f>Sheet1!$B$13</f>
        <v>105.50018050508875</v>
      </c>
      <c r="D3">
        <v>0.1</v>
      </c>
      <c r="E3" s="36">
        <f>Sheet1!$B$12</f>
        <v>70.333453670059171</v>
      </c>
      <c r="F3">
        <v>0.1</v>
      </c>
    </row>
    <row r="4" spans="1:6" x14ac:dyDescent="0.25">
      <c r="A4" s="36">
        <f>Sheet1!$B$14</f>
        <v>109.4075945978698</v>
      </c>
      <c r="B4">
        <v>0.2</v>
      </c>
      <c r="C4" s="36">
        <f>Sheet1!$B$13</f>
        <v>105.50018050508875</v>
      </c>
      <c r="D4">
        <v>0.2</v>
      </c>
      <c r="E4" s="36">
        <f>Sheet1!$B$12</f>
        <v>70.333453670059171</v>
      </c>
      <c r="F4">
        <v>0.2</v>
      </c>
    </row>
    <row r="5" spans="1:6" x14ac:dyDescent="0.25">
      <c r="A5" s="36">
        <f>Sheet1!$B$14</f>
        <v>109.4075945978698</v>
      </c>
      <c r="B5">
        <v>0.3</v>
      </c>
      <c r="C5" s="36">
        <f>Sheet1!$B$13</f>
        <v>105.50018050508875</v>
      </c>
      <c r="D5">
        <v>0.3</v>
      </c>
      <c r="E5" s="36">
        <f>Sheet1!$B$12</f>
        <v>70.333453670059171</v>
      </c>
      <c r="F5">
        <v>0.3</v>
      </c>
    </row>
    <row r="6" spans="1:6" x14ac:dyDescent="0.25">
      <c r="A6" s="36">
        <f>Sheet1!$B$14</f>
        <v>109.4075945978698</v>
      </c>
      <c r="B6">
        <v>0.4</v>
      </c>
      <c r="C6" s="36">
        <f>Sheet1!$B$13</f>
        <v>105.50018050508875</v>
      </c>
      <c r="D6">
        <v>0.4</v>
      </c>
      <c r="E6" s="36">
        <f>Sheet1!$B$12</f>
        <v>70.333453670059171</v>
      </c>
      <c r="F6">
        <v>0.4</v>
      </c>
    </row>
    <row r="7" spans="1:6" x14ac:dyDescent="0.25">
      <c r="A7" s="36">
        <f>Sheet1!$B$14</f>
        <v>109.4075945978698</v>
      </c>
      <c r="B7">
        <v>0.5</v>
      </c>
      <c r="C7" s="36">
        <f>Sheet1!$B$13</f>
        <v>105.50018050508875</v>
      </c>
      <c r="D7">
        <v>0.5</v>
      </c>
      <c r="E7" s="36">
        <f>Sheet1!$B$12</f>
        <v>70.333453670059171</v>
      </c>
      <c r="F7">
        <v>0.5</v>
      </c>
    </row>
    <row r="8" spans="1:6" x14ac:dyDescent="0.25">
      <c r="A8" s="36">
        <f>Sheet1!$B$14</f>
        <v>109.4075945978698</v>
      </c>
      <c r="B8">
        <v>0.6</v>
      </c>
      <c r="C8" s="36">
        <f>Sheet1!$B$13</f>
        <v>105.50018050508875</v>
      </c>
      <c r="D8">
        <v>0.6</v>
      </c>
      <c r="E8" s="36">
        <f>Sheet1!$B$12</f>
        <v>70.333453670059171</v>
      </c>
      <c r="F8">
        <v>0.6</v>
      </c>
    </row>
    <row r="9" spans="1:6" x14ac:dyDescent="0.25">
      <c r="A9" s="36">
        <f>Sheet1!$B$14</f>
        <v>109.4075945978698</v>
      </c>
      <c r="B9">
        <v>0.7</v>
      </c>
      <c r="C9" s="36">
        <f>Sheet1!$B$13</f>
        <v>105.50018050508875</v>
      </c>
      <c r="D9">
        <v>0.7</v>
      </c>
      <c r="E9" s="36">
        <f>Sheet1!$B$12</f>
        <v>70.333453670059171</v>
      </c>
      <c r="F9">
        <v>0.7</v>
      </c>
    </row>
    <row r="10" spans="1:6" x14ac:dyDescent="0.25">
      <c r="A10" s="36">
        <f>Sheet1!$B$14</f>
        <v>109.4075945978698</v>
      </c>
      <c r="B10">
        <v>0.8</v>
      </c>
      <c r="C10" s="36">
        <f>Sheet1!$B$13</f>
        <v>105.50018050508875</v>
      </c>
      <c r="D10">
        <v>0.8</v>
      </c>
      <c r="E10" s="36">
        <f>Sheet1!$B$12</f>
        <v>70.333453670059171</v>
      </c>
      <c r="F10">
        <v>0.8</v>
      </c>
    </row>
    <row r="11" spans="1:6" x14ac:dyDescent="0.25">
      <c r="A11" s="36">
        <f>Sheet1!$B$14</f>
        <v>109.4075945978698</v>
      </c>
      <c r="B11">
        <v>0.9</v>
      </c>
      <c r="C11" s="36">
        <f>Sheet1!$B$13</f>
        <v>105.50018050508875</v>
      </c>
      <c r="D11">
        <v>0.9</v>
      </c>
      <c r="E11" s="36">
        <f>Sheet1!$B$12</f>
        <v>70.333453670059171</v>
      </c>
      <c r="F11">
        <v>0.9</v>
      </c>
    </row>
    <row r="12" spans="1:6" x14ac:dyDescent="0.25">
      <c r="A12" s="36">
        <f>Sheet1!$B$14</f>
        <v>109.4075945978698</v>
      </c>
      <c r="B12">
        <v>1</v>
      </c>
      <c r="C12" s="36">
        <f>Sheet1!$B$13</f>
        <v>105.50018050508875</v>
      </c>
      <c r="D12">
        <v>1</v>
      </c>
      <c r="E12" s="36">
        <f>Sheet1!$B$12</f>
        <v>70.333453670059171</v>
      </c>
      <c r="F12">
        <v>1</v>
      </c>
    </row>
    <row r="13" spans="1:6" x14ac:dyDescent="0.25">
      <c r="A13" s="36">
        <f>Sheet1!$B$14</f>
        <v>109.4075945978698</v>
      </c>
      <c r="B13">
        <v>1.1000000000000001</v>
      </c>
      <c r="C13" s="36">
        <f>Sheet1!$B$13</f>
        <v>105.50018050508875</v>
      </c>
      <c r="D13">
        <v>1.1000000000000001</v>
      </c>
      <c r="E13" s="36">
        <f>Sheet1!$B$12</f>
        <v>70.333453670059171</v>
      </c>
      <c r="F13">
        <v>1.1000000000000001</v>
      </c>
    </row>
    <row r="14" spans="1:6" x14ac:dyDescent="0.25">
      <c r="A14" s="36">
        <f>Sheet1!$B$14</f>
        <v>109.4075945978698</v>
      </c>
      <c r="B14">
        <v>1.2</v>
      </c>
      <c r="C14" s="36">
        <f>Sheet1!$B$13</f>
        <v>105.50018050508875</v>
      </c>
      <c r="D14">
        <v>1.2</v>
      </c>
      <c r="E14" s="36">
        <f>Sheet1!$B$12</f>
        <v>70.333453670059171</v>
      </c>
      <c r="F14">
        <v>1.2</v>
      </c>
    </row>
    <row r="15" spans="1:6" x14ac:dyDescent="0.25">
      <c r="A15" s="36">
        <f>Sheet1!$B$14</f>
        <v>109.4075945978698</v>
      </c>
      <c r="B15">
        <v>1.3</v>
      </c>
      <c r="C15" s="36">
        <f>Sheet1!$B$13</f>
        <v>105.50018050508875</v>
      </c>
      <c r="D15">
        <v>1.3</v>
      </c>
      <c r="E15" s="36">
        <f>Sheet1!$B$12</f>
        <v>70.333453670059171</v>
      </c>
      <c r="F15">
        <v>1.3</v>
      </c>
    </row>
    <row r="16" spans="1:6" x14ac:dyDescent="0.25">
      <c r="A16" s="36">
        <f>Sheet1!$B$14</f>
        <v>109.4075945978698</v>
      </c>
      <c r="B16">
        <v>1.4</v>
      </c>
      <c r="C16" s="36">
        <f>Sheet1!$B$13</f>
        <v>105.50018050508875</v>
      </c>
      <c r="D16">
        <v>1.4</v>
      </c>
      <c r="E16" s="36">
        <f>Sheet1!$B$12</f>
        <v>70.333453670059171</v>
      </c>
      <c r="F16">
        <v>1.4</v>
      </c>
    </row>
    <row r="17" spans="1:6" x14ac:dyDescent="0.25">
      <c r="A17" s="36">
        <f>Sheet1!$B$14</f>
        <v>109.4075945978698</v>
      </c>
      <c r="B17">
        <v>1.5</v>
      </c>
      <c r="C17" s="36">
        <f>Sheet1!$B$13</f>
        <v>105.50018050508875</v>
      </c>
      <c r="D17">
        <v>1.5</v>
      </c>
      <c r="E17" s="36">
        <f>Sheet1!$B$12</f>
        <v>70.333453670059171</v>
      </c>
      <c r="F17">
        <v>1.5</v>
      </c>
    </row>
    <row r="18" spans="1:6" x14ac:dyDescent="0.25">
      <c r="A18" s="36">
        <f>Sheet1!$B$14</f>
        <v>109.4075945978698</v>
      </c>
      <c r="B18">
        <v>1.6</v>
      </c>
      <c r="C18" s="36">
        <f>Sheet1!$B$13</f>
        <v>105.50018050508875</v>
      </c>
      <c r="D18">
        <v>1.6</v>
      </c>
      <c r="E18" s="36">
        <f>Sheet1!$B$12</f>
        <v>70.333453670059171</v>
      </c>
      <c r="F18">
        <v>1.6</v>
      </c>
    </row>
    <row r="19" spans="1:6" x14ac:dyDescent="0.25">
      <c r="A19" s="36">
        <f>Sheet1!$B$14</f>
        <v>109.4075945978698</v>
      </c>
      <c r="B19">
        <v>1.7</v>
      </c>
      <c r="C19" s="36">
        <f>Sheet1!$B$13</f>
        <v>105.50018050508875</v>
      </c>
      <c r="D19">
        <v>1.7</v>
      </c>
      <c r="E19" s="36">
        <f>Sheet1!$B$12</f>
        <v>70.333453670059171</v>
      </c>
      <c r="F19">
        <v>1.7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42CA-1A39-4DB3-ADB4-A6DA757DDE58}">
  <dimension ref="A1:F19"/>
  <sheetViews>
    <sheetView workbookViewId="0">
      <selection activeCell="I15" sqref="I15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Sheet1!$G$14</f>
        <v>135.87668287199998</v>
      </c>
      <c r="B2">
        <v>0</v>
      </c>
      <c r="C2" s="36">
        <f>Sheet1!$G$13</f>
        <v>129.96900100799999</v>
      </c>
      <c r="D2">
        <v>0</v>
      </c>
      <c r="E2" s="36">
        <f>Sheet1!$G$12</f>
        <v>94.522909823999996</v>
      </c>
      <c r="F2">
        <v>0</v>
      </c>
    </row>
    <row r="3" spans="1:6" x14ac:dyDescent="0.25">
      <c r="A3" s="36">
        <f>Sheet1!$G$14</f>
        <v>135.87668287199998</v>
      </c>
      <c r="B3">
        <v>0.1</v>
      </c>
      <c r="C3" s="36">
        <f>Sheet1!$G$13</f>
        <v>129.96900100799999</v>
      </c>
      <c r="D3">
        <v>0.1</v>
      </c>
      <c r="E3" s="36">
        <f>Sheet1!$G$12</f>
        <v>94.522909823999996</v>
      </c>
      <c r="F3">
        <v>0.1</v>
      </c>
    </row>
    <row r="4" spans="1:6" x14ac:dyDescent="0.25">
      <c r="A4" s="36">
        <f>Sheet1!$G$14</f>
        <v>135.87668287199998</v>
      </c>
      <c r="B4">
        <v>0.2</v>
      </c>
      <c r="C4" s="36">
        <f>Sheet1!$G$13</f>
        <v>129.96900100799999</v>
      </c>
      <c r="D4">
        <v>0.2</v>
      </c>
      <c r="E4" s="36">
        <f>Sheet1!$G$12</f>
        <v>94.522909823999996</v>
      </c>
      <c r="F4">
        <v>0.2</v>
      </c>
    </row>
    <row r="5" spans="1:6" x14ac:dyDescent="0.25">
      <c r="A5" s="36">
        <f>Sheet1!$G$14</f>
        <v>135.87668287199998</v>
      </c>
      <c r="B5">
        <v>0.3</v>
      </c>
      <c r="C5" s="36">
        <f>Sheet1!$G$13</f>
        <v>129.96900100799999</v>
      </c>
      <c r="D5">
        <v>0.3</v>
      </c>
      <c r="E5" s="36">
        <f>Sheet1!$G$12</f>
        <v>94.522909823999996</v>
      </c>
      <c r="F5">
        <v>0.3</v>
      </c>
    </row>
    <row r="6" spans="1:6" x14ac:dyDescent="0.25">
      <c r="A6" s="36">
        <f>Sheet1!$G$14</f>
        <v>135.87668287199998</v>
      </c>
      <c r="B6">
        <v>0.4</v>
      </c>
      <c r="C6" s="36">
        <f>Sheet1!$G$13</f>
        <v>129.96900100799999</v>
      </c>
      <c r="D6">
        <v>0.4</v>
      </c>
      <c r="E6" s="36">
        <f>Sheet1!$G$12</f>
        <v>94.522909823999996</v>
      </c>
      <c r="F6">
        <v>0.4</v>
      </c>
    </row>
    <row r="7" spans="1:6" x14ac:dyDescent="0.25">
      <c r="A7" s="36">
        <f>Sheet1!$G$14</f>
        <v>135.87668287199998</v>
      </c>
      <c r="B7">
        <v>0.5</v>
      </c>
      <c r="C7" s="36">
        <f>Sheet1!$G$13</f>
        <v>129.96900100799999</v>
      </c>
      <c r="D7">
        <v>0.5</v>
      </c>
      <c r="E7" s="36">
        <f>Sheet1!$G$12</f>
        <v>94.522909823999996</v>
      </c>
      <c r="F7">
        <v>0.5</v>
      </c>
    </row>
    <row r="8" spans="1:6" x14ac:dyDescent="0.25">
      <c r="A8" s="36">
        <f>Sheet1!$G$14</f>
        <v>135.87668287199998</v>
      </c>
      <c r="B8">
        <v>0.6</v>
      </c>
      <c r="C8" s="36">
        <f>Sheet1!$G$13</f>
        <v>129.96900100799999</v>
      </c>
      <c r="D8">
        <v>0.6</v>
      </c>
      <c r="E8" s="36">
        <f>Sheet1!$G$12</f>
        <v>94.522909823999996</v>
      </c>
      <c r="F8">
        <v>0.6</v>
      </c>
    </row>
    <row r="9" spans="1:6" x14ac:dyDescent="0.25">
      <c r="A9" s="36">
        <f>Sheet1!$G$14</f>
        <v>135.87668287199998</v>
      </c>
      <c r="B9">
        <v>0.7</v>
      </c>
      <c r="C9" s="36">
        <f>Sheet1!$G$13</f>
        <v>129.96900100799999</v>
      </c>
      <c r="D9">
        <v>0.7</v>
      </c>
      <c r="E9" s="36">
        <f>Sheet1!$G$12</f>
        <v>94.522909823999996</v>
      </c>
      <c r="F9">
        <v>0.7</v>
      </c>
    </row>
    <row r="10" spans="1:6" x14ac:dyDescent="0.25">
      <c r="A10" s="36">
        <f>Sheet1!$G$14</f>
        <v>135.87668287199998</v>
      </c>
      <c r="B10">
        <v>0.8</v>
      </c>
      <c r="C10" s="36">
        <f>Sheet1!$G$13</f>
        <v>129.96900100799999</v>
      </c>
      <c r="D10">
        <v>0.8</v>
      </c>
      <c r="E10" s="36">
        <f>Sheet1!$G$12</f>
        <v>94.522909823999996</v>
      </c>
      <c r="F10">
        <v>0.8</v>
      </c>
    </row>
    <row r="11" spans="1:6" x14ac:dyDescent="0.25">
      <c r="A11" s="36">
        <f>Sheet1!$G$14</f>
        <v>135.87668287199998</v>
      </c>
      <c r="B11">
        <v>0.9</v>
      </c>
      <c r="C11" s="36">
        <f>Sheet1!$G$13</f>
        <v>129.96900100799999</v>
      </c>
      <c r="D11">
        <v>0.9</v>
      </c>
      <c r="E11" s="36">
        <f>Sheet1!$G$12</f>
        <v>94.522909823999996</v>
      </c>
      <c r="F11">
        <v>0.9</v>
      </c>
    </row>
    <row r="12" spans="1:6" x14ac:dyDescent="0.25">
      <c r="A12" s="36">
        <f>Sheet1!$G$14</f>
        <v>135.87668287199998</v>
      </c>
      <c r="B12">
        <v>1</v>
      </c>
      <c r="C12" s="36">
        <f>Sheet1!$G$13</f>
        <v>129.96900100799999</v>
      </c>
      <c r="D12">
        <v>1</v>
      </c>
      <c r="E12" s="36">
        <f>Sheet1!$G$12</f>
        <v>94.522909823999996</v>
      </c>
      <c r="F12">
        <v>1</v>
      </c>
    </row>
    <row r="13" spans="1:6" x14ac:dyDescent="0.25">
      <c r="A13" s="36">
        <f>Sheet1!$G$14</f>
        <v>135.87668287199998</v>
      </c>
      <c r="B13">
        <v>1.1000000000000001</v>
      </c>
      <c r="C13" s="36">
        <f>Sheet1!$G$13</f>
        <v>129.96900100799999</v>
      </c>
      <c r="D13">
        <v>1.1000000000000001</v>
      </c>
      <c r="E13" s="36">
        <f>Sheet1!$G$12</f>
        <v>94.522909823999996</v>
      </c>
      <c r="F13">
        <v>1.1000000000000001</v>
      </c>
    </row>
    <row r="14" spans="1:6" x14ac:dyDescent="0.25">
      <c r="A14" s="36">
        <f>Sheet1!$G$14</f>
        <v>135.87668287199998</v>
      </c>
      <c r="B14">
        <v>1.2</v>
      </c>
      <c r="C14" s="36">
        <f>Sheet1!$G$13</f>
        <v>129.96900100799999</v>
      </c>
      <c r="D14">
        <v>1.2</v>
      </c>
      <c r="E14" s="36">
        <f>Sheet1!$G$12</f>
        <v>94.522909823999996</v>
      </c>
      <c r="F14">
        <v>1.2</v>
      </c>
    </row>
    <row r="15" spans="1:6" x14ac:dyDescent="0.25">
      <c r="A15" s="36">
        <f>Sheet1!$G$14</f>
        <v>135.87668287199998</v>
      </c>
      <c r="B15">
        <v>1.3</v>
      </c>
      <c r="C15" s="36">
        <f>Sheet1!$G$13</f>
        <v>129.96900100799999</v>
      </c>
      <c r="D15">
        <v>1.3</v>
      </c>
      <c r="E15" s="36">
        <f>Sheet1!$G$12</f>
        <v>94.522909823999996</v>
      </c>
      <c r="F15">
        <v>1.3</v>
      </c>
    </row>
    <row r="16" spans="1:6" x14ac:dyDescent="0.25">
      <c r="A16" s="36">
        <f>Sheet1!$G$14</f>
        <v>135.87668287199998</v>
      </c>
      <c r="B16">
        <v>1.4</v>
      </c>
      <c r="C16" s="36">
        <f>Sheet1!$G$13</f>
        <v>129.96900100799999</v>
      </c>
      <c r="D16">
        <v>1.4</v>
      </c>
      <c r="E16" s="36">
        <f>Sheet1!$G$12</f>
        <v>94.522909823999996</v>
      </c>
      <c r="F16">
        <v>1.4</v>
      </c>
    </row>
    <row r="17" spans="1:6" x14ac:dyDescent="0.25">
      <c r="A17" s="36">
        <f>Sheet1!$G$14</f>
        <v>135.87668287199998</v>
      </c>
      <c r="B17">
        <v>1.5</v>
      </c>
      <c r="C17" s="36">
        <f>Sheet1!$G$13</f>
        <v>129.96900100799999</v>
      </c>
      <c r="D17">
        <v>1.5</v>
      </c>
      <c r="E17" s="36">
        <f>Sheet1!$G$12</f>
        <v>94.522909823999996</v>
      </c>
      <c r="F17">
        <v>1.5</v>
      </c>
    </row>
    <row r="18" spans="1:6" x14ac:dyDescent="0.25">
      <c r="A18" s="36">
        <f>Sheet1!$G$14</f>
        <v>135.87668287199998</v>
      </c>
      <c r="B18">
        <v>1.6</v>
      </c>
      <c r="C18" s="36">
        <f>Sheet1!$G$13</f>
        <v>129.96900100799999</v>
      </c>
      <c r="D18">
        <v>1.6</v>
      </c>
      <c r="E18" s="36">
        <f>Sheet1!$G$12</f>
        <v>94.522909823999996</v>
      </c>
      <c r="F18">
        <v>1.6</v>
      </c>
    </row>
    <row r="19" spans="1:6" x14ac:dyDescent="0.25">
      <c r="A19" s="36">
        <f>Sheet1!$G$14</f>
        <v>135.87668287199998</v>
      </c>
      <c r="B19">
        <v>1.7</v>
      </c>
      <c r="C19" s="36">
        <f>Sheet1!$G$13</f>
        <v>129.96900100799999</v>
      </c>
      <c r="D19">
        <v>1.7</v>
      </c>
      <c r="E19" s="36">
        <f>Sheet1!$G$12</f>
        <v>94.522909823999996</v>
      </c>
      <c r="F19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50 seat(SL)</vt:lpstr>
      <vt:lpstr>50 seat(5000ft)</vt:lpstr>
      <vt:lpstr>76 seat(5000ft)</vt:lpstr>
      <vt:lpstr>76 seat(SL)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Ali</cp:lastModifiedBy>
  <dcterms:created xsi:type="dcterms:W3CDTF">2020-11-30T17:49:36Z</dcterms:created>
  <dcterms:modified xsi:type="dcterms:W3CDTF">2021-03-16T07:38:42Z</dcterms:modified>
</cp:coreProperties>
</file>