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8_{B6F6FBDD-B632-44F8-9DC0-37111B6A121F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76 seat" sheetId="3" r:id="rId1"/>
    <sheet name="50 sea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I34" i="4" s="1"/>
  <c r="H33" i="4"/>
  <c r="I33" i="4" s="1"/>
  <c r="H32" i="4"/>
  <c r="I32" i="4" s="1"/>
  <c r="H31" i="4"/>
  <c r="I31" i="4" s="1"/>
  <c r="H30" i="4"/>
  <c r="I30" i="4" s="1"/>
  <c r="H29" i="4"/>
  <c r="I29" i="4" s="1"/>
  <c r="U29" i="4" s="1"/>
  <c r="H28" i="4"/>
  <c r="I28" i="4" s="1"/>
  <c r="H27" i="4"/>
  <c r="I27" i="4" s="1"/>
  <c r="U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U21" i="4" s="1"/>
  <c r="I20" i="4"/>
  <c r="Q20" i="4" s="1"/>
  <c r="H20" i="4"/>
  <c r="I19" i="4"/>
  <c r="U19" i="4" s="1"/>
  <c r="H19" i="4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U13" i="4" s="1"/>
  <c r="I12" i="4"/>
  <c r="Q12" i="4" s="1"/>
  <c r="H12" i="4"/>
  <c r="H11" i="4"/>
  <c r="I11" i="4" s="1"/>
  <c r="U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U5" i="4" s="1"/>
  <c r="Q28" i="4" l="1"/>
  <c r="U28" i="4"/>
  <c r="U12" i="4"/>
  <c r="U20" i="4"/>
  <c r="S7" i="4"/>
  <c r="Q7" i="4"/>
  <c r="U7" i="4"/>
  <c r="S23" i="4"/>
  <c r="Q23" i="4"/>
  <c r="U23" i="4"/>
  <c r="U8" i="4"/>
  <c r="S8" i="4"/>
  <c r="Q8" i="4"/>
  <c r="U24" i="4"/>
  <c r="S24" i="4"/>
  <c r="Q24" i="4"/>
  <c r="S25" i="4"/>
  <c r="U25" i="4"/>
  <c r="Q25" i="4"/>
  <c r="Q14" i="4"/>
  <c r="U14" i="4"/>
  <c r="S14" i="4"/>
  <c r="Q30" i="4"/>
  <c r="U30" i="4"/>
  <c r="S30" i="4"/>
  <c r="U26" i="4"/>
  <c r="S26" i="4"/>
  <c r="Q26" i="4"/>
  <c r="S15" i="4"/>
  <c r="Q15" i="4"/>
  <c r="U15" i="4"/>
  <c r="S31" i="4"/>
  <c r="Q31" i="4"/>
  <c r="U31" i="4"/>
  <c r="U16" i="4"/>
  <c r="S16" i="4"/>
  <c r="Q16" i="4"/>
  <c r="U32" i="4"/>
  <c r="S32" i="4"/>
  <c r="Q32" i="4"/>
  <c r="S9" i="4"/>
  <c r="U9" i="4"/>
  <c r="Q9" i="4"/>
  <c r="S17" i="4"/>
  <c r="U17" i="4"/>
  <c r="Q17" i="4"/>
  <c r="U33" i="4"/>
  <c r="S33" i="4"/>
  <c r="Q33" i="4"/>
  <c r="U10" i="4"/>
  <c r="S10" i="4"/>
  <c r="Q10" i="4"/>
  <c r="Q6" i="4"/>
  <c r="U6" i="4"/>
  <c r="S6" i="4"/>
  <c r="U18" i="4"/>
  <c r="S18" i="4"/>
  <c r="Q18" i="4"/>
  <c r="U22" i="4"/>
  <c r="S22" i="4"/>
  <c r="Q22" i="4"/>
  <c r="U34" i="4"/>
  <c r="S34" i="4"/>
  <c r="Q34" i="4"/>
  <c r="S12" i="4"/>
  <c r="S20" i="4"/>
  <c r="S28" i="4"/>
  <c r="Q11" i="4"/>
  <c r="Q19" i="4"/>
  <c r="Q27" i="4"/>
  <c r="S11" i="4"/>
  <c r="S19" i="4"/>
  <c r="S27" i="4"/>
  <c r="Q5" i="4"/>
  <c r="Q13" i="4"/>
  <c r="Q21" i="4"/>
  <c r="Q29" i="4"/>
  <c r="S5" i="4"/>
  <c r="S13" i="4"/>
  <c r="S21" i="4"/>
  <c r="S29" i="4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I26" i="3"/>
  <c r="H26" i="3"/>
  <c r="H25" i="3"/>
  <c r="I25" i="3" s="1"/>
  <c r="H24" i="3"/>
  <c r="I24" i="3" s="1"/>
  <c r="I23" i="3"/>
  <c r="H23" i="3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I10" i="3"/>
  <c r="H10" i="3"/>
  <c r="H9" i="3"/>
  <c r="I9" i="3" s="1"/>
  <c r="H8" i="3"/>
  <c r="I8" i="3" s="1"/>
  <c r="I7" i="3"/>
  <c r="H7" i="3"/>
  <c r="H6" i="3"/>
  <c r="I6" i="3" s="1"/>
  <c r="H5" i="3"/>
  <c r="I5" i="3" s="1"/>
  <c r="Q31" i="3" l="1"/>
  <c r="U31" i="3"/>
  <c r="S31" i="3"/>
  <c r="S25" i="3"/>
  <c r="U25" i="3"/>
  <c r="Q25" i="3"/>
  <c r="Q15" i="3"/>
  <c r="U15" i="3"/>
  <c r="S15" i="3"/>
  <c r="S33" i="3"/>
  <c r="U33" i="3"/>
  <c r="Q33" i="3"/>
  <c r="S9" i="3"/>
  <c r="U9" i="3"/>
  <c r="Q9" i="3"/>
  <c r="Q11" i="3"/>
  <c r="S11" i="3"/>
  <c r="U11" i="3"/>
  <c r="S34" i="3"/>
  <c r="Q34" i="3"/>
  <c r="U34" i="3"/>
  <c r="S17" i="3"/>
  <c r="U17" i="3"/>
  <c r="Q17" i="3"/>
  <c r="Q18" i="3"/>
  <c r="S18" i="3"/>
  <c r="U18" i="3"/>
  <c r="Q19" i="3"/>
  <c r="S19" i="3"/>
  <c r="U19" i="3"/>
  <c r="Q27" i="3"/>
  <c r="S27" i="3"/>
  <c r="U27" i="3"/>
  <c r="U7" i="3"/>
  <c r="Q7" i="3"/>
  <c r="S7" i="3"/>
  <c r="S8" i="3"/>
  <c r="U8" i="3"/>
  <c r="Q8" i="3"/>
  <c r="U20" i="3"/>
  <c r="Q20" i="3"/>
  <c r="S20" i="3"/>
  <c r="S16" i="3"/>
  <c r="U16" i="3"/>
  <c r="Q16" i="3"/>
  <c r="U21" i="3"/>
  <c r="Q21" i="3"/>
  <c r="S21" i="3"/>
  <c r="S26" i="3"/>
  <c r="U26" i="3"/>
  <c r="Q26" i="3"/>
  <c r="S32" i="3"/>
  <c r="U32" i="3"/>
  <c r="Q32" i="3"/>
  <c r="S10" i="3"/>
  <c r="Q10" i="3"/>
  <c r="U10" i="3"/>
  <c r="U22" i="3"/>
  <c r="Q22" i="3"/>
  <c r="S22" i="3"/>
  <c r="U6" i="3"/>
  <c r="Q6" i="3"/>
  <c r="S6" i="3"/>
  <c r="Q12" i="3"/>
  <c r="U12" i="3"/>
  <c r="S12" i="3"/>
  <c r="U23" i="3"/>
  <c r="Q23" i="3"/>
  <c r="S23" i="3"/>
  <c r="Q28" i="3"/>
  <c r="S28" i="3"/>
  <c r="U28" i="3"/>
  <c r="U13" i="3"/>
  <c r="Q13" i="3"/>
  <c r="S13" i="3"/>
  <c r="S24" i="3"/>
  <c r="U24" i="3"/>
  <c r="Q24" i="3"/>
  <c r="U29" i="3"/>
  <c r="Q29" i="3"/>
  <c r="S29" i="3"/>
  <c r="U14" i="3"/>
  <c r="Q14" i="3"/>
  <c r="S14" i="3"/>
  <c r="U30" i="3"/>
  <c r="Q30" i="3"/>
  <c r="S30" i="3"/>
  <c r="S5" i="3"/>
  <c r="U5" i="3"/>
  <c r="Q5" i="3"/>
</calcChain>
</file>

<file path=xl/sharedStrings.xml><?xml version="1.0" encoding="utf-8"?>
<sst xmlns="http://schemas.openxmlformats.org/spreadsheetml/2006/main" count="62" uniqueCount="22">
  <si>
    <t>Density</t>
  </si>
  <si>
    <t>Turn Velocity</t>
  </si>
  <si>
    <t>Temperature</t>
  </si>
  <si>
    <t>Gas Constant</t>
  </si>
  <si>
    <t>Turn Mach</t>
  </si>
  <si>
    <t>Altitude</t>
  </si>
  <si>
    <t>ft</t>
  </si>
  <si>
    <t>slug/ft^3</t>
  </si>
  <si>
    <t>k</t>
  </si>
  <si>
    <t>Specific Heat Ratio</t>
  </si>
  <si>
    <t>ft/s</t>
  </si>
  <si>
    <t>J/k</t>
  </si>
  <si>
    <t>Dynamic Pressure</t>
  </si>
  <si>
    <t>CD0</t>
  </si>
  <si>
    <t>AR</t>
  </si>
  <si>
    <t>e</t>
  </si>
  <si>
    <t>T/W</t>
  </si>
  <si>
    <t>W/S</t>
  </si>
  <si>
    <t>Load Factor</t>
  </si>
  <si>
    <t>High Tech</t>
  </si>
  <si>
    <t>Mid Tech</t>
  </si>
  <si>
    <t>Low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</si>
</sst>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4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0" xfId="0" applyNumberFormat="1"/>
    <xf numFmtId="165" fontId="1" fillId="3" borderId="3" xfId="0" applyNumberFormat="1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seat'!$P$5:$P$34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seat'!$Q$5:$Q$34</c:f>
              <c:numCache>
                <c:formatCode>#,##0.0000</c:formatCode>
                <c:ptCount val="30"/>
                <c:pt idx="0">
                  <c:v>0.7020989951404526</c:v>
                </c:pt>
                <c:pt idx="1">
                  <c:v>0.3671041078274051</c:v>
                </c:pt>
                <c:pt idx="2">
                  <c:v>0.26257452772624656</c:v>
                </c:pt>
                <c:pt idx="3">
                  <c:v>0.21566127442806024</c:v>
                </c:pt>
                <c:pt idx="4">
                  <c:v>0.19179455185106278</c:v>
                </c:pt>
                <c:pt idx="5">
                  <c:v>0.1794510946346598</c:v>
                </c:pt>
                <c:pt idx="6">
                  <c:v>0.17369236048145364</c:v>
                </c:pt>
                <c:pt idx="7">
                  <c:v>0.17204907824274546</c:v>
                </c:pt>
                <c:pt idx="8">
                  <c:v>0.17314943061370267</c:v>
                </c:pt>
                <c:pt idx="9">
                  <c:v>0.17617032721142559</c:v>
                </c:pt>
                <c:pt idx="10">
                  <c:v>0.18058798324679634</c:v>
                </c:pt>
                <c:pt idx="11">
                  <c:v>0.18605320886040294</c:v>
                </c:pt>
                <c:pt idx="12">
                  <c:v>0.19232425722649865</c:v>
                </c:pt>
                <c:pt idx="13">
                  <c:v>0.19922845204097869</c:v>
                </c:pt>
                <c:pt idx="14">
                  <c:v>0.20663916401416615</c:v>
                </c:pt>
                <c:pt idx="15">
                  <c:v>0.21446142117880346</c:v>
                </c:pt>
                <c:pt idx="16">
                  <c:v>0.22262259791286998</c:v>
                </c:pt>
                <c:pt idx="17">
                  <c:v>0.23106620762146091</c:v>
                </c:pt>
                <c:pt idx="18">
                  <c:v>0.2397476556243881</c:v>
                </c:pt>
                <c:pt idx="19">
                  <c:v>0.2486312661775012</c:v>
                </c:pt>
                <c:pt idx="20">
                  <c:v>0.25768815891648789</c:v>
                </c:pt>
                <c:pt idx="21">
                  <c:v>0.26689470445236541</c:v>
                </c:pt>
                <c:pt idx="22">
                  <c:v>0.27623138285510451</c:v>
                </c:pt>
                <c:pt idx="23">
                  <c:v>0.28568192751634758</c:v>
                </c:pt>
                <c:pt idx="24">
                  <c:v>0.29523267448507401</c:v>
                </c:pt>
                <c:pt idx="25">
                  <c:v>0.30487206195657424</c:v>
                </c:pt>
                <c:pt idx="26">
                  <c:v>0.31459024098609567</c:v>
                </c:pt>
                <c:pt idx="27">
                  <c:v>0.3243787696209931</c:v>
                </c:pt>
                <c:pt idx="28">
                  <c:v>0.33423037031588287</c:v>
                </c:pt>
                <c:pt idx="29">
                  <c:v>0.34413873586476568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036-993C-38FC52123459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seat'!$R$5:$R$34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seat'!$S$5:$S$34</c:f>
              <c:numCache>
                <c:formatCode>#,##0.0000</c:formatCode>
                <c:ptCount val="30"/>
                <c:pt idx="0">
                  <c:v>0.70152561620269616</c:v>
                </c:pt>
                <c:pt idx="1">
                  <c:v>0.36595734995189233</c:v>
                </c:pt>
                <c:pt idx="2">
                  <c:v>0.26085439091297741</c:v>
                </c:pt>
                <c:pt idx="3">
                  <c:v>0.21336775867703467</c:v>
                </c:pt>
                <c:pt idx="4">
                  <c:v>0.18892765716228083</c:v>
                </c:pt>
                <c:pt idx="5">
                  <c:v>0.17601082100812146</c:v>
                </c:pt>
                <c:pt idx="6">
                  <c:v>0.16967870791715892</c:v>
                </c:pt>
                <c:pt idx="7">
                  <c:v>0.16746204674069437</c:v>
                </c:pt>
                <c:pt idx="8">
                  <c:v>0.16798902017389516</c:v>
                </c:pt>
                <c:pt idx="9">
                  <c:v>0.1704365378338617</c:v>
                </c:pt>
                <c:pt idx="10">
                  <c:v>0.17428081493147607</c:v>
                </c:pt>
                <c:pt idx="11">
                  <c:v>0.17917266160732628</c:v>
                </c:pt>
                <c:pt idx="12">
                  <c:v>0.18487033103566558</c:v>
                </c:pt>
                <c:pt idx="13">
                  <c:v>0.19120114691238926</c:v>
                </c:pt>
                <c:pt idx="14">
                  <c:v>0.19803847994782034</c:v>
                </c:pt>
                <c:pt idx="15">
                  <c:v>0.20528735817470123</c:v>
                </c:pt>
                <c:pt idx="16">
                  <c:v>0.21287515597101136</c:v>
                </c:pt>
                <c:pt idx="17">
                  <c:v>0.22074538674184591</c:v>
                </c:pt>
                <c:pt idx="18">
                  <c:v>0.22885345580701671</c:v>
                </c:pt>
                <c:pt idx="19">
                  <c:v>0.23716368742237343</c:v>
                </c:pt>
                <c:pt idx="20">
                  <c:v>0.2456472012236037</c:v>
                </c:pt>
                <c:pt idx="21">
                  <c:v>0.25428036782172486</c:v>
                </c:pt>
                <c:pt idx="22">
                  <c:v>0.26304366728670758</c:v>
                </c:pt>
                <c:pt idx="23">
                  <c:v>0.27192083301019421</c:v>
                </c:pt>
                <c:pt idx="24">
                  <c:v>0.28089820104116425</c:v>
                </c:pt>
                <c:pt idx="25">
                  <c:v>0.28996420957490809</c:v>
                </c:pt>
                <c:pt idx="26">
                  <c:v>0.2991090096666732</c:v>
                </c:pt>
                <c:pt idx="27">
                  <c:v>0.30832415936381424</c:v>
                </c:pt>
                <c:pt idx="28">
                  <c:v>0.31760238112094763</c:v>
                </c:pt>
                <c:pt idx="29">
                  <c:v>0.32693736773207405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9-4036-993C-38FC52123459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seat'!$T$5:$T$34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seat'!$U$5:$U$34</c:f>
              <c:numCache>
                <c:formatCode>#,##0.0000</c:formatCode>
                <c:ptCount val="30"/>
                <c:pt idx="0">
                  <c:v>0.70101054698742349</c:v>
                </c:pt>
                <c:pt idx="1">
                  <c:v>0.36492721152134699</c:v>
                </c:pt>
                <c:pt idx="2">
                  <c:v>0.25930918326715935</c:v>
                </c:pt>
                <c:pt idx="3">
                  <c:v>0.21130748181594394</c:v>
                </c:pt>
                <c:pt idx="4">
                  <c:v>0.18635231108591743</c:v>
                </c:pt>
                <c:pt idx="5">
                  <c:v>0.17292040571648537</c:v>
                </c:pt>
                <c:pt idx="6">
                  <c:v>0.1660732234102501</c:v>
                </c:pt>
                <c:pt idx="7">
                  <c:v>0.16334149301851289</c:v>
                </c:pt>
                <c:pt idx="8">
                  <c:v>0.16335339723644099</c:v>
                </c:pt>
                <c:pt idx="9">
                  <c:v>0.16528584568113486</c:v>
                </c:pt>
                <c:pt idx="10">
                  <c:v>0.16861505356347653</c:v>
                </c:pt>
                <c:pt idx="11">
                  <c:v>0.17299183102405405</c:v>
                </c:pt>
                <c:pt idx="12">
                  <c:v>0.17817443123712068</c:v>
                </c:pt>
                <c:pt idx="13">
                  <c:v>0.18399017789857167</c:v>
                </c:pt>
                <c:pt idx="14">
                  <c:v>0.19031244171873005</c:v>
                </c:pt>
                <c:pt idx="15">
                  <c:v>0.19704625073033827</c:v>
                </c:pt>
                <c:pt idx="16">
                  <c:v>0.20411897931137574</c:v>
                </c:pt>
                <c:pt idx="17">
                  <c:v>0.21147414086693755</c:v>
                </c:pt>
                <c:pt idx="18">
                  <c:v>0.2190671407168357</c:v>
                </c:pt>
                <c:pt idx="19">
                  <c:v>0.22686230311691974</c:v>
                </c:pt>
                <c:pt idx="20">
                  <c:v>0.23483074770287732</c:v>
                </c:pt>
                <c:pt idx="21">
                  <c:v>0.24294884508572578</c:v>
                </c:pt>
                <c:pt idx="22">
                  <c:v>0.25119707533543584</c:v>
                </c:pt>
                <c:pt idx="23">
                  <c:v>0.25955917184364979</c:v>
                </c:pt>
                <c:pt idx="24">
                  <c:v>0.26802147065934712</c:v>
                </c:pt>
                <c:pt idx="25">
                  <c:v>0.27657240997781829</c:v>
                </c:pt>
                <c:pt idx="26">
                  <c:v>0.28520214085431067</c:v>
                </c:pt>
                <c:pt idx="27">
                  <c:v>0.29390222133617905</c:v>
                </c:pt>
                <c:pt idx="28">
                  <c:v>0.30266537387803971</c:v>
                </c:pt>
                <c:pt idx="29">
                  <c:v>0.31148529127389346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9-4036-993C-38FC521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seat'!$P$5:$P$34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seat'!$Q$5:$Q$34</c:f>
              <c:numCache>
                <c:formatCode>#,##0.0000</c:formatCode>
                <c:ptCount val="30"/>
                <c:pt idx="0">
                  <c:v>0.62694726452788008</c:v>
                </c:pt>
                <c:pt idx="1">
                  <c:v>0.32952824252111884</c:v>
                </c:pt>
                <c:pt idx="2">
                  <c:v>0.23752395085538908</c:v>
                </c:pt>
                <c:pt idx="3">
                  <c:v>0.19687334177491711</c:v>
                </c:pt>
                <c:pt idx="4">
                  <c:v>0.17676420572854828</c:v>
                </c:pt>
                <c:pt idx="5">
                  <c:v>0.16692580619923106</c:v>
                </c:pt>
                <c:pt idx="6">
                  <c:v>0.16295639896537184</c:v>
                </c:pt>
                <c:pt idx="7">
                  <c:v>0.16265511191617391</c:v>
                </c:pt>
                <c:pt idx="8">
                  <c:v>0.16479923832341684</c:v>
                </c:pt>
                <c:pt idx="9">
                  <c:v>0.16865515415016835</c:v>
                </c:pt>
                <c:pt idx="10">
                  <c:v>0.17375600773656247</c:v>
                </c:pt>
                <c:pt idx="11">
                  <c:v>0.17979056464268858</c:v>
                </c:pt>
                <c:pt idx="12">
                  <c:v>0.18654335487168539</c:v>
                </c:pt>
                <c:pt idx="13">
                  <c:v>0.19386047128293779</c:v>
                </c:pt>
                <c:pt idx="14">
                  <c:v>0.20162904863999467</c:v>
                </c:pt>
                <c:pt idx="15">
                  <c:v>0.20976443801551767</c:v>
                </c:pt>
                <c:pt idx="16">
                  <c:v>0.21820190787683633</c:v>
                </c:pt>
                <c:pt idx="17">
                  <c:v>0.22689111147631796</c:v>
                </c:pt>
                <c:pt idx="18">
                  <c:v>0.23579230138162113</c:v>
                </c:pt>
                <c:pt idx="19">
                  <c:v>0.24487367964687257</c:v>
                </c:pt>
                <c:pt idx="20">
                  <c:v>0.25410950507779395</c:v>
                </c:pt>
                <c:pt idx="21">
                  <c:v>0.26347871669724848</c:v>
                </c:pt>
                <c:pt idx="22">
                  <c:v>0.27296391630673184</c:v>
                </c:pt>
                <c:pt idx="23">
                  <c:v>0.28255060540749039</c:v>
                </c:pt>
                <c:pt idx="24">
                  <c:v>0.29222660526057109</c:v>
                </c:pt>
                <c:pt idx="25">
                  <c:v>0.30198161077916763</c:v>
                </c:pt>
                <c:pt idx="26">
                  <c:v>0.31180684355600041</c:v>
                </c:pt>
                <c:pt idx="27">
                  <c:v>0.32169477924197265</c:v>
                </c:pt>
                <c:pt idx="28">
                  <c:v>0.33163893132924244</c:v>
                </c:pt>
                <c:pt idx="29">
                  <c:v>0.34163367817767992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C-4671-A6C2-8EDD82CC410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seat'!$R$5:$R$34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seat'!$S$5:$S$34</c:f>
              <c:numCache>
                <c:formatCode>#,##0.0000</c:formatCode>
                <c:ptCount val="30"/>
                <c:pt idx="0">
                  <c:v>0.62637388559012364</c:v>
                </c:pt>
                <c:pt idx="1">
                  <c:v>0.32838148464560607</c:v>
                </c:pt>
                <c:pt idx="2">
                  <c:v>0.23580381404211989</c:v>
                </c:pt>
                <c:pt idx="3">
                  <c:v>0.19457982602389157</c:v>
                </c:pt>
                <c:pt idx="4">
                  <c:v>0.17389731103976636</c:v>
                </c:pt>
                <c:pt idx="5">
                  <c:v>0.16348553257269272</c:v>
                </c:pt>
                <c:pt idx="6">
                  <c:v>0.15894274640107714</c:v>
                </c:pt>
                <c:pt idx="7">
                  <c:v>0.15806808041412279</c:v>
                </c:pt>
                <c:pt idx="8">
                  <c:v>0.15963882788360934</c:v>
                </c:pt>
                <c:pt idx="9">
                  <c:v>0.16292136477260447</c:v>
                </c:pt>
                <c:pt idx="10">
                  <c:v>0.1674488394212422</c:v>
                </c:pt>
                <c:pt idx="11">
                  <c:v>0.1729100173896119</c:v>
                </c:pt>
                <c:pt idx="12">
                  <c:v>0.17908942868085231</c:v>
                </c:pt>
                <c:pt idx="13">
                  <c:v>0.18583316615434836</c:v>
                </c:pt>
                <c:pt idx="14">
                  <c:v>0.19302836457364886</c:v>
                </c:pt>
                <c:pt idx="15">
                  <c:v>0.20059037501141547</c:v>
                </c:pt>
                <c:pt idx="16">
                  <c:v>0.20845446593497771</c:v>
                </c:pt>
                <c:pt idx="17">
                  <c:v>0.21657029059670296</c:v>
                </c:pt>
                <c:pt idx="18">
                  <c:v>0.22489810156424975</c:v>
                </c:pt>
                <c:pt idx="19">
                  <c:v>0.23340610089174479</c:v>
                </c:pt>
                <c:pt idx="20">
                  <c:v>0.24206854738490979</c:v>
                </c:pt>
                <c:pt idx="21">
                  <c:v>0.25086438006660794</c:v>
                </c:pt>
                <c:pt idx="22">
                  <c:v>0.25977620073833491</c:v>
                </c:pt>
                <c:pt idx="23">
                  <c:v>0.26878951090133701</c:v>
                </c:pt>
                <c:pt idx="24">
                  <c:v>0.27789213181666134</c:v>
                </c:pt>
                <c:pt idx="25">
                  <c:v>0.28707375839750149</c:v>
                </c:pt>
                <c:pt idx="26">
                  <c:v>0.29632561223657794</c:v>
                </c:pt>
                <c:pt idx="27">
                  <c:v>0.30564016898479379</c:v>
                </c:pt>
                <c:pt idx="28">
                  <c:v>0.31501094213430719</c:v>
                </c:pt>
                <c:pt idx="29">
                  <c:v>0.32443231004498829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C-4671-A6C2-8EDD82CC4105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seat'!$T$5:$T$34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seat'!$U$5:$U$34</c:f>
              <c:numCache>
                <c:formatCode>#,##0.0000</c:formatCode>
                <c:ptCount val="30"/>
                <c:pt idx="0">
                  <c:v>0.62585881637485097</c:v>
                </c:pt>
                <c:pt idx="1">
                  <c:v>0.32735134621506068</c:v>
                </c:pt>
                <c:pt idx="2">
                  <c:v>0.23425860639630186</c:v>
                </c:pt>
                <c:pt idx="3">
                  <c:v>0.19251954916280081</c:v>
                </c:pt>
                <c:pt idx="4">
                  <c:v>0.17132196496340293</c:v>
                </c:pt>
                <c:pt idx="5">
                  <c:v>0.1603951172810566</c:v>
                </c:pt>
                <c:pt idx="6">
                  <c:v>0.15533726189416833</c:v>
                </c:pt>
                <c:pt idx="7">
                  <c:v>0.15394752669194134</c:v>
                </c:pt>
                <c:pt idx="8">
                  <c:v>0.15500320494615516</c:v>
                </c:pt>
                <c:pt idx="9">
                  <c:v>0.15777067261987762</c:v>
                </c:pt>
                <c:pt idx="10">
                  <c:v>0.16178307805324266</c:v>
                </c:pt>
                <c:pt idx="11">
                  <c:v>0.16672918680633969</c:v>
                </c:pt>
                <c:pt idx="12">
                  <c:v>0.17239352888230741</c:v>
                </c:pt>
                <c:pt idx="13">
                  <c:v>0.17862219714053076</c:v>
                </c:pt>
                <c:pt idx="14">
                  <c:v>0.18530232634455857</c:v>
                </c:pt>
                <c:pt idx="15">
                  <c:v>0.19234926756705251</c:v>
                </c:pt>
                <c:pt idx="16">
                  <c:v>0.19969828927534206</c:v>
                </c:pt>
                <c:pt idx="17">
                  <c:v>0.20729904472179467</c:v>
                </c:pt>
                <c:pt idx="18">
                  <c:v>0.21511178647406873</c:v>
                </c:pt>
                <c:pt idx="19">
                  <c:v>0.22310471658629111</c:v>
                </c:pt>
                <c:pt idx="20">
                  <c:v>0.23125209386418338</c:v>
                </c:pt>
                <c:pt idx="21">
                  <c:v>0.23953285733060886</c:v>
                </c:pt>
                <c:pt idx="22">
                  <c:v>0.2479296087870631</c:v>
                </c:pt>
                <c:pt idx="23">
                  <c:v>0.2564278497347926</c:v>
                </c:pt>
                <c:pt idx="24">
                  <c:v>0.26501540143484426</c:v>
                </c:pt>
                <c:pt idx="25">
                  <c:v>0.27368195880041168</c:v>
                </c:pt>
                <c:pt idx="26">
                  <c:v>0.28241874342421536</c:v>
                </c:pt>
                <c:pt idx="27">
                  <c:v>0.2912182309571586</c:v>
                </c:pt>
                <c:pt idx="28">
                  <c:v>0.30007393489139927</c:v>
                </c:pt>
                <c:pt idx="29">
                  <c:v>0.30898023358680771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C-4671-A6C2-8EDD82C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11</xdr:row>
      <xdr:rowOff>41030</xdr:rowOff>
    </xdr:from>
    <xdr:to>
      <xdr:col>11</xdr:col>
      <xdr:colOff>327660</xdr:colOff>
      <xdr:row>26</xdr:row>
      <xdr:rowOff>41031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BDB45-463C-4E20-9DCC-078CFA00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13</xdr:row>
      <xdr:rowOff>106680</xdr:rowOff>
    </xdr:from>
    <xdr:to>
      <xdr:col>19</xdr:col>
      <xdr:colOff>160020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2C49-4CA6-464A-8789-DE1F38B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58F-422C-4964-B558-66FAEC3F49F0}">
  <dimension ref="B2:U34"/>
  <sheetViews>
    <sheetView topLeftCell="A7" zoomScale="130" zoomScaleNormal="130" workbookViewId="0">
      <selection activeCell="D5" sqref="D5:D34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23" bestFit="1" customWidth="1"/>
    <col min="9" max="9" width="16" style="1" bestFit="1" customWidth="1"/>
    <col min="10" max="10" width="6.5703125" style="16" bestFit="1" customWidth="1"/>
    <col min="11" max="11" width="4.5703125" style="1" bestFit="1" customWidth="1"/>
    <col min="12" max="12" width="8.85546875" style="1" bestFit="1" customWidth="1"/>
    <col min="13" max="13" width="8.7109375" style="1" bestFit="1" customWidth="1"/>
    <col min="14" max="14" width="9.28515625" style="1" bestFit="1" customWidth="1"/>
    <col min="15" max="15" width="10.7109375" style="1" bestFit="1" customWidth="1"/>
    <col min="16" max="16" width="6.5703125" style="1" bestFit="1" customWidth="1"/>
    <col min="17" max="17" width="7.5703125" style="16" bestFit="1" customWidth="1"/>
    <col min="18" max="18" width="6.5703125" style="1" bestFit="1" customWidth="1"/>
    <col min="19" max="19" width="7.5703125" style="16" bestFit="1" customWidth="1"/>
    <col min="20" max="20" width="6.5703125" style="1" bestFit="1" customWidth="1"/>
    <col min="21" max="21" width="7.5703125" style="16" bestFit="1" customWidth="1"/>
  </cols>
  <sheetData>
    <row r="2" spans="2:21" ht="15.75" thickBot="1" x14ac:dyDescent="0.3"/>
    <row r="3" spans="2:21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24" t="s">
        <v>1</v>
      </c>
      <c r="I3" s="3" t="s">
        <v>12</v>
      </c>
      <c r="J3" s="19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18</v>
      </c>
      <c r="P3" s="4" t="s">
        <v>17</v>
      </c>
      <c r="Q3" s="17" t="s">
        <v>16</v>
      </c>
      <c r="R3" s="4" t="s">
        <v>17</v>
      </c>
      <c r="S3" s="17" t="s">
        <v>16</v>
      </c>
      <c r="T3" s="4" t="s">
        <v>17</v>
      </c>
      <c r="U3" s="17" t="s">
        <v>16</v>
      </c>
    </row>
    <row r="4" spans="2:21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25" t="s">
        <v>10</v>
      </c>
      <c r="I4" s="6"/>
      <c r="J4" s="20"/>
      <c r="K4" s="6"/>
      <c r="L4" s="6" t="s">
        <v>21</v>
      </c>
      <c r="M4" s="6" t="s">
        <v>20</v>
      </c>
      <c r="N4" s="6" t="s">
        <v>19</v>
      </c>
      <c r="O4" s="6"/>
      <c r="P4" s="29" t="s">
        <v>21</v>
      </c>
      <c r="Q4" s="30"/>
      <c r="R4" s="29" t="s">
        <v>20</v>
      </c>
      <c r="S4" s="30"/>
      <c r="T4" s="29" t="s">
        <v>19</v>
      </c>
      <c r="U4" s="30"/>
    </row>
    <row r="5" spans="2:21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6">
        <f>G5*SQRT(F5*E5*D5)*3.28084</f>
        <v>778.34315194077169</v>
      </c>
      <c r="I5" s="8">
        <f>0.5*C5*H5^2</f>
        <v>250.50576870857486</v>
      </c>
      <c r="J5" s="21">
        <v>1.38E-2</v>
      </c>
      <c r="K5" s="8">
        <v>7</v>
      </c>
      <c r="L5" s="28">
        <v>0.53</v>
      </c>
      <c r="M5" s="28">
        <v>0.56000000000000005</v>
      </c>
      <c r="N5" s="28">
        <v>0.59</v>
      </c>
      <c r="O5" s="8">
        <v>2.5</v>
      </c>
      <c r="P5" s="7">
        <v>5</v>
      </c>
      <c r="Q5" s="18">
        <f>((I5*J5)/(P5))+(((O5^2)*P5)/(K5*L5*PI()*I5))</f>
        <v>0.7020989951404526</v>
      </c>
      <c r="R5" s="7">
        <v>5</v>
      </c>
      <c r="S5" s="18">
        <f>((I5*J5)/(R5))+(((O5^2)*R5)/(K5*M5*PI()*I5))</f>
        <v>0.70152561620269616</v>
      </c>
      <c r="T5" s="7">
        <v>5</v>
      </c>
      <c r="U5" s="18">
        <f>((I5*J5)/(T5))+(((O5^2)*T5)/(K5*N5*PI()*I5))</f>
        <v>0.70101054698742349</v>
      </c>
    </row>
    <row r="6" spans="2:21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6">
        <f t="shared" ref="H6:H34" si="0">G6*SQRT(F6*E6*D6)*3.28084</f>
        <v>778.34315194077169</v>
      </c>
      <c r="I6" s="8">
        <f t="shared" ref="I6:I34" si="1">0.5*C6*H6^2</f>
        <v>250.50576870857486</v>
      </c>
      <c r="J6" s="21">
        <v>1.38E-2</v>
      </c>
      <c r="K6" s="8">
        <v>7</v>
      </c>
      <c r="L6" s="8">
        <v>0.53</v>
      </c>
      <c r="M6" s="8">
        <v>0.56000000000000005</v>
      </c>
      <c r="N6" s="8">
        <v>0.59</v>
      </c>
      <c r="O6" s="8">
        <v>2.5</v>
      </c>
      <c r="P6" s="7">
        <v>10</v>
      </c>
      <c r="Q6" s="18">
        <f t="shared" ref="Q6:Q34" si="2">((I6*J6)/(P6))+(((O6^2)*P6)/(K6*L6*PI()*I6))</f>
        <v>0.3671041078274051</v>
      </c>
      <c r="R6" s="7">
        <v>10</v>
      </c>
      <c r="S6" s="18">
        <f t="shared" ref="S6:S34" si="3">((I6*J6)/(R6))+(((O6^2)*R6)/(K6*M6*PI()*I6))</f>
        <v>0.36595734995189233</v>
      </c>
      <c r="T6" s="7">
        <v>10</v>
      </c>
      <c r="U6" s="18">
        <f t="shared" ref="U6:U34" si="4">((I6*J6)/(T6))+(((O6^2)*T6)/(K6*N6*PI()*I6))</f>
        <v>0.36492721152134699</v>
      </c>
    </row>
    <row r="7" spans="2:21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6">
        <f t="shared" si="0"/>
        <v>778.34315194077169</v>
      </c>
      <c r="I7" s="8">
        <f t="shared" si="1"/>
        <v>250.50576870857486</v>
      </c>
      <c r="J7" s="21">
        <v>1.38E-2</v>
      </c>
      <c r="K7" s="8">
        <v>7</v>
      </c>
      <c r="L7" s="8">
        <v>0.53</v>
      </c>
      <c r="M7" s="8">
        <v>0.56000000000000005</v>
      </c>
      <c r="N7" s="8">
        <v>0.59</v>
      </c>
      <c r="O7" s="8">
        <v>2.5</v>
      </c>
      <c r="P7" s="7">
        <v>15</v>
      </c>
      <c r="Q7" s="18">
        <f t="shared" si="2"/>
        <v>0.26257452772624656</v>
      </c>
      <c r="R7" s="7">
        <v>15</v>
      </c>
      <c r="S7" s="18">
        <f t="shared" si="3"/>
        <v>0.26085439091297741</v>
      </c>
      <c r="T7" s="7">
        <v>15</v>
      </c>
      <c r="U7" s="18">
        <f t="shared" si="4"/>
        <v>0.25930918326715935</v>
      </c>
    </row>
    <row r="8" spans="2:21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6">
        <f t="shared" si="0"/>
        <v>778.34315194077169</v>
      </c>
      <c r="I8" s="8">
        <f t="shared" si="1"/>
        <v>250.50576870857486</v>
      </c>
      <c r="J8" s="21">
        <v>1.38E-2</v>
      </c>
      <c r="K8" s="8">
        <v>7</v>
      </c>
      <c r="L8" s="8">
        <v>0.53</v>
      </c>
      <c r="M8" s="8">
        <v>0.56000000000000005</v>
      </c>
      <c r="N8" s="8">
        <v>0.59</v>
      </c>
      <c r="O8" s="8">
        <v>2.5</v>
      </c>
      <c r="P8" s="7">
        <v>20</v>
      </c>
      <c r="Q8" s="18">
        <f t="shared" si="2"/>
        <v>0.21566127442806024</v>
      </c>
      <c r="R8" s="7">
        <v>20</v>
      </c>
      <c r="S8" s="18">
        <f t="shared" si="3"/>
        <v>0.21336775867703467</v>
      </c>
      <c r="T8" s="7">
        <v>20</v>
      </c>
      <c r="U8" s="18">
        <f t="shared" si="4"/>
        <v>0.21130748181594394</v>
      </c>
    </row>
    <row r="9" spans="2:21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6">
        <f t="shared" si="0"/>
        <v>778.34315194077169</v>
      </c>
      <c r="I9" s="8">
        <f t="shared" si="1"/>
        <v>250.50576870857486</v>
      </c>
      <c r="J9" s="21">
        <v>1.38E-2</v>
      </c>
      <c r="K9" s="8">
        <v>7</v>
      </c>
      <c r="L9" s="8">
        <v>0.53</v>
      </c>
      <c r="M9" s="8">
        <v>0.56000000000000005</v>
      </c>
      <c r="N9" s="8">
        <v>0.59</v>
      </c>
      <c r="O9" s="8">
        <v>2.5</v>
      </c>
      <c r="P9" s="7">
        <v>25</v>
      </c>
      <c r="Q9" s="18">
        <f t="shared" si="2"/>
        <v>0.19179455185106278</v>
      </c>
      <c r="R9" s="7">
        <v>25</v>
      </c>
      <c r="S9" s="18">
        <f t="shared" si="3"/>
        <v>0.18892765716228083</v>
      </c>
      <c r="T9" s="7">
        <v>25</v>
      </c>
      <c r="U9" s="18">
        <f t="shared" si="4"/>
        <v>0.18635231108591743</v>
      </c>
    </row>
    <row r="10" spans="2:21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6">
        <f t="shared" si="0"/>
        <v>778.34315194077169</v>
      </c>
      <c r="I10" s="8">
        <f t="shared" si="1"/>
        <v>250.50576870857486</v>
      </c>
      <c r="J10" s="21">
        <v>1.38E-2</v>
      </c>
      <c r="K10" s="8">
        <v>7</v>
      </c>
      <c r="L10" s="8">
        <v>0.53</v>
      </c>
      <c r="M10" s="8">
        <v>0.56000000000000005</v>
      </c>
      <c r="N10" s="8">
        <v>0.59</v>
      </c>
      <c r="O10" s="8">
        <v>2.5</v>
      </c>
      <c r="P10" s="7">
        <v>30</v>
      </c>
      <c r="Q10" s="18">
        <f t="shared" si="2"/>
        <v>0.1794510946346598</v>
      </c>
      <c r="R10" s="7">
        <v>30</v>
      </c>
      <c r="S10" s="18">
        <f t="shared" si="3"/>
        <v>0.17601082100812146</v>
      </c>
      <c r="T10" s="7">
        <v>30</v>
      </c>
      <c r="U10" s="18">
        <f t="shared" si="4"/>
        <v>0.17292040571648537</v>
      </c>
    </row>
    <row r="11" spans="2:21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6">
        <f t="shared" si="0"/>
        <v>778.34315194077169</v>
      </c>
      <c r="I11" s="8">
        <f t="shared" si="1"/>
        <v>250.50576870857486</v>
      </c>
      <c r="J11" s="21">
        <v>1.38E-2</v>
      </c>
      <c r="K11" s="8">
        <v>7</v>
      </c>
      <c r="L11" s="8">
        <v>0.53</v>
      </c>
      <c r="M11" s="8">
        <v>0.56000000000000005</v>
      </c>
      <c r="N11" s="8">
        <v>0.59</v>
      </c>
      <c r="O11" s="8">
        <v>2.5</v>
      </c>
      <c r="P11" s="7">
        <v>35</v>
      </c>
      <c r="Q11" s="18">
        <f t="shared" si="2"/>
        <v>0.17369236048145364</v>
      </c>
      <c r="R11" s="7">
        <v>35</v>
      </c>
      <c r="S11" s="18">
        <f t="shared" si="3"/>
        <v>0.16967870791715892</v>
      </c>
      <c r="T11" s="7">
        <v>35</v>
      </c>
      <c r="U11" s="18">
        <f t="shared" si="4"/>
        <v>0.1660732234102501</v>
      </c>
    </row>
    <row r="12" spans="2:21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6">
        <f t="shared" si="0"/>
        <v>778.34315194077169</v>
      </c>
      <c r="I12" s="8">
        <f t="shared" si="1"/>
        <v>250.50576870857486</v>
      </c>
      <c r="J12" s="21">
        <v>1.38E-2</v>
      </c>
      <c r="K12" s="8">
        <v>7</v>
      </c>
      <c r="L12" s="8">
        <v>0.53</v>
      </c>
      <c r="M12" s="8">
        <v>0.56000000000000005</v>
      </c>
      <c r="N12" s="8">
        <v>0.59</v>
      </c>
      <c r="O12" s="8">
        <v>2.5</v>
      </c>
      <c r="P12" s="7">
        <v>40</v>
      </c>
      <c r="Q12" s="18">
        <f t="shared" si="2"/>
        <v>0.17204907824274546</v>
      </c>
      <c r="R12" s="7">
        <v>40</v>
      </c>
      <c r="S12" s="18">
        <f t="shared" si="3"/>
        <v>0.16746204674069437</v>
      </c>
      <c r="T12" s="7">
        <v>40</v>
      </c>
      <c r="U12" s="18">
        <f t="shared" si="4"/>
        <v>0.16334149301851289</v>
      </c>
    </row>
    <row r="13" spans="2:21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6">
        <f t="shared" si="0"/>
        <v>778.34315194077169</v>
      </c>
      <c r="I13" s="8">
        <f t="shared" si="1"/>
        <v>250.50576870857486</v>
      </c>
      <c r="J13" s="21">
        <v>1.38E-2</v>
      </c>
      <c r="K13" s="8">
        <v>7</v>
      </c>
      <c r="L13" s="8">
        <v>0.53</v>
      </c>
      <c r="M13" s="8">
        <v>0.56000000000000005</v>
      </c>
      <c r="N13" s="8">
        <v>0.59</v>
      </c>
      <c r="O13" s="8">
        <v>2.5</v>
      </c>
      <c r="P13" s="7">
        <v>45</v>
      </c>
      <c r="Q13" s="18">
        <f t="shared" si="2"/>
        <v>0.17314943061370267</v>
      </c>
      <c r="R13" s="7">
        <v>45</v>
      </c>
      <c r="S13" s="18">
        <f t="shared" si="3"/>
        <v>0.16798902017389516</v>
      </c>
      <c r="T13" s="7">
        <v>45</v>
      </c>
      <c r="U13" s="18">
        <f t="shared" si="4"/>
        <v>0.16335339723644099</v>
      </c>
    </row>
    <row r="14" spans="2:21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6">
        <f t="shared" si="0"/>
        <v>778.34315194077169</v>
      </c>
      <c r="I14" s="8">
        <f t="shared" si="1"/>
        <v>250.50576870857486</v>
      </c>
      <c r="J14" s="21">
        <v>1.38E-2</v>
      </c>
      <c r="K14" s="8">
        <v>7</v>
      </c>
      <c r="L14" s="8">
        <v>0.53</v>
      </c>
      <c r="M14" s="8">
        <v>0.56000000000000005</v>
      </c>
      <c r="N14" s="8">
        <v>0.59</v>
      </c>
      <c r="O14" s="8">
        <v>2.5</v>
      </c>
      <c r="P14" s="7">
        <v>50</v>
      </c>
      <c r="Q14" s="18">
        <f t="shared" si="2"/>
        <v>0.17617032721142559</v>
      </c>
      <c r="R14" s="7">
        <v>50</v>
      </c>
      <c r="S14" s="18">
        <f t="shared" si="3"/>
        <v>0.1704365378338617</v>
      </c>
      <c r="T14" s="7">
        <v>50</v>
      </c>
      <c r="U14" s="18">
        <f t="shared" si="4"/>
        <v>0.16528584568113486</v>
      </c>
    </row>
    <row r="15" spans="2:21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6">
        <f t="shared" si="0"/>
        <v>778.34315194077169</v>
      </c>
      <c r="I15" s="8">
        <f t="shared" si="1"/>
        <v>250.50576870857486</v>
      </c>
      <c r="J15" s="21">
        <v>1.38E-2</v>
      </c>
      <c r="K15" s="8">
        <v>7</v>
      </c>
      <c r="L15" s="8">
        <v>0.53</v>
      </c>
      <c r="M15" s="8">
        <v>0.56000000000000005</v>
      </c>
      <c r="N15" s="8">
        <v>0.59</v>
      </c>
      <c r="O15" s="8">
        <v>2.5</v>
      </c>
      <c r="P15" s="7">
        <v>55</v>
      </c>
      <c r="Q15" s="18">
        <f t="shared" si="2"/>
        <v>0.18058798324679634</v>
      </c>
      <c r="R15" s="7">
        <v>55</v>
      </c>
      <c r="S15" s="18">
        <f t="shared" si="3"/>
        <v>0.17428081493147607</v>
      </c>
      <c r="T15" s="7">
        <v>55</v>
      </c>
      <c r="U15" s="18">
        <f t="shared" si="4"/>
        <v>0.16861505356347653</v>
      </c>
    </row>
    <row r="16" spans="2:21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6">
        <f t="shared" si="0"/>
        <v>778.34315194077169</v>
      </c>
      <c r="I16" s="8">
        <f t="shared" si="1"/>
        <v>250.50576870857486</v>
      </c>
      <c r="J16" s="21">
        <v>1.38E-2</v>
      </c>
      <c r="K16" s="8">
        <v>7</v>
      </c>
      <c r="L16" s="8">
        <v>0.53</v>
      </c>
      <c r="M16" s="8">
        <v>0.56000000000000005</v>
      </c>
      <c r="N16" s="8">
        <v>0.59</v>
      </c>
      <c r="O16" s="8">
        <v>2.5</v>
      </c>
      <c r="P16" s="7">
        <v>60</v>
      </c>
      <c r="Q16" s="18">
        <f t="shared" si="2"/>
        <v>0.18605320886040294</v>
      </c>
      <c r="R16" s="7">
        <v>60</v>
      </c>
      <c r="S16" s="18">
        <f t="shared" si="3"/>
        <v>0.17917266160732628</v>
      </c>
      <c r="T16" s="7">
        <v>60</v>
      </c>
      <c r="U16" s="18">
        <f t="shared" si="4"/>
        <v>0.17299183102405405</v>
      </c>
    </row>
    <row r="17" spans="2:21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6">
        <f t="shared" si="0"/>
        <v>778.34315194077169</v>
      </c>
      <c r="I17" s="8">
        <f t="shared" si="1"/>
        <v>250.50576870857486</v>
      </c>
      <c r="J17" s="21">
        <v>1.38E-2</v>
      </c>
      <c r="K17" s="8">
        <v>7</v>
      </c>
      <c r="L17" s="8">
        <v>0.53</v>
      </c>
      <c r="M17" s="8">
        <v>0.56000000000000005</v>
      </c>
      <c r="N17" s="8">
        <v>0.59</v>
      </c>
      <c r="O17" s="8">
        <v>2.5</v>
      </c>
      <c r="P17" s="7">
        <v>65</v>
      </c>
      <c r="Q17" s="18">
        <f t="shared" si="2"/>
        <v>0.19232425722649865</v>
      </c>
      <c r="R17" s="7">
        <v>65</v>
      </c>
      <c r="S17" s="18">
        <f t="shared" si="3"/>
        <v>0.18487033103566558</v>
      </c>
      <c r="T17" s="7">
        <v>65</v>
      </c>
      <c r="U17" s="18">
        <f t="shared" si="4"/>
        <v>0.17817443123712068</v>
      </c>
    </row>
    <row r="18" spans="2:21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6">
        <f t="shared" si="0"/>
        <v>778.34315194077169</v>
      </c>
      <c r="I18" s="8">
        <f t="shared" si="1"/>
        <v>250.50576870857486</v>
      </c>
      <c r="J18" s="21">
        <v>1.38E-2</v>
      </c>
      <c r="K18" s="8">
        <v>7</v>
      </c>
      <c r="L18" s="8">
        <v>0.53</v>
      </c>
      <c r="M18" s="8">
        <v>0.56000000000000005</v>
      </c>
      <c r="N18" s="8">
        <v>0.59</v>
      </c>
      <c r="O18" s="8">
        <v>2.5</v>
      </c>
      <c r="P18" s="7">
        <v>70</v>
      </c>
      <c r="Q18" s="18">
        <f t="shared" si="2"/>
        <v>0.19922845204097869</v>
      </c>
      <c r="R18" s="7">
        <v>70</v>
      </c>
      <c r="S18" s="18">
        <f t="shared" si="3"/>
        <v>0.19120114691238926</v>
      </c>
      <c r="T18" s="7">
        <v>70</v>
      </c>
      <c r="U18" s="18">
        <f t="shared" si="4"/>
        <v>0.18399017789857167</v>
      </c>
    </row>
    <row r="19" spans="2:21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6">
        <f t="shared" si="0"/>
        <v>778.34315194077169</v>
      </c>
      <c r="I19" s="8">
        <f t="shared" si="1"/>
        <v>250.50576870857486</v>
      </c>
      <c r="J19" s="21">
        <v>1.38E-2</v>
      </c>
      <c r="K19" s="8">
        <v>7</v>
      </c>
      <c r="L19" s="8">
        <v>0.53</v>
      </c>
      <c r="M19" s="8">
        <v>0.56000000000000005</v>
      </c>
      <c r="N19" s="8">
        <v>0.59</v>
      </c>
      <c r="O19" s="8">
        <v>2.5</v>
      </c>
      <c r="P19" s="7">
        <v>75</v>
      </c>
      <c r="Q19" s="18">
        <f t="shared" si="2"/>
        <v>0.20663916401416615</v>
      </c>
      <c r="R19" s="7">
        <v>75</v>
      </c>
      <c r="S19" s="18">
        <f t="shared" si="3"/>
        <v>0.19803847994782034</v>
      </c>
      <c r="T19" s="7">
        <v>75</v>
      </c>
      <c r="U19" s="18">
        <f t="shared" si="4"/>
        <v>0.19031244171873005</v>
      </c>
    </row>
    <row r="20" spans="2:21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6">
        <f t="shared" si="0"/>
        <v>778.34315194077169</v>
      </c>
      <c r="I20" s="8">
        <f t="shared" si="1"/>
        <v>250.50576870857486</v>
      </c>
      <c r="J20" s="21">
        <v>1.38E-2</v>
      </c>
      <c r="K20" s="8">
        <v>7</v>
      </c>
      <c r="L20" s="8">
        <v>0.53</v>
      </c>
      <c r="M20" s="8">
        <v>0.56000000000000005</v>
      </c>
      <c r="N20" s="8">
        <v>0.59</v>
      </c>
      <c r="O20" s="8">
        <v>2.5</v>
      </c>
      <c r="P20" s="7">
        <v>80</v>
      </c>
      <c r="Q20" s="18">
        <f t="shared" si="2"/>
        <v>0.21446142117880346</v>
      </c>
      <c r="R20" s="7">
        <v>80</v>
      </c>
      <c r="S20" s="18">
        <f t="shared" si="3"/>
        <v>0.20528735817470123</v>
      </c>
      <c r="T20" s="7">
        <v>80</v>
      </c>
      <c r="U20" s="18">
        <f t="shared" si="4"/>
        <v>0.19704625073033827</v>
      </c>
    </row>
    <row r="21" spans="2:21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6">
        <f t="shared" si="0"/>
        <v>778.34315194077169</v>
      </c>
      <c r="I21" s="8">
        <f t="shared" si="1"/>
        <v>250.50576870857486</v>
      </c>
      <c r="J21" s="21">
        <v>1.38E-2</v>
      </c>
      <c r="K21" s="8">
        <v>7</v>
      </c>
      <c r="L21" s="8">
        <v>0.53</v>
      </c>
      <c r="M21" s="8">
        <v>0.56000000000000005</v>
      </c>
      <c r="N21" s="8">
        <v>0.59</v>
      </c>
      <c r="O21" s="8">
        <v>2.5</v>
      </c>
      <c r="P21" s="7">
        <v>85</v>
      </c>
      <c r="Q21" s="18">
        <f t="shared" si="2"/>
        <v>0.22262259791286998</v>
      </c>
      <c r="R21" s="7">
        <v>85</v>
      </c>
      <c r="S21" s="18">
        <f t="shared" si="3"/>
        <v>0.21287515597101136</v>
      </c>
      <c r="T21" s="7">
        <v>85</v>
      </c>
      <c r="U21" s="18">
        <f t="shared" si="4"/>
        <v>0.20411897931137574</v>
      </c>
    </row>
    <row r="22" spans="2:21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6">
        <f t="shared" si="0"/>
        <v>778.34315194077169</v>
      </c>
      <c r="I22" s="8">
        <f t="shared" si="1"/>
        <v>250.50576870857486</v>
      </c>
      <c r="J22" s="21">
        <v>1.38E-2</v>
      </c>
      <c r="K22" s="8">
        <v>7</v>
      </c>
      <c r="L22" s="8">
        <v>0.53</v>
      </c>
      <c r="M22" s="8">
        <v>0.56000000000000005</v>
      </c>
      <c r="N22" s="8">
        <v>0.59</v>
      </c>
      <c r="O22" s="8">
        <v>2.5</v>
      </c>
      <c r="P22" s="7">
        <v>90</v>
      </c>
      <c r="Q22" s="18">
        <f t="shared" si="2"/>
        <v>0.23106620762146091</v>
      </c>
      <c r="R22" s="7">
        <v>90</v>
      </c>
      <c r="S22" s="18">
        <f t="shared" si="3"/>
        <v>0.22074538674184591</v>
      </c>
      <c r="T22" s="7">
        <v>90</v>
      </c>
      <c r="U22" s="18">
        <f t="shared" si="4"/>
        <v>0.21147414086693755</v>
      </c>
    </row>
    <row r="23" spans="2:21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6">
        <f t="shared" si="0"/>
        <v>778.34315194077169</v>
      </c>
      <c r="I23" s="8">
        <f t="shared" si="1"/>
        <v>250.50576870857486</v>
      </c>
      <c r="J23" s="21">
        <v>1.38E-2</v>
      </c>
      <c r="K23" s="8">
        <v>7</v>
      </c>
      <c r="L23" s="8">
        <v>0.53</v>
      </c>
      <c r="M23" s="8">
        <v>0.56000000000000005</v>
      </c>
      <c r="N23" s="8">
        <v>0.59</v>
      </c>
      <c r="O23" s="8">
        <v>2.5</v>
      </c>
      <c r="P23" s="7">
        <v>95</v>
      </c>
      <c r="Q23" s="18">
        <f t="shared" si="2"/>
        <v>0.2397476556243881</v>
      </c>
      <c r="R23" s="7">
        <v>95</v>
      </c>
      <c r="S23" s="18">
        <f t="shared" si="3"/>
        <v>0.22885345580701671</v>
      </c>
      <c r="T23" s="7">
        <v>95</v>
      </c>
      <c r="U23" s="18">
        <f t="shared" si="4"/>
        <v>0.2190671407168357</v>
      </c>
    </row>
    <row r="24" spans="2:21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6">
        <f t="shared" si="0"/>
        <v>778.34315194077169</v>
      </c>
      <c r="I24" s="8">
        <f t="shared" si="1"/>
        <v>250.50576870857486</v>
      </c>
      <c r="J24" s="21">
        <v>1.38E-2</v>
      </c>
      <c r="K24" s="8">
        <v>7</v>
      </c>
      <c r="L24" s="8">
        <v>0.53</v>
      </c>
      <c r="M24" s="8">
        <v>0.56000000000000005</v>
      </c>
      <c r="N24" s="8">
        <v>0.59</v>
      </c>
      <c r="O24" s="8">
        <v>2.5</v>
      </c>
      <c r="P24" s="7">
        <v>100</v>
      </c>
      <c r="Q24" s="18">
        <f t="shared" si="2"/>
        <v>0.2486312661775012</v>
      </c>
      <c r="R24" s="7">
        <v>100</v>
      </c>
      <c r="S24" s="18">
        <f t="shared" si="3"/>
        <v>0.23716368742237343</v>
      </c>
      <c r="T24" s="7">
        <v>100</v>
      </c>
      <c r="U24" s="18">
        <f t="shared" si="4"/>
        <v>0.22686230311691974</v>
      </c>
    </row>
    <row r="25" spans="2:21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6">
        <f t="shared" si="0"/>
        <v>778.34315194077169</v>
      </c>
      <c r="I25" s="8">
        <f t="shared" si="1"/>
        <v>250.50576870857486</v>
      </c>
      <c r="J25" s="21">
        <v>1.38E-2</v>
      </c>
      <c r="K25" s="8">
        <v>7</v>
      </c>
      <c r="L25" s="8">
        <v>0.53</v>
      </c>
      <c r="M25" s="8">
        <v>0.56000000000000005</v>
      </c>
      <c r="N25" s="8">
        <v>0.59</v>
      </c>
      <c r="O25" s="8">
        <v>2.5</v>
      </c>
      <c r="P25" s="7">
        <v>105</v>
      </c>
      <c r="Q25" s="18">
        <f t="shared" si="2"/>
        <v>0.25768815891648789</v>
      </c>
      <c r="R25" s="7">
        <v>105</v>
      </c>
      <c r="S25" s="18">
        <f t="shared" si="3"/>
        <v>0.2456472012236037</v>
      </c>
      <c r="T25" s="7">
        <v>105</v>
      </c>
      <c r="U25" s="18">
        <f t="shared" si="4"/>
        <v>0.23483074770287732</v>
      </c>
    </row>
    <row r="26" spans="2:21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6">
        <f t="shared" si="0"/>
        <v>778.34315194077169</v>
      </c>
      <c r="I26" s="8">
        <f t="shared" si="1"/>
        <v>250.50576870857486</v>
      </c>
      <c r="J26" s="21">
        <v>1.38E-2</v>
      </c>
      <c r="K26" s="8">
        <v>7</v>
      </c>
      <c r="L26" s="8">
        <v>0.53</v>
      </c>
      <c r="M26" s="8">
        <v>0.56000000000000005</v>
      </c>
      <c r="N26" s="8">
        <v>0.59</v>
      </c>
      <c r="O26" s="8">
        <v>2.5</v>
      </c>
      <c r="P26" s="7">
        <v>110</v>
      </c>
      <c r="Q26" s="18">
        <f t="shared" si="2"/>
        <v>0.26689470445236541</v>
      </c>
      <c r="R26" s="7">
        <v>110</v>
      </c>
      <c r="S26" s="18">
        <f t="shared" si="3"/>
        <v>0.25428036782172486</v>
      </c>
      <c r="T26" s="7">
        <v>110</v>
      </c>
      <c r="U26" s="18">
        <f t="shared" si="4"/>
        <v>0.24294884508572578</v>
      </c>
    </row>
    <row r="27" spans="2:21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6">
        <f t="shared" si="0"/>
        <v>778.34315194077169</v>
      </c>
      <c r="I27" s="8">
        <f t="shared" si="1"/>
        <v>250.50576870857486</v>
      </c>
      <c r="J27" s="21">
        <v>1.38E-2</v>
      </c>
      <c r="K27" s="8">
        <v>7</v>
      </c>
      <c r="L27" s="8">
        <v>0.53</v>
      </c>
      <c r="M27" s="8">
        <v>0.56000000000000005</v>
      </c>
      <c r="N27" s="8">
        <v>0.59</v>
      </c>
      <c r="O27" s="8">
        <v>2.5</v>
      </c>
      <c r="P27" s="7">
        <v>115</v>
      </c>
      <c r="Q27" s="18">
        <f t="shared" si="2"/>
        <v>0.27623138285510451</v>
      </c>
      <c r="R27" s="7">
        <v>115</v>
      </c>
      <c r="S27" s="18">
        <f t="shared" si="3"/>
        <v>0.26304366728670758</v>
      </c>
      <c r="T27" s="7">
        <v>115</v>
      </c>
      <c r="U27" s="18">
        <f t="shared" si="4"/>
        <v>0.25119707533543584</v>
      </c>
    </row>
    <row r="28" spans="2:21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6">
        <f t="shared" si="0"/>
        <v>778.34315194077169</v>
      </c>
      <c r="I28" s="8">
        <f t="shared" si="1"/>
        <v>250.50576870857486</v>
      </c>
      <c r="J28" s="21">
        <v>1.38E-2</v>
      </c>
      <c r="K28" s="8">
        <v>7</v>
      </c>
      <c r="L28" s="8">
        <v>0.53</v>
      </c>
      <c r="M28" s="8">
        <v>0.56000000000000005</v>
      </c>
      <c r="N28" s="8">
        <v>0.59</v>
      </c>
      <c r="O28" s="8">
        <v>2.5</v>
      </c>
      <c r="P28" s="7">
        <v>120</v>
      </c>
      <c r="Q28" s="18">
        <f t="shared" si="2"/>
        <v>0.28568192751634758</v>
      </c>
      <c r="R28" s="7">
        <v>120</v>
      </c>
      <c r="S28" s="18">
        <f t="shared" si="3"/>
        <v>0.27192083301019421</v>
      </c>
      <c r="T28" s="7">
        <v>120</v>
      </c>
      <c r="U28" s="18">
        <f t="shared" si="4"/>
        <v>0.25955917184364979</v>
      </c>
    </row>
    <row r="29" spans="2:21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6">
        <f t="shared" si="0"/>
        <v>778.34315194077169</v>
      </c>
      <c r="I29" s="8">
        <f t="shared" si="1"/>
        <v>250.50576870857486</v>
      </c>
      <c r="J29" s="21">
        <v>1.38E-2</v>
      </c>
      <c r="K29" s="8">
        <v>7</v>
      </c>
      <c r="L29" s="8">
        <v>0.53</v>
      </c>
      <c r="M29" s="8">
        <v>0.56000000000000005</v>
      </c>
      <c r="N29" s="8">
        <v>0.59</v>
      </c>
      <c r="O29" s="8">
        <v>2.5</v>
      </c>
      <c r="P29" s="7">
        <v>125</v>
      </c>
      <c r="Q29" s="18">
        <f t="shared" si="2"/>
        <v>0.29523267448507401</v>
      </c>
      <c r="R29" s="7">
        <v>125</v>
      </c>
      <c r="S29" s="18">
        <f t="shared" si="3"/>
        <v>0.28089820104116425</v>
      </c>
      <c r="T29" s="7">
        <v>125</v>
      </c>
      <c r="U29" s="18">
        <f t="shared" si="4"/>
        <v>0.26802147065934712</v>
      </c>
    </row>
    <row r="30" spans="2:21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6">
        <f t="shared" si="0"/>
        <v>778.34315194077169</v>
      </c>
      <c r="I30" s="8">
        <f t="shared" si="1"/>
        <v>250.50576870857486</v>
      </c>
      <c r="J30" s="21">
        <v>1.38E-2</v>
      </c>
      <c r="K30" s="8">
        <v>7</v>
      </c>
      <c r="L30" s="8">
        <v>0.53</v>
      </c>
      <c r="M30" s="8">
        <v>0.56000000000000005</v>
      </c>
      <c r="N30" s="8">
        <v>0.59</v>
      </c>
      <c r="O30" s="8">
        <v>2.5</v>
      </c>
      <c r="P30" s="7">
        <v>130</v>
      </c>
      <c r="Q30" s="18">
        <f t="shared" si="2"/>
        <v>0.30487206195657424</v>
      </c>
      <c r="R30" s="7">
        <v>130</v>
      </c>
      <c r="S30" s="18">
        <f t="shared" si="3"/>
        <v>0.28996420957490809</v>
      </c>
      <c r="T30" s="7">
        <v>130</v>
      </c>
      <c r="U30" s="18">
        <f t="shared" si="4"/>
        <v>0.27657240997781829</v>
      </c>
    </row>
    <row r="31" spans="2:21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6">
        <f t="shared" si="0"/>
        <v>778.34315194077169</v>
      </c>
      <c r="I31" s="8">
        <f t="shared" si="1"/>
        <v>250.50576870857486</v>
      </c>
      <c r="J31" s="21">
        <v>1.38E-2</v>
      </c>
      <c r="K31" s="8">
        <v>7</v>
      </c>
      <c r="L31" s="8">
        <v>0.53</v>
      </c>
      <c r="M31" s="8">
        <v>0.56000000000000005</v>
      </c>
      <c r="N31" s="8">
        <v>0.59</v>
      </c>
      <c r="O31" s="8">
        <v>2.5</v>
      </c>
      <c r="P31" s="7">
        <v>135</v>
      </c>
      <c r="Q31" s="18">
        <f t="shared" si="2"/>
        <v>0.31459024098609567</v>
      </c>
      <c r="R31" s="7">
        <v>135</v>
      </c>
      <c r="S31" s="18">
        <f t="shared" si="3"/>
        <v>0.2991090096666732</v>
      </c>
      <c r="T31" s="7">
        <v>135</v>
      </c>
      <c r="U31" s="18">
        <f t="shared" si="4"/>
        <v>0.28520214085431067</v>
      </c>
    </row>
    <row r="32" spans="2:21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6">
        <f t="shared" si="0"/>
        <v>778.34315194077169</v>
      </c>
      <c r="I32" s="8">
        <f t="shared" si="1"/>
        <v>250.50576870857486</v>
      </c>
      <c r="J32" s="21">
        <v>1.38E-2</v>
      </c>
      <c r="K32" s="8">
        <v>7</v>
      </c>
      <c r="L32" s="8">
        <v>0.53</v>
      </c>
      <c r="M32" s="8">
        <v>0.56000000000000005</v>
      </c>
      <c r="N32" s="8">
        <v>0.59</v>
      </c>
      <c r="O32" s="8">
        <v>2.5</v>
      </c>
      <c r="P32" s="7">
        <v>140</v>
      </c>
      <c r="Q32" s="18">
        <f t="shared" si="2"/>
        <v>0.3243787696209931</v>
      </c>
      <c r="R32" s="7">
        <v>140</v>
      </c>
      <c r="S32" s="18">
        <f t="shared" si="3"/>
        <v>0.30832415936381424</v>
      </c>
      <c r="T32" s="7">
        <v>140</v>
      </c>
      <c r="U32" s="18">
        <f t="shared" si="4"/>
        <v>0.29390222133617905</v>
      </c>
    </row>
    <row r="33" spans="2:21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6">
        <f t="shared" si="0"/>
        <v>778.34315194077169</v>
      </c>
      <c r="I33" s="8">
        <f t="shared" si="1"/>
        <v>250.50576870857486</v>
      </c>
      <c r="J33" s="21">
        <v>1.38E-2</v>
      </c>
      <c r="K33" s="8">
        <v>7</v>
      </c>
      <c r="L33" s="8">
        <v>0.53</v>
      </c>
      <c r="M33" s="8">
        <v>0.56000000000000005</v>
      </c>
      <c r="N33" s="8">
        <v>0.59</v>
      </c>
      <c r="O33" s="8">
        <v>2.5</v>
      </c>
      <c r="P33" s="7">
        <v>145</v>
      </c>
      <c r="Q33" s="18">
        <f t="shared" si="2"/>
        <v>0.33423037031588287</v>
      </c>
      <c r="R33" s="7">
        <v>145</v>
      </c>
      <c r="S33" s="18">
        <f t="shared" si="3"/>
        <v>0.31760238112094763</v>
      </c>
      <c r="T33" s="7">
        <v>145</v>
      </c>
      <c r="U33" s="18">
        <f t="shared" si="4"/>
        <v>0.30266537387803971</v>
      </c>
    </row>
    <row r="34" spans="2:21" ht="15.75" thickBot="1" x14ac:dyDescent="0.3">
      <c r="B34" s="9">
        <v>32000</v>
      </c>
      <c r="C34" s="15">
        <v>8.2700000000000004E-4</v>
      </c>
      <c r="D34" s="8">
        <v>224.44399999999999</v>
      </c>
      <c r="E34" s="10">
        <v>287</v>
      </c>
      <c r="F34" s="10">
        <v>1.4</v>
      </c>
      <c r="G34" s="10">
        <v>0.79</v>
      </c>
      <c r="H34" s="27">
        <f t="shared" si="0"/>
        <v>778.34315194077169</v>
      </c>
      <c r="I34" s="10">
        <f t="shared" si="1"/>
        <v>250.50576870857486</v>
      </c>
      <c r="J34" s="22">
        <v>1.38E-2</v>
      </c>
      <c r="K34" s="10">
        <v>7</v>
      </c>
      <c r="L34" s="10">
        <v>0.53</v>
      </c>
      <c r="M34" s="10">
        <v>0.56000000000000005</v>
      </c>
      <c r="N34" s="10">
        <v>0.59</v>
      </c>
      <c r="O34" s="10">
        <v>2.5</v>
      </c>
      <c r="P34" s="9">
        <v>150</v>
      </c>
      <c r="Q34" s="18">
        <f t="shared" si="2"/>
        <v>0.34413873586476568</v>
      </c>
      <c r="R34" s="9">
        <v>150</v>
      </c>
      <c r="S34" s="18">
        <f t="shared" si="3"/>
        <v>0.32693736773207405</v>
      </c>
      <c r="T34" s="9">
        <v>150</v>
      </c>
      <c r="U34" s="18">
        <f t="shared" si="4"/>
        <v>0.31148529127389346</v>
      </c>
    </row>
  </sheetData>
  <mergeCells count="3">
    <mergeCell ref="P4:Q4"/>
    <mergeCell ref="R4:S4"/>
    <mergeCell ref="T4:U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C4D3-6A73-4891-805F-ABFB63A24EA5}">
  <dimension ref="B2:U34"/>
  <sheetViews>
    <sheetView tabSelected="1" workbookViewId="0">
      <selection activeCell="G5" sqref="G5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23" bestFit="1" customWidth="1"/>
    <col min="9" max="9" width="16" style="1" bestFit="1" customWidth="1"/>
    <col min="10" max="10" width="6.5703125" style="16" bestFit="1" customWidth="1"/>
    <col min="11" max="11" width="4.5703125" style="1" bestFit="1" customWidth="1"/>
    <col min="12" max="12" width="8.85546875" style="1" bestFit="1" customWidth="1"/>
    <col min="13" max="13" width="8.7109375" style="1" bestFit="1" customWidth="1"/>
    <col min="14" max="14" width="9.28515625" style="1" bestFit="1" customWidth="1"/>
    <col min="15" max="15" width="10.7109375" style="1" bestFit="1" customWidth="1"/>
    <col min="16" max="16" width="6.5703125" style="1" bestFit="1" customWidth="1"/>
    <col min="17" max="17" width="7.5703125" style="16" bestFit="1" customWidth="1"/>
    <col min="18" max="18" width="6.5703125" style="1" bestFit="1" customWidth="1"/>
    <col min="19" max="19" width="7.5703125" style="16" bestFit="1" customWidth="1"/>
    <col min="20" max="20" width="6.5703125" style="1" bestFit="1" customWidth="1"/>
    <col min="21" max="21" width="7.5703125" style="16" bestFit="1" customWidth="1"/>
  </cols>
  <sheetData>
    <row r="2" spans="2:21" ht="15.75" thickBot="1" x14ac:dyDescent="0.3"/>
    <row r="3" spans="2:21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24" t="s">
        <v>1</v>
      </c>
      <c r="I3" s="3" t="s">
        <v>12</v>
      </c>
      <c r="J3" s="19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18</v>
      </c>
      <c r="P3" s="4" t="s">
        <v>17</v>
      </c>
      <c r="Q3" s="17" t="s">
        <v>16</v>
      </c>
      <c r="R3" s="4" t="s">
        <v>17</v>
      </c>
      <c r="S3" s="17" t="s">
        <v>16</v>
      </c>
      <c r="T3" s="4" t="s">
        <v>17</v>
      </c>
      <c r="U3" s="17" t="s">
        <v>16</v>
      </c>
    </row>
    <row r="4" spans="2:21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25" t="s">
        <v>10</v>
      </c>
      <c r="I4" s="6"/>
      <c r="J4" s="20"/>
      <c r="K4" s="6"/>
      <c r="L4" s="6" t="s">
        <v>21</v>
      </c>
      <c r="M4" s="6" t="s">
        <v>20</v>
      </c>
      <c r="N4" s="6" t="s">
        <v>19</v>
      </c>
      <c r="O4" s="6"/>
      <c r="P4" s="29" t="s">
        <v>21</v>
      </c>
      <c r="Q4" s="30"/>
      <c r="R4" s="29" t="s">
        <v>20</v>
      </c>
      <c r="S4" s="30"/>
      <c r="T4" s="29" t="s">
        <v>19</v>
      </c>
      <c r="U4" s="30"/>
    </row>
    <row r="5" spans="2:21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6">
        <f>G5*SQRT(F5*E5*D5)*3.28084</f>
        <v>778.34315194077169</v>
      </c>
      <c r="I5" s="8">
        <f>0.5*C5*H5^2</f>
        <v>250.50576870857486</v>
      </c>
      <c r="J5" s="21">
        <v>1.23E-2</v>
      </c>
      <c r="K5" s="8">
        <v>7</v>
      </c>
      <c r="L5" s="28">
        <v>0.53</v>
      </c>
      <c r="M5" s="28">
        <v>0.56000000000000005</v>
      </c>
      <c r="N5" s="28">
        <v>0.59</v>
      </c>
      <c r="O5" s="8">
        <v>2.5</v>
      </c>
      <c r="P5" s="7">
        <v>5</v>
      </c>
      <c r="Q5" s="18">
        <f>((I5*J5)/(P5))+(((O5^2)*P5)/(K5*L5*PI()*I5))</f>
        <v>0.62694726452788008</v>
      </c>
      <c r="R5" s="7">
        <v>5</v>
      </c>
      <c r="S5" s="18">
        <f>((I5*J5)/(R5))+(((O5^2)*R5)/(K5*M5*PI()*I5))</f>
        <v>0.62637388559012364</v>
      </c>
      <c r="T5" s="7">
        <v>5</v>
      </c>
      <c r="U5" s="18">
        <f>((I5*J5)/(T5))+(((O5^2)*T5)/(K5*N5*PI()*I5))</f>
        <v>0.62585881637485097</v>
      </c>
    </row>
    <row r="6" spans="2:21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6">
        <f t="shared" ref="H6:H34" si="0">G6*SQRT(F6*E6*D6)*3.28084</f>
        <v>778.34315194077169</v>
      </c>
      <c r="I6" s="8">
        <f t="shared" ref="I6:I34" si="1">0.5*C6*H6^2</f>
        <v>250.50576870857486</v>
      </c>
      <c r="J6" s="21">
        <v>1.23E-2</v>
      </c>
      <c r="K6" s="8">
        <v>7</v>
      </c>
      <c r="L6" s="8">
        <v>0.53</v>
      </c>
      <c r="M6" s="8">
        <v>0.56000000000000005</v>
      </c>
      <c r="N6" s="8">
        <v>0.59</v>
      </c>
      <c r="O6" s="8">
        <v>2.5</v>
      </c>
      <c r="P6" s="7">
        <v>10</v>
      </c>
      <c r="Q6" s="18">
        <f t="shared" ref="Q6:Q34" si="2">((I6*J6)/(P6))+(((O6^2)*P6)/(K6*L6*PI()*I6))</f>
        <v>0.32952824252111884</v>
      </c>
      <c r="R6" s="7">
        <v>10</v>
      </c>
      <c r="S6" s="18">
        <f t="shared" ref="S6:S34" si="3">((I6*J6)/(R6))+(((O6^2)*R6)/(K6*M6*PI()*I6))</f>
        <v>0.32838148464560607</v>
      </c>
      <c r="T6" s="7">
        <v>10</v>
      </c>
      <c r="U6" s="18">
        <f t="shared" ref="U6:U34" si="4">((I6*J6)/(T6))+(((O6^2)*T6)/(K6*N6*PI()*I6))</f>
        <v>0.32735134621506068</v>
      </c>
    </row>
    <row r="7" spans="2:21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6">
        <f t="shared" si="0"/>
        <v>778.34315194077169</v>
      </c>
      <c r="I7" s="8">
        <f t="shared" si="1"/>
        <v>250.50576870857486</v>
      </c>
      <c r="J7" s="21">
        <v>1.23E-2</v>
      </c>
      <c r="K7" s="8">
        <v>7</v>
      </c>
      <c r="L7" s="8">
        <v>0.53</v>
      </c>
      <c r="M7" s="8">
        <v>0.56000000000000005</v>
      </c>
      <c r="N7" s="8">
        <v>0.59</v>
      </c>
      <c r="O7" s="8">
        <v>2.5</v>
      </c>
      <c r="P7" s="7">
        <v>15</v>
      </c>
      <c r="Q7" s="18">
        <f t="shared" si="2"/>
        <v>0.23752395085538908</v>
      </c>
      <c r="R7" s="7">
        <v>15</v>
      </c>
      <c r="S7" s="18">
        <f t="shared" si="3"/>
        <v>0.23580381404211989</v>
      </c>
      <c r="T7" s="7">
        <v>15</v>
      </c>
      <c r="U7" s="18">
        <f t="shared" si="4"/>
        <v>0.23425860639630186</v>
      </c>
    </row>
    <row r="8" spans="2:21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6">
        <f t="shared" si="0"/>
        <v>778.34315194077169</v>
      </c>
      <c r="I8" s="8">
        <f t="shared" si="1"/>
        <v>250.50576870857486</v>
      </c>
      <c r="J8" s="21">
        <v>1.23E-2</v>
      </c>
      <c r="K8" s="8">
        <v>7</v>
      </c>
      <c r="L8" s="8">
        <v>0.53</v>
      </c>
      <c r="M8" s="8">
        <v>0.56000000000000005</v>
      </c>
      <c r="N8" s="8">
        <v>0.59</v>
      </c>
      <c r="O8" s="8">
        <v>2.5</v>
      </c>
      <c r="P8" s="7">
        <v>20</v>
      </c>
      <c r="Q8" s="18">
        <f t="shared" si="2"/>
        <v>0.19687334177491711</v>
      </c>
      <c r="R8" s="7">
        <v>20</v>
      </c>
      <c r="S8" s="18">
        <f t="shared" si="3"/>
        <v>0.19457982602389157</v>
      </c>
      <c r="T8" s="7">
        <v>20</v>
      </c>
      <c r="U8" s="18">
        <f t="shared" si="4"/>
        <v>0.19251954916280081</v>
      </c>
    </row>
    <row r="9" spans="2:21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6">
        <f t="shared" si="0"/>
        <v>778.34315194077169</v>
      </c>
      <c r="I9" s="8">
        <f t="shared" si="1"/>
        <v>250.50576870857486</v>
      </c>
      <c r="J9" s="21">
        <v>1.23E-2</v>
      </c>
      <c r="K9" s="8">
        <v>7</v>
      </c>
      <c r="L9" s="8">
        <v>0.53</v>
      </c>
      <c r="M9" s="8">
        <v>0.56000000000000005</v>
      </c>
      <c r="N9" s="8">
        <v>0.59</v>
      </c>
      <c r="O9" s="8">
        <v>2.5</v>
      </c>
      <c r="P9" s="7">
        <v>25</v>
      </c>
      <c r="Q9" s="18">
        <f t="shared" si="2"/>
        <v>0.17676420572854828</v>
      </c>
      <c r="R9" s="7">
        <v>25</v>
      </c>
      <c r="S9" s="18">
        <f t="shared" si="3"/>
        <v>0.17389731103976636</v>
      </c>
      <c r="T9" s="7">
        <v>25</v>
      </c>
      <c r="U9" s="18">
        <f t="shared" si="4"/>
        <v>0.17132196496340293</v>
      </c>
    </row>
    <row r="10" spans="2:21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6">
        <f t="shared" si="0"/>
        <v>778.34315194077169</v>
      </c>
      <c r="I10" s="8">
        <f t="shared" si="1"/>
        <v>250.50576870857486</v>
      </c>
      <c r="J10" s="21">
        <v>1.23E-2</v>
      </c>
      <c r="K10" s="8">
        <v>7</v>
      </c>
      <c r="L10" s="8">
        <v>0.53</v>
      </c>
      <c r="M10" s="8">
        <v>0.56000000000000005</v>
      </c>
      <c r="N10" s="8">
        <v>0.59</v>
      </c>
      <c r="O10" s="8">
        <v>2.5</v>
      </c>
      <c r="P10" s="7">
        <v>30</v>
      </c>
      <c r="Q10" s="18">
        <f t="shared" si="2"/>
        <v>0.16692580619923106</v>
      </c>
      <c r="R10" s="7">
        <v>30</v>
      </c>
      <c r="S10" s="18">
        <f t="shared" si="3"/>
        <v>0.16348553257269272</v>
      </c>
      <c r="T10" s="7">
        <v>30</v>
      </c>
      <c r="U10" s="18">
        <f t="shared" si="4"/>
        <v>0.1603951172810566</v>
      </c>
    </row>
    <row r="11" spans="2:21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6">
        <f t="shared" si="0"/>
        <v>778.34315194077169</v>
      </c>
      <c r="I11" s="8">
        <f t="shared" si="1"/>
        <v>250.50576870857486</v>
      </c>
      <c r="J11" s="21">
        <v>1.23E-2</v>
      </c>
      <c r="K11" s="8">
        <v>7</v>
      </c>
      <c r="L11" s="8">
        <v>0.53</v>
      </c>
      <c r="M11" s="8">
        <v>0.56000000000000005</v>
      </c>
      <c r="N11" s="8">
        <v>0.59</v>
      </c>
      <c r="O11" s="8">
        <v>2.5</v>
      </c>
      <c r="P11" s="7">
        <v>35</v>
      </c>
      <c r="Q11" s="18">
        <f t="shared" si="2"/>
        <v>0.16295639896537184</v>
      </c>
      <c r="R11" s="7">
        <v>35</v>
      </c>
      <c r="S11" s="18">
        <f t="shared" si="3"/>
        <v>0.15894274640107714</v>
      </c>
      <c r="T11" s="7">
        <v>35</v>
      </c>
      <c r="U11" s="18">
        <f t="shared" si="4"/>
        <v>0.15533726189416833</v>
      </c>
    </row>
    <row r="12" spans="2:21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6">
        <f t="shared" si="0"/>
        <v>778.34315194077169</v>
      </c>
      <c r="I12" s="8">
        <f t="shared" si="1"/>
        <v>250.50576870857486</v>
      </c>
      <c r="J12" s="21">
        <v>1.23E-2</v>
      </c>
      <c r="K12" s="8">
        <v>7</v>
      </c>
      <c r="L12" s="8">
        <v>0.53</v>
      </c>
      <c r="M12" s="8">
        <v>0.56000000000000005</v>
      </c>
      <c r="N12" s="8">
        <v>0.59</v>
      </c>
      <c r="O12" s="8">
        <v>2.5</v>
      </c>
      <c r="P12" s="7">
        <v>40</v>
      </c>
      <c r="Q12" s="18">
        <f t="shared" si="2"/>
        <v>0.16265511191617391</v>
      </c>
      <c r="R12" s="7">
        <v>40</v>
      </c>
      <c r="S12" s="18">
        <f t="shared" si="3"/>
        <v>0.15806808041412279</v>
      </c>
      <c r="T12" s="7">
        <v>40</v>
      </c>
      <c r="U12" s="18">
        <f t="shared" si="4"/>
        <v>0.15394752669194134</v>
      </c>
    </row>
    <row r="13" spans="2:21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6">
        <f t="shared" si="0"/>
        <v>778.34315194077169</v>
      </c>
      <c r="I13" s="8">
        <f t="shared" si="1"/>
        <v>250.50576870857486</v>
      </c>
      <c r="J13" s="21">
        <v>1.23E-2</v>
      </c>
      <c r="K13" s="8">
        <v>7</v>
      </c>
      <c r="L13" s="8">
        <v>0.53</v>
      </c>
      <c r="M13" s="8">
        <v>0.56000000000000005</v>
      </c>
      <c r="N13" s="8">
        <v>0.59</v>
      </c>
      <c r="O13" s="8">
        <v>2.5</v>
      </c>
      <c r="P13" s="7">
        <v>45</v>
      </c>
      <c r="Q13" s="18">
        <f t="shared" si="2"/>
        <v>0.16479923832341684</v>
      </c>
      <c r="R13" s="7">
        <v>45</v>
      </c>
      <c r="S13" s="18">
        <f t="shared" si="3"/>
        <v>0.15963882788360934</v>
      </c>
      <c r="T13" s="7">
        <v>45</v>
      </c>
      <c r="U13" s="18">
        <f t="shared" si="4"/>
        <v>0.15500320494615516</v>
      </c>
    </row>
    <row r="14" spans="2:21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6">
        <f t="shared" si="0"/>
        <v>778.34315194077169</v>
      </c>
      <c r="I14" s="8">
        <f t="shared" si="1"/>
        <v>250.50576870857486</v>
      </c>
      <c r="J14" s="21">
        <v>1.23E-2</v>
      </c>
      <c r="K14" s="8">
        <v>7</v>
      </c>
      <c r="L14" s="8">
        <v>0.53</v>
      </c>
      <c r="M14" s="8">
        <v>0.56000000000000005</v>
      </c>
      <c r="N14" s="8">
        <v>0.59</v>
      </c>
      <c r="O14" s="8">
        <v>2.5</v>
      </c>
      <c r="P14" s="7">
        <v>50</v>
      </c>
      <c r="Q14" s="18">
        <f t="shared" si="2"/>
        <v>0.16865515415016835</v>
      </c>
      <c r="R14" s="7">
        <v>50</v>
      </c>
      <c r="S14" s="18">
        <f t="shared" si="3"/>
        <v>0.16292136477260447</v>
      </c>
      <c r="T14" s="7">
        <v>50</v>
      </c>
      <c r="U14" s="18">
        <f t="shared" si="4"/>
        <v>0.15777067261987762</v>
      </c>
    </row>
    <row r="15" spans="2:21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6">
        <f t="shared" si="0"/>
        <v>778.34315194077169</v>
      </c>
      <c r="I15" s="8">
        <f t="shared" si="1"/>
        <v>250.50576870857486</v>
      </c>
      <c r="J15" s="21">
        <v>1.23E-2</v>
      </c>
      <c r="K15" s="8">
        <v>7</v>
      </c>
      <c r="L15" s="8">
        <v>0.53</v>
      </c>
      <c r="M15" s="8">
        <v>0.56000000000000005</v>
      </c>
      <c r="N15" s="8">
        <v>0.59</v>
      </c>
      <c r="O15" s="8">
        <v>2.5</v>
      </c>
      <c r="P15" s="7">
        <v>55</v>
      </c>
      <c r="Q15" s="18">
        <f t="shared" si="2"/>
        <v>0.17375600773656247</v>
      </c>
      <c r="R15" s="7">
        <v>55</v>
      </c>
      <c r="S15" s="18">
        <f t="shared" si="3"/>
        <v>0.1674488394212422</v>
      </c>
      <c r="T15" s="7">
        <v>55</v>
      </c>
      <c r="U15" s="18">
        <f t="shared" si="4"/>
        <v>0.16178307805324266</v>
      </c>
    </row>
    <row r="16" spans="2:21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6">
        <f t="shared" si="0"/>
        <v>778.34315194077169</v>
      </c>
      <c r="I16" s="8">
        <f t="shared" si="1"/>
        <v>250.50576870857486</v>
      </c>
      <c r="J16" s="21">
        <v>1.23E-2</v>
      </c>
      <c r="K16" s="8">
        <v>7</v>
      </c>
      <c r="L16" s="8">
        <v>0.53</v>
      </c>
      <c r="M16" s="8">
        <v>0.56000000000000005</v>
      </c>
      <c r="N16" s="8">
        <v>0.59</v>
      </c>
      <c r="O16" s="8">
        <v>2.5</v>
      </c>
      <c r="P16" s="7">
        <v>60</v>
      </c>
      <c r="Q16" s="18">
        <f t="shared" si="2"/>
        <v>0.17979056464268858</v>
      </c>
      <c r="R16" s="7">
        <v>60</v>
      </c>
      <c r="S16" s="18">
        <f t="shared" si="3"/>
        <v>0.1729100173896119</v>
      </c>
      <c r="T16" s="7">
        <v>60</v>
      </c>
      <c r="U16" s="18">
        <f t="shared" si="4"/>
        <v>0.16672918680633969</v>
      </c>
    </row>
    <row r="17" spans="2:21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6">
        <f t="shared" si="0"/>
        <v>778.34315194077169</v>
      </c>
      <c r="I17" s="8">
        <f t="shared" si="1"/>
        <v>250.50576870857486</v>
      </c>
      <c r="J17" s="21">
        <v>1.23E-2</v>
      </c>
      <c r="K17" s="8">
        <v>7</v>
      </c>
      <c r="L17" s="8">
        <v>0.53</v>
      </c>
      <c r="M17" s="8">
        <v>0.56000000000000005</v>
      </c>
      <c r="N17" s="8">
        <v>0.59</v>
      </c>
      <c r="O17" s="8">
        <v>2.5</v>
      </c>
      <c r="P17" s="7">
        <v>65</v>
      </c>
      <c r="Q17" s="18">
        <f t="shared" si="2"/>
        <v>0.18654335487168539</v>
      </c>
      <c r="R17" s="7">
        <v>65</v>
      </c>
      <c r="S17" s="18">
        <f t="shared" si="3"/>
        <v>0.17908942868085231</v>
      </c>
      <c r="T17" s="7">
        <v>65</v>
      </c>
      <c r="U17" s="18">
        <f t="shared" si="4"/>
        <v>0.17239352888230741</v>
      </c>
    </row>
    <row r="18" spans="2:21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6">
        <f t="shared" si="0"/>
        <v>778.34315194077169</v>
      </c>
      <c r="I18" s="8">
        <f t="shared" si="1"/>
        <v>250.50576870857486</v>
      </c>
      <c r="J18" s="21">
        <v>1.23E-2</v>
      </c>
      <c r="K18" s="8">
        <v>7</v>
      </c>
      <c r="L18" s="8">
        <v>0.53</v>
      </c>
      <c r="M18" s="8">
        <v>0.56000000000000005</v>
      </c>
      <c r="N18" s="8">
        <v>0.59</v>
      </c>
      <c r="O18" s="8">
        <v>2.5</v>
      </c>
      <c r="P18" s="7">
        <v>70</v>
      </c>
      <c r="Q18" s="18">
        <f t="shared" si="2"/>
        <v>0.19386047128293779</v>
      </c>
      <c r="R18" s="7">
        <v>70</v>
      </c>
      <c r="S18" s="18">
        <f t="shared" si="3"/>
        <v>0.18583316615434836</v>
      </c>
      <c r="T18" s="7">
        <v>70</v>
      </c>
      <c r="U18" s="18">
        <f t="shared" si="4"/>
        <v>0.17862219714053076</v>
      </c>
    </row>
    <row r="19" spans="2:21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6">
        <f t="shared" si="0"/>
        <v>778.34315194077169</v>
      </c>
      <c r="I19" s="8">
        <f t="shared" si="1"/>
        <v>250.50576870857486</v>
      </c>
      <c r="J19" s="21">
        <v>1.23E-2</v>
      </c>
      <c r="K19" s="8">
        <v>7</v>
      </c>
      <c r="L19" s="8">
        <v>0.53</v>
      </c>
      <c r="M19" s="8">
        <v>0.56000000000000005</v>
      </c>
      <c r="N19" s="8">
        <v>0.59</v>
      </c>
      <c r="O19" s="8">
        <v>2.5</v>
      </c>
      <c r="P19" s="7">
        <v>75</v>
      </c>
      <c r="Q19" s="18">
        <f t="shared" si="2"/>
        <v>0.20162904863999467</v>
      </c>
      <c r="R19" s="7">
        <v>75</v>
      </c>
      <c r="S19" s="18">
        <f t="shared" si="3"/>
        <v>0.19302836457364886</v>
      </c>
      <c r="T19" s="7">
        <v>75</v>
      </c>
      <c r="U19" s="18">
        <f t="shared" si="4"/>
        <v>0.18530232634455857</v>
      </c>
    </row>
    <row r="20" spans="2:21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6">
        <f t="shared" si="0"/>
        <v>778.34315194077169</v>
      </c>
      <c r="I20" s="8">
        <f t="shared" si="1"/>
        <v>250.50576870857486</v>
      </c>
      <c r="J20" s="21">
        <v>1.23E-2</v>
      </c>
      <c r="K20" s="8">
        <v>7</v>
      </c>
      <c r="L20" s="8">
        <v>0.53</v>
      </c>
      <c r="M20" s="8">
        <v>0.56000000000000005</v>
      </c>
      <c r="N20" s="8">
        <v>0.59</v>
      </c>
      <c r="O20" s="8">
        <v>2.5</v>
      </c>
      <c r="P20" s="7">
        <v>80</v>
      </c>
      <c r="Q20" s="18">
        <f t="shared" si="2"/>
        <v>0.20976443801551767</v>
      </c>
      <c r="R20" s="7">
        <v>80</v>
      </c>
      <c r="S20" s="18">
        <f t="shared" si="3"/>
        <v>0.20059037501141547</v>
      </c>
      <c r="T20" s="7">
        <v>80</v>
      </c>
      <c r="U20" s="18">
        <f t="shared" si="4"/>
        <v>0.19234926756705251</v>
      </c>
    </row>
    <row r="21" spans="2:21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6">
        <f t="shared" si="0"/>
        <v>778.34315194077169</v>
      </c>
      <c r="I21" s="8">
        <f t="shared" si="1"/>
        <v>250.50576870857486</v>
      </c>
      <c r="J21" s="21">
        <v>1.23E-2</v>
      </c>
      <c r="K21" s="8">
        <v>7</v>
      </c>
      <c r="L21" s="8">
        <v>0.53</v>
      </c>
      <c r="M21" s="8">
        <v>0.56000000000000005</v>
      </c>
      <c r="N21" s="8">
        <v>0.59</v>
      </c>
      <c r="O21" s="8">
        <v>2.5</v>
      </c>
      <c r="P21" s="7">
        <v>85</v>
      </c>
      <c r="Q21" s="18">
        <f t="shared" si="2"/>
        <v>0.21820190787683633</v>
      </c>
      <c r="R21" s="7">
        <v>85</v>
      </c>
      <c r="S21" s="18">
        <f t="shared" si="3"/>
        <v>0.20845446593497771</v>
      </c>
      <c r="T21" s="7">
        <v>85</v>
      </c>
      <c r="U21" s="18">
        <f t="shared" si="4"/>
        <v>0.19969828927534206</v>
      </c>
    </row>
    <row r="22" spans="2:21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6">
        <f t="shared" si="0"/>
        <v>778.34315194077169</v>
      </c>
      <c r="I22" s="8">
        <f t="shared" si="1"/>
        <v>250.50576870857486</v>
      </c>
      <c r="J22" s="21">
        <v>1.23E-2</v>
      </c>
      <c r="K22" s="8">
        <v>7</v>
      </c>
      <c r="L22" s="8">
        <v>0.53</v>
      </c>
      <c r="M22" s="8">
        <v>0.56000000000000005</v>
      </c>
      <c r="N22" s="8">
        <v>0.59</v>
      </c>
      <c r="O22" s="8">
        <v>2.5</v>
      </c>
      <c r="P22" s="7">
        <v>90</v>
      </c>
      <c r="Q22" s="18">
        <f t="shared" si="2"/>
        <v>0.22689111147631796</v>
      </c>
      <c r="R22" s="7">
        <v>90</v>
      </c>
      <c r="S22" s="18">
        <f t="shared" si="3"/>
        <v>0.21657029059670296</v>
      </c>
      <c r="T22" s="7">
        <v>90</v>
      </c>
      <c r="U22" s="18">
        <f t="shared" si="4"/>
        <v>0.20729904472179467</v>
      </c>
    </row>
    <row r="23" spans="2:21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6">
        <f t="shared" si="0"/>
        <v>778.34315194077169</v>
      </c>
      <c r="I23" s="8">
        <f t="shared" si="1"/>
        <v>250.50576870857486</v>
      </c>
      <c r="J23" s="21">
        <v>1.23E-2</v>
      </c>
      <c r="K23" s="8">
        <v>7</v>
      </c>
      <c r="L23" s="8">
        <v>0.53</v>
      </c>
      <c r="M23" s="8">
        <v>0.56000000000000005</v>
      </c>
      <c r="N23" s="8">
        <v>0.59</v>
      </c>
      <c r="O23" s="8">
        <v>2.5</v>
      </c>
      <c r="P23" s="7">
        <v>95</v>
      </c>
      <c r="Q23" s="18">
        <f t="shared" si="2"/>
        <v>0.23579230138162113</v>
      </c>
      <c r="R23" s="7">
        <v>95</v>
      </c>
      <c r="S23" s="18">
        <f t="shared" si="3"/>
        <v>0.22489810156424975</v>
      </c>
      <c r="T23" s="7">
        <v>95</v>
      </c>
      <c r="U23" s="18">
        <f t="shared" si="4"/>
        <v>0.21511178647406873</v>
      </c>
    </row>
    <row r="24" spans="2:21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6">
        <f t="shared" si="0"/>
        <v>778.34315194077169</v>
      </c>
      <c r="I24" s="8">
        <f t="shared" si="1"/>
        <v>250.50576870857486</v>
      </c>
      <c r="J24" s="21">
        <v>1.23E-2</v>
      </c>
      <c r="K24" s="8">
        <v>7</v>
      </c>
      <c r="L24" s="8">
        <v>0.53</v>
      </c>
      <c r="M24" s="8">
        <v>0.56000000000000005</v>
      </c>
      <c r="N24" s="8">
        <v>0.59</v>
      </c>
      <c r="O24" s="8">
        <v>2.5</v>
      </c>
      <c r="P24" s="7">
        <v>100</v>
      </c>
      <c r="Q24" s="18">
        <f t="shared" si="2"/>
        <v>0.24487367964687257</v>
      </c>
      <c r="R24" s="7">
        <v>100</v>
      </c>
      <c r="S24" s="18">
        <f t="shared" si="3"/>
        <v>0.23340610089174479</v>
      </c>
      <c r="T24" s="7">
        <v>100</v>
      </c>
      <c r="U24" s="18">
        <f t="shared" si="4"/>
        <v>0.22310471658629111</v>
      </c>
    </row>
    <row r="25" spans="2:21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6">
        <f t="shared" si="0"/>
        <v>778.34315194077169</v>
      </c>
      <c r="I25" s="8">
        <f t="shared" si="1"/>
        <v>250.50576870857486</v>
      </c>
      <c r="J25" s="21">
        <v>1.23E-2</v>
      </c>
      <c r="K25" s="8">
        <v>7</v>
      </c>
      <c r="L25" s="8">
        <v>0.53</v>
      </c>
      <c r="M25" s="8">
        <v>0.56000000000000005</v>
      </c>
      <c r="N25" s="8">
        <v>0.59</v>
      </c>
      <c r="O25" s="8">
        <v>2.5</v>
      </c>
      <c r="P25" s="7">
        <v>105</v>
      </c>
      <c r="Q25" s="18">
        <f t="shared" si="2"/>
        <v>0.25410950507779395</v>
      </c>
      <c r="R25" s="7">
        <v>105</v>
      </c>
      <c r="S25" s="18">
        <f t="shared" si="3"/>
        <v>0.24206854738490979</v>
      </c>
      <c r="T25" s="7">
        <v>105</v>
      </c>
      <c r="U25" s="18">
        <f t="shared" si="4"/>
        <v>0.23125209386418338</v>
      </c>
    </row>
    <row r="26" spans="2:21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6">
        <f t="shared" si="0"/>
        <v>778.34315194077169</v>
      </c>
      <c r="I26" s="8">
        <f t="shared" si="1"/>
        <v>250.50576870857486</v>
      </c>
      <c r="J26" s="21">
        <v>1.23E-2</v>
      </c>
      <c r="K26" s="8">
        <v>7</v>
      </c>
      <c r="L26" s="8">
        <v>0.53</v>
      </c>
      <c r="M26" s="8">
        <v>0.56000000000000005</v>
      </c>
      <c r="N26" s="8">
        <v>0.59</v>
      </c>
      <c r="O26" s="8">
        <v>2.5</v>
      </c>
      <c r="P26" s="7">
        <v>110</v>
      </c>
      <c r="Q26" s="18">
        <f t="shared" si="2"/>
        <v>0.26347871669724848</v>
      </c>
      <c r="R26" s="7">
        <v>110</v>
      </c>
      <c r="S26" s="18">
        <f t="shared" si="3"/>
        <v>0.25086438006660794</v>
      </c>
      <c r="T26" s="7">
        <v>110</v>
      </c>
      <c r="U26" s="18">
        <f t="shared" si="4"/>
        <v>0.23953285733060886</v>
      </c>
    </row>
    <row r="27" spans="2:21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6">
        <f t="shared" si="0"/>
        <v>778.34315194077169</v>
      </c>
      <c r="I27" s="8">
        <f t="shared" si="1"/>
        <v>250.50576870857486</v>
      </c>
      <c r="J27" s="21">
        <v>1.23E-2</v>
      </c>
      <c r="K27" s="8">
        <v>7</v>
      </c>
      <c r="L27" s="8">
        <v>0.53</v>
      </c>
      <c r="M27" s="8">
        <v>0.56000000000000005</v>
      </c>
      <c r="N27" s="8">
        <v>0.59</v>
      </c>
      <c r="O27" s="8">
        <v>2.5</v>
      </c>
      <c r="P27" s="7">
        <v>115</v>
      </c>
      <c r="Q27" s="18">
        <f t="shared" si="2"/>
        <v>0.27296391630673184</v>
      </c>
      <c r="R27" s="7">
        <v>115</v>
      </c>
      <c r="S27" s="18">
        <f t="shared" si="3"/>
        <v>0.25977620073833491</v>
      </c>
      <c r="T27" s="7">
        <v>115</v>
      </c>
      <c r="U27" s="18">
        <f t="shared" si="4"/>
        <v>0.2479296087870631</v>
      </c>
    </row>
    <row r="28" spans="2:21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6">
        <f t="shared" si="0"/>
        <v>778.34315194077169</v>
      </c>
      <c r="I28" s="8">
        <f t="shared" si="1"/>
        <v>250.50576870857486</v>
      </c>
      <c r="J28" s="21">
        <v>1.23E-2</v>
      </c>
      <c r="K28" s="8">
        <v>7</v>
      </c>
      <c r="L28" s="8">
        <v>0.53</v>
      </c>
      <c r="M28" s="8">
        <v>0.56000000000000005</v>
      </c>
      <c r="N28" s="8">
        <v>0.59</v>
      </c>
      <c r="O28" s="8">
        <v>2.5</v>
      </c>
      <c r="P28" s="7">
        <v>120</v>
      </c>
      <c r="Q28" s="18">
        <f t="shared" si="2"/>
        <v>0.28255060540749039</v>
      </c>
      <c r="R28" s="7">
        <v>120</v>
      </c>
      <c r="S28" s="18">
        <f t="shared" si="3"/>
        <v>0.26878951090133701</v>
      </c>
      <c r="T28" s="7">
        <v>120</v>
      </c>
      <c r="U28" s="18">
        <f t="shared" si="4"/>
        <v>0.2564278497347926</v>
      </c>
    </row>
    <row r="29" spans="2:21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6">
        <f t="shared" si="0"/>
        <v>778.34315194077169</v>
      </c>
      <c r="I29" s="8">
        <f t="shared" si="1"/>
        <v>250.50576870857486</v>
      </c>
      <c r="J29" s="21">
        <v>1.23E-2</v>
      </c>
      <c r="K29" s="8">
        <v>7</v>
      </c>
      <c r="L29" s="8">
        <v>0.53</v>
      </c>
      <c r="M29" s="8">
        <v>0.56000000000000005</v>
      </c>
      <c r="N29" s="8">
        <v>0.59</v>
      </c>
      <c r="O29" s="8">
        <v>2.5</v>
      </c>
      <c r="P29" s="7">
        <v>125</v>
      </c>
      <c r="Q29" s="18">
        <f t="shared" si="2"/>
        <v>0.29222660526057109</v>
      </c>
      <c r="R29" s="7">
        <v>125</v>
      </c>
      <c r="S29" s="18">
        <f t="shared" si="3"/>
        <v>0.27789213181666134</v>
      </c>
      <c r="T29" s="7">
        <v>125</v>
      </c>
      <c r="U29" s="18">
        <f t="shared" si="4"/>
        <v>0.26501540143484426</v>
      </c>
    </row>
    <row r="30" spans="2:21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6">
        <f t="shared" si="0"/>
        <v>778.34315194077169</v>
      </c>
      <c r="I30" s="8">
        <f t="shared" si="1"/>
        <v>250.50576870857486</v>
      </c>
      <c r="J30" s="21">
        <v>1.23E-2</v>
      </c>
      <c r="K30" s="8">
        <v>7</v>
      </c>
      <c r="L30" s="8">
        <v>0.53</v>
      </c>
      <c r="M30" s="8">
        <v>0.56000000000000005</v>
      </c>
      <c r="N30" s="8">
        <v>0.59</v>
      </c>
      <c r="O30" s="8">
        <v>2.5</v>
      </c>
      <c r="P30" s="7">
        <v>130</v>
      </c>
      <c r="Q30" s="18">
        <f t="shared" si="2"/>
        <v>0.30198161077916763</v>
      </c>
      <c r="R30" s="7">
        <v>130</v>
      </c>
      <c r="S30" s="18">
        <f t="shared" si="3"/>
        <v>0.28707375839750149</v>
      </c>
      <c r="T30" s="7">
        <v>130</v>
      </c>
      <c r="U30" s="18">
        <f t="shared" si="4"/>
        <v>0.27368195880041168</v>
      </c>
    </row>
    <row r="31" spans="2:21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6">
        <f t="shared" si="0"/>
        <v>778.34315194077169</v>
      </c>
      <c r="I31" s="8">
        <f t="shared" si="1"/>
        <v>250.50576870857486</v>
      </c>
      <c r="J31" s="21">
        <v>1.23E-2</v>
      </c>
      <c r="K31" s="8">
        <v>7</v>
      </c>
      <c r="L31" s="8">
        <v>0.53</v>
      </c>
      <c r="M31" s="8">
        <v>0.56000000000000005</v>
      </c>
      <c r="N31" s="8">
        <v>0.59</v>
      </c>
      <c r="O31" s="8">
        <v>2.5</v>
      </c>
      <c r="P31" s="7">
        <v>135</v>
      </c>
      <c r="Q31" s="18">
        <f t="shared" si="2"/>
        <v>0.31180684355600041</v>
      </c>
      <c r="R31" s="7">
        <v>135</v>
      </c>
      <c r="S31" s="18">
        <f t="shared" si="3"/>
        <v>0.29632561223657794</v>
      </c>
      <c r="T31" s="7">
        <v>135</v>
      </c>
      <c r="U31" s="18">
        <f t="shared" si="4"/>
        <v>0.28241874342421536</v>
      </c>
    </row>
    <row r="32" spans="2:21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6">
        <f t="shared" si="0"/>
        <v>778.34315194077169</v>
      </c>
      <c r="I32" s="8">
        <f t="shared" si="1"/>
        <v>250.50576870857486</v>
      </c>
      <c r="J32" s="21">
        <v>1.23E-2</v>
      </c>
      <c r="K32" s="8">
        <v>7</v>
      </c>
      <c r="L32" s="8">
        <v>0.53</v>
      </c>
      <c r="M32" s="8">
        <v>0.56000000000000005</v>
      </c>
      <c r="N32" s="8">
        <v>0.59</v>
      </c>
      <c r="O32" s="8">
        <v>2.5</v>
      </c>
      <c r="P32" s="7">
        <v>140</v>
      </c>
      <c r="Q32" s="18">
        <f t="shared" si="2"/>
        <v>0.32169477924197265</v>
      </c>
      <c r="R32" s="7">
        <v>140</v>
      </c>
      <c r="S32" s="18">
        <f t="shared" si="3"/>
        <v>0.30564016898479379</v>
      </c>
      <c r="T32" s="7">
        <v>140</v>
      </c>
      <c r="U32" s="18">
        <f t="shared" si="4"/>
        <v>0.2912182309571586</v>
      </c>
    </row>
    <row r="33" spans="2:21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6">
        <f t="shared" si="0"/>
        <v>778.34315194077169</v>
      </c>
      <c r="I33" s="8">
        <f t="shared" si="1"/>
        <v>250.50576870857486</v>
      </c>
      <c r="J33" s="21">
        <v>1.23E-2</v>
      </c>
      <c r="K33" s="8">
        <v>7</v>
      </c>
      <c r="L33" s="8">
        <v>0.53</v>
      </c>
      <c r="M33" s="8">
        <v>0.56000000000000005</v>
      </c>
      <c r="N33" s="8">
        <v>0.59</v>
      </c>
      <c r="O33" s="8">
        <v>2.5</v>
      </c>
      <c r="P33" s="7">
        <v>145</v>
      </c>
      <c r="Q33" s="18">
        <f t="shared" si="2"/>
        <v>0.33163893132924244</v>
      </c>
      <c r="R33" s="7">
        <v>145</v>
      </c>
      <c r="S33" s="18">
        <f t="shared" si="3"/>
        <v>0.31501094213430719</v>
      </c>
      <c r="T33" s="7">
        <v>145</v>
      </c>
      <c r="U33" s="18">
        <f t="shared" si="4"/>
        <v>0.30007393489139927</v>
      </c>
    </row>
    <row r="34" spans="2:21" ht="15.75" thickBot="1" x14ac:dyDescent="0.3">
      <c r="B34" s="9">
        <v>32000</v>
      </c>
      <c r="C34" s="15">
        <v>8.2700000000000004E-4</v>
      </c>
      <c r="D34" s="8">
        <v>224.44399999999999</v>
      </c>
      <c r="E34" s="10">
        <v>287</v>
      </c>
      <c r="F34" s="10">
        <v>1.4</v>
      </c>
      <c r="G34" s="10">
        <v>0.79</v>
      </c>
      <c r="H34" s="27">
        <f t="shared" si="0"/>
        <v>778.34315194077169</v>
      </c>
      <c r="I34" s="10">
        <f t="shared" si="1"/>
        <v>250.50576870857486</v>
      </c>
      <c r="J34" s="21">
        <v>1.23E-2</v>
      </c>
      <c r="K34" s="10">
        <v>7</v>
      </c>
      <c r="L34" s="10">
        <v>0.53</v>
      </c>
      <c r="M34" s="10">
        <v>0.56000000000000005</v>
      </c>
      <c r="N34" s="10">
        <v>0.59</v>
      </c>
      <c r="O34" s="10">
        <v>2.5</v>
      </c>
      <c r="P34" s="9">
        <v>150</v>
      </c>
      <c r="Q34" s="18">
        <f t="shared" si="2"/>
        <v>0.34163367817767992</v>
      </c>
      <c r="R34" s="9">
        <v>150</v>
      </c>
      <c r="S34" s="18">
        <f t="shared" si="3"/>
        <v>0.32443231004498829</v>
      </c>
      <c r="T34" s="9">
        <v>150</v>
      </c>
      <c r="U34" s="18">
        <f t="shared" si="4"/>
        <v>0.30898023358680771</v>
      </c>
    </row>
  </sheetData>
  <mergeCells count="3">
    <mergeCell ref="P4:Q4"/>
    <mergeCell ref="R4:S4"/>
    <mergeCell ref="T4:U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76 seat</vt:lpstr>
      <vt:lpstr>50 seat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2021-03-16T21:53:51Z</dcterms:modified>
</cp:coreProperties>
</file>