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Airplane-Design-II\Matching Diagram\"/>
    </mc:Choice>
  </mc:AlternateContent>
  <xr:revisionPtr revIDLastSave="0" documentId="13_ncr:1_{B54B6086-E378-4EEC-A08A-2905F150493E}" xr6:coauthVersionLast="46" xr6:coauthVersionMax="46" xr10:uidLastSave="{00000000-0000-0000-0000-000000000000}"/>
  <bookViews>
    <workbookView xWindow="-120" yWindow="-120" windowWidth="20730" windowHeight="11760" xr2:uid="{90B7881E-F26A-4004-B09D-A06CC16A62D7}"/>
  </bookViews>
  <sheets>
    <sheet name="Sheet1" sheetId="1" r:id="rId1"/>
    <sheet name="low 50" sheetId="2" r:id="rId2"/>
    <sheet name="mid 50" sheetId="3" r:id="rId3"/>
    <sheet name="high 50" sheetId="4" r:id="rId4"/>
    <sheet name="low 76" sheetId="5" r:id="rId5"/>
    <sheet name="mid 76" sheetId="6" r:id="rId6"/>
    <sheet name="high 76" sheetId="7" r:id="rId7"/>
  </sheets>
  <definedNames>
    <definedName name="_ftn1" localSheetId="0">Sheet1!$B$14</definedName>
    <definedName name="_ftn2" localSheetId="0">Sheet1!$O$20</definedName>
    <definedName name="_ftn3" localSheetId="0">Sheet1!#REF!</definedName>
    <definedName name="_ftn4" localSheetId="0">Sheet1!$O$21</definedName>
    <definedName name="_ftnref1" localSheetId="0">Sheet1!$B$3</definedName>
    <definedName name="_ftnref2" localSheetId="0">Sheet1!$M$4</definedName>
    <definedName name="_ftnref3" localSheetId="0">Sheet1!$M$5</definedName>
    <definedName name="_ftnref4" localSheetId="0">Sheet1!$M$6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C3" i="7"/>
  <c r="D3" i="7"/>
  <c r="B4" i="7"/>
  <c r="C4" i="7"/>
  <c r="D4" i="7"/>
  <c r="B5" i="7"/>
  <c r="C5" i="7"/>
  <c r="D5" i="7"/>
  <c r="B6" i="7"/>
  <c r="C6" i="7"/>
  <c r="D6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B28" i="7"/>
  <c r="C28" i="7"/>
  <c r="D28" i="7"/>
  <c r="B29" i="7"/>
  <c r="C29" i="7"/>
  <c r="D29" i="7"/>
  <c r="B30" i="7"/>
  <c r="C30" i="7"/>
  <c r="D30" i="7"/>
  <c r="B31" i="7"/>
  <c r="C31" i="7"/>
  <c r="D31" i="7"/>
  <c r="D2" i="7"/>
  <c r="C2" i="7"/>
  <c r="B2" i="7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D2" i="6"/>
  <c r="C2" i="6"/>
  <c r="B2" i="6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D2" i="5"/>
  <c r="C2" i="5"/>
  <c r="B2" i="5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D2" i="4"/>
  <c r="C2" i="4"/>
  <c r="B2" i="4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D2" i="3"/>
  <c r="C2" i="3"/>
  <c r="B2" i="3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C3" i="2"/>
  <c r="D3" i="2"/>
  <c r="D2" i="2"/>
  <c r="C2" i="2"/>
  <c r="B3" i="2"/>
  <c r="B2" i="2"/>
  <c r="J22" i="1" l="1"/>
  <c r="D28" i="1" l="1"/>
  <c r="D29" i="1"/>
  <c r="D27" i="1"/>
  <c r="D23" i="1"/>
  <c r="D22" i="1"/>
  <c r="D21" i="1"/>
  <c r="P34" i="1" l="1"/>
  <c r="R34" i="1"/>
  <c r="R33" i="1"/>
  <c r="R32" i="1"/>
  <c r="P33" i="1"/>
  <c r="P32" i="1"/>
  <c r="G21" i="1"/>
  <c r="G27" i="1"/>
  <c r="J28" i="1"/>
  <c r="J29" i="1"/>
  <c r="J27" i="1"/>
  <c r="G28" i="1"/>
  <c r="G29" i="1"/>
  <c r="J23" i="1"/>
  <c r="P29" i="1" s="1"/>
  <c r="Q29" i="1" s="1"/>
  <c r="C48" i="1" s="1"/>
  <c r="J21" i="1"/>
  <c r="G23" i="1"/>
  <c r="G22" i="1"/>
  <c r="E72" i="1" l="1"/>
  <c r="E71" i="1"/>
  <c r="E69" i="1"/>
  <c r="E70" i="1"/>
  <c r="E74" i="1"/>
  <c r="E73" i="1"/>
  <c r="Q34" i="1"/>
  <c r="C56" i="1" s="1"/>
  <c r="S33" i="1"/>
  <c r="D55" i="1" s="1"/>
  <c r="V26" i="1"/>
  <c r="W26" i="1" s="1"/>
  <c r="D47" i="1" s="1"/>
  <c r="Q33" i="1"/>
  <c r="C55" i="1" s="1"/>
  <c r="Q32" i="1"/>
  <c r="C54" i="1" s="1"/>
  <c r="S34" i="1"/>
  <c r="D56" i="1" s="1"/>
  <c r="P28" i="1"/>
  <c r="Q28" i="1" s="1"/>
  <c r="S32" i="1"/>
  <c r="D54" i="1" s="1"/>
  <c r="P25" i="1"/>
  <c r="Q25" i="1" s="1"/>
  <c r="P27" i="1"/>
  <c r="Q27" i="1" s="1"/>
  <c r="C40" i="1" s="1"/>
  <c r="V27" i="1"/>
  <c r="W27" i="1" s="1"/>
  <c r="D40" i="1" s="1"/>
  <c r="V28" i="1"/>
  <c r="W28" i="1" s="1"/>
  <c r="V23" i="1"/>
  <c r="W23" i="1" s="1"/>
  <c r="D46" i="1" s="1"/>
  <c r="P26" i="1"/>
  <c r="Q26" i="1" s="1"/>
  <c r="C47" i="1" s="1"/>
  <c r="P23" i="1"/>
  <c r="Q23" i="1" s="1"/>
  <c r="C46" i="1" s="1"/>
  <c r="P24" i="1"/>
  <c r="Q24" i="1" s="1"/>
  <c r="C39" i="1" s="1"/>
  <c r="V25" i="1"/>
  <c r="W25" i="1" s="1"/>
  <c r="V29" i="1"/>
  <c r="W29" i="1" s="1"/>
  <c r="D48" i="1" s="1"/>
  <c r="V24" i="1"/>
  <c r="W24" i="1" s="1"/>
  <c r="D39" i="1" s="1"/>
  <c r="P22" i="1"/>
  <c r="Q22" i="1" s="1"/>
  <c r="P21" i="1"/>
  <c r="Q21" i="1" s="1"/>
  <c r="C38" i="1" s="1"/>
  <c r="V21" i="1"/>
  <c r="W21" i="1" s="1"/>
  <c r="D38" i="1" s="1"/>
  <c r="V22" i="1"/>
  <c r="W22" i="1" s="1"/>
  <c r="D79" i="1" l="1"/>
  <c r="D83" i="1"/>
  <c r="D82" i="1"/>
  <c r="D80" i="1"/>
  <c r="D81" i="1"/>
  <c r="D84" i="1"/>
  <c r="H69" i="1"/>
  <c r="H73" i="1"/>
  <c r="H72" i="1"/>
  <c r="H74" i="1"/>
  <c r="H71" i="1"/>
  <c r="H70" i="1"/>
  <c r="G81" i="1"/>
  <c r="G80" i="1"/>
  <c r="G84" i="1"/>
  <c r="G83" i="1"/>
  <c r="G79" i="1"/>
  <c r="G82" i="1"/>
  <c r="E80" i="1"/>
  <c r="E84" i="1"/>
  <c r="E83" i="1"/>
  <c r="E79" i="1"/>
  <c r="E82" i="1"/>
  <c r="E81" i="1"/>
  <c r="D71" i="1"/>
  <c r="D70" i="1"/>
  <c r="D74" i="1"/>
  <c r="D72" i="1"/>
  <c r="D69" i="1"/>
  <c r="D73" i="1"/>
  <c r="H80" i="1"/>
  <c r="H84" i="1"/>
  <c r="H81" i="1"/>
  <c r="H83" i="1"/>
  <c r="H79" i="1"/>
  <c r="H82" i="1"/>
  <c r="G73" i="1"/>
  <c r="G72" i="1"/>
  <c r="G70" i="1"/>
  <c r="G74" i="1"/>
  <c r="G69" i="1"/>
  <c r="G71" i="1"/>
  <c r="F83" i="1"/>
  <c r="F81" i="1"/>
  <c r="F80" i="1"/>
  <c r="F84" i="1"/>
  <c r="F82" i="1"/>
  <c r="F79" i="1"/>
  <c r="C71" i="1"/>
  <c r="C70" i="1"/>
  <c r="C74" i="1"/>
  <c r="C72" i="1"/>
  <c r="C73" i="1"/>
  <c r="C69" i="1"/>
  <c r="F69" i="1"/>
  <c r="F71" i="1"/>
  <c r="F72" i="1"/>
  <c r="F70" i="1"/>
  <c r="F74" i="1"/>
  <c r="F73" i="1"/>
  <c r="C83" i="1"/>
  <c r="C79" i="1"/>
  <c r="C82" i="1"/>
  <c r="C81" i="1"/>
  <c r="C80" i="1"/>
  <c r="C84" i="1"/>
  <c r="G64" i="1"/>
  <c r="G65" i="1"/>
  <c r="G62" i="1"/>
  <c r="G61" i="1"/>
  <c r="G63" i="1"/>
  <c r="G60" i="1"/>
  <c r="H62" i="1"/>
  <c r="H63" i="1"/>
  <c r="H64" i="1"/>
  <c r="H60" i="1"/>
  <c r="H61" i="1"/>
  <c r="H65" i="1"/>
  <c r="E61" i="1"/>
  <c r="E62" i="1"/>
  <c r="E64" i="1"/>
  <c r="E60" i="1"/>
  <c r="E63" i="1"/>
  <c r="E65" i="1"/>
  <c r="D62" i="1"/>
  <c r="D63" i="1"/>
  <c r="D60" i="1"/>
  <c r="D61" i="1"/>
  <c r="D64" i="1"/>
  <c r="D65" i="1"/>
  <c r="C64" i="1"/>
  <c r="C65" i="1"/>
  <c r="C60" i="1"/>
  <c r="C61" i="1"/>
  <c r="C62" i="1"/>
  <c r="C63" i="1"/>
  <c r="F60" i="1"/>
  <c r="F61" i="1"/>
  <c r="F62" i="1"/>
  <c r="F65" i="1"/>
  <c r="F63" i="1"/>
  <c r="F64" i="1"/>
</calcChain>
</file>

<file path=xl/sharedStrings.xml><?xml version="1.0" encoding="utf-8"?>
<sst xmlns="http://schemas.openxmlformats.org/spreadsheetml/2006/main" count="228" uniqueCount="58">
  <si>
    <t>وضعیت</t>
  </si>
  <si>
    <t>سطح تکنولوژی</t>
  </si>
  <si>
    <t>ضریب آزوالد</t>
  </si>
  <si>
    <t>پایین</t>
  </si>
  <si>
    <t>فرود</t>
  </si>
  <si>
    <t>تمیز</t>
  </si>
  <si>
    <t>متوسط</t>
  </si>
  <si>
    <t>بالا</t>
  </si>
  <si>
    <t>برخاست</t>
  </si>
  <si>
    <t>ضرایب cd0</t>
  </si>
  <si>
    <t>نوع هواپیما</t>
  </si>
  <si>
    <t>56 نفر</t>
  </si>
  <si>
    <t>70 نفره</t>
  </si>
  <si>
    <t>نسبت منظری</t>
  </si>
  <si>
    <t xml:space="preserve">ضریب </t>
  </si>
  <si>
    <t>فرود با فلپ</t>
  </si>
  <si>
    <t>ارابه فرود باز</t>
  </si>
  <si>
    <t>برخواست با فلپ</t>
  </si>
  <si>
    <t>برخواست  با فلپ</t>
  </si>
  <si>
    <t>فرودبا فلپ</t>
  </si>
  <si>
    <t>CGR</t>
  </si>
  <si>
    <t>N</t>
  </si>
  <si>
    <t>technology</t>
  </si>
  <si>
    <t>CL_landing</t>
  </si>
  <si>
    <t>CL-take off</t>
  </si>
  <si>
    <t>low</t>
  </si>
  <si>
    <t>med</t>
  </si>
  <si>
    <t>high</t>
  </si>
  <si>
    <t>n_Vstall landing</t>
  </si>
  <si>
    <t>n_Vstall take off</t>
  </si>
  <si>
    <t>AR</t>
  </si>
  <si>
    <t>k</t>
  </si>
  <si>
    <t>landing</t>
  </si>
  <si>
    <t>take off</t>
  </si>
  <si>
    <t>cl</t>
  </si>
  <si>
    <t>cd</t>
  </si>
  <si>
    <t>l/d</t>
  </si>
  <si>
    <t>50 seats</t>
  </si>
  <si>
    <t>76 seats</t>
  </si>
  <si>
    <t>50 seat</t>
  </si>
  <si>
    <t>76 set</t>
  </si>
  <si>
    <t>محاسبات حالت clean</t>
  </si>
  <si>
    <t>cd-50 seat</t>
  </si>
  <si>
    <t>clean</t>
  </si>
  <si>
    <t>CL_clean</t>
  </si>
  <si>
    <t>cd-76 seat</t>
  </si>
  <si>
    <t>FAR25.119 AEO</t>
  </si>
  <si>
    <t>FAR25.121 OEI</t>
  </si>
  <si>
    <t>چرخ ها بسته</t>
  </si>
  <si>
    <t>حالت آزاد</t>
  </si>
  <si>
    <t>W/S</t>
  </si>
  <si>
    <t>T/w</t>
  </si>
  <si>
    <t>76 seat</t>
  </si>
  <si>
    <t>FAR25.1121 OEI</t>
  </si>
  <si>
    <t>ضریب</t>
  </si>
  <si>
    <t>121 retracted</t>
  </si>
  <si>
    <t>121 open Landing gear</t>
  </si>
  <si>
    <t>AOE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</si>
</sst>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9" borderId="0" applyNumberFormat="0" applyBorder="0" applyAlignment="0" applyProtection="0"/>
  </cellStyleXfs>
  <cellXfs count="65">
    <xf numFmtId="0" fontId="0" fillId="0" borderId="0" xfId="0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6" borderId="1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Fill="1" applyAlignmen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8" fillId="9" borderId="0" xfId="1"/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FAR 25.119 AOE  50seats low technology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Sheet1!$C$60:$C$65</c:f>
              <c:numCache>
                <c:formatCode>General</c:formatCode>
                <c:ptCount val="6"/>
                <c:pt idx="0">
                  <c:v>0.15737786393876987</c:v>
                </c:pt>
                <c:pt idx="1">
                  <c:v>0.15737786393876987</c:v>
                </c:pt>
                <c:pt idx="2">
                  <c:v>0.15737786393876987</c:v>
                </c:pt>
                <c:pt idx="3">
                  <c:v>0.15737786393876987</c:v>
                </c:pt>
                <c:pt idx="4">
                  <c:v>0.15737786393876987</c:v>
                </c:pt>
                <c:pt idx="5">
                  <c:v>0.15737786393876987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F-49ED-B84A-F86DA4CCF251}"/>
            </c:ext>
          </c:extLst>
        </c:ser>
        <c:ser>
          <c:idx val="1"/>
          <c:order val="1"/>
          <c:tx>
            <c:v>FAR 25.121 OEI closed wheel 50 seat low technology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Sheet1!$C$69:$C$74</c:f>
              <c:numCache>
                <c:formatCode>General</c:formatCode>
                <c:ptCount val="6"/>
                <c:pt idx="0">
                  <c:v>0.51234035579766046</c:v>
                </c:pt>
                <c:pt idx="1">
                  <c:v>0.51234035579766046</c:v>
                </c:pt>
                <c:pt idx="2">
                  <c:v>0.51234035579766046</c:v>
                </c:pt>
                <c:pt idx="3">
                  <c:v>0.51234035579766046</c:v>
                </c:pt>
                <c:pt idx="4">
                  <c:v>0.51234035579766046</c:v>
                </c:pt>
                <c:pt idx="5">
                  <c:v>0.51234035579766046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2F-49ED-B84A-F86DA4CCF251}"/>
            </c:ext>
          </c:extLst>
        </c:ser>
        <c:ser>
          <c:idx val="2"/>
          <c:order val="2"/>
          <c:tx>
            <c:v>FAR 25.121 OEI 50 seats climb end low technology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Sheet1!$C$79:$C$84</c:f>
              <c:numCache>
                <c:formatCode>General</c:formatCode>
                <c:ptCount val="6"/>
                <c:pt idx="0">
                  <c:v>0.16553512410746357</c:v>
                </c:pt>
                <c:pt idx="1">
                  <c:v>0.16553512410746357</c:v>
                </c:pt>
                <c:pt idx="2">
                  <c:v>0.16553512410746357</c:v>
                </c:pt>
                <c:pt idx="3">
                  <c:v>0.16553512410746357</c:v>
                </c:pt>
                <c:pt idx="4">
                  <c:v>0.16553512410746357</c:v>
                </c:pt>
                <c:pt idx="5">
                  <c:v>0.16553512410746357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2F-49ED-B84A-F86DA4CC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604272"/>
        <c:axId val="1972600112"/>
      </c:scatterChart>
      <c:valAx>
        <c:axId val="19726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0112"/>
        <c:crosses val="autoZero"/>
        <c:crossBetween val="midCat"/>
      </c:valAx>
      <c:valAx>
        <c:axId val="19726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to weight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FAR 25.119  AOE 50seats medium technology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Sheet1!$D$60:$D$65</c:f>
              <c:numCache>
                <c:formatCode>General</c:formatCode>
                <c:ptCount val="6"/>
                <c:pt idx="0">
                  <c:v>0.18396266417717397</c:v>
                </c:pt>
                <c:pt idx="1">
                  <c:v>0.18396266417717397</c:v>
                </c:pt>
                <c:pt idx="2">
                  <c:v>0.18396266417717397</c:v>
                </c:pt>
                <c:pt idx="3">
                  <c:v>0.18396266417717397</c:v>
                </c:pt>
                <c:pt idx="4">
                  <c:v>0.18396266417717397</c:v>
                </c:pt>
                <c:pt idx="5">
                  <c:v>0.18396266417717397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8-4CB0-B438-0F9C50E7CB0D}"/>
            </c:ext>
          </c:extLst>
        </c:ser>
        <c:ser>
          <c:idx val="1"/>
          <c:order val="1"/>
          <c:tx>
            <c:v>FAR 25.121 OEI closed wheel 50 seat medium technology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Sheet1!$D$69:$D$74</c:f>
              <c:numCache>
                <c:formatCode>General</c:formatCode>
                <c:ptCount val="6"/>
                <c:pt idx="0">
                  <c:v>0.57680275976111628</c:v>
                </c:pt>
                <c:pt idx="1">
                  <c:v>0.57680275976111628</c:v>
                </c:pt>
                <c:pt idx="2">
                  <c:v>0.57680275976111628</c:v>
                </c:pt>
                <c:pt idx="3">
                  <c:v>0.57680275976111628</c:v>
                </c:pt>
                <c:pt idx="4">
                  <c:v>0.57680275976111628</c:v>
                </c:pt>
                <c:pt idx="5">
                  <c:v>0.57680275976111628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8-4CB0-B438-0F9C50E7CB0D}"/>
            </c:ext>
          </c:extLst>
        </c:ser>
        <c:ser>
          <c:idx val="2"/>
          <c:order val="2"/>
          <c:tx>
            <c:v>FAR 25.121 OEI 50 seats climb end medium technology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Sheet1!$D$79:$D$84</c:f>
              <c:numCache>
                <c:formatCode>General</c:formatCode>
                <c:ptCount val="6"/>
                <c:pt idx="0">
                  <c:v>0.14827258585743244</c:v>
                </c:pt>
                <c:pt idx="1">
                  <c:v>0.14827258585743244</c:v>
                </c:pt>
                <c:pt idx="2">
                  <c:v>0.14827258585743244</c:v>
                </c:pt>
                <c:pt idx="3">
                  <c:v>0.14827258585743244</c:v>
                </c:pt>
                <c:pt idx="4">
                  <c:v>0.14827258585743244</c:v>
                </c:pt>
                <c:pt idx="5">
                  <c:v>0.14827258585743244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68-4CB0-B438-0F9C50E7C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604272"/>
        <c:axId val="1972600112"/>
      </c:scatterChart>
      <c:valAx>
        <c:axId val="19726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0112"/>
        <c:crosses val="autoZero"/>
        <c:crossBetween val="midCat"/>
      </c:valAx>
      <c:valAx>
        <c:axId val="19726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to weight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FAR 25.119  AOE 50seats high technology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Sheet1!$E$60:$E$65</c:f>
              <c:numCache>
                <c:formatCode>General</c:formatCode>
                <c:ptCount val="6"/>
                <c:pt idx="0">
                  <c:v>0.17820532252267487</c:v>
                </c:pt>
                <c:pt idx="1">
                  <c:v>0.17820532252267487</c:v>
                </c:pt>
                <c:pt idx="2">
                  <c:v>0.17820532252267487</c:v>
                </c:pt>
                <c:pt idx="3">
                  <c:v>0.17820532252267487</c:v>
                </c:pt>
                <c:pt idx="4">
                  <c:v>0.17820532252267487</c:v>
                </c:pt>
                <c:pt idx="5">
                  <c:v>0.17820532252267487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D-4897-942B-2649BAC0AE02}"/>
            </c:ext>
          </c:extLst>
        </c:ser>
        <c:ser>
          <c:idx val="1"/>
          <c:order val="1"/>
          <c:tx>
            <c:v>FAR 25.121 OEI closed wheel 50 seat high technology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Sheet1!$E$69:$E$74</c:f>
              <c:numCache>
                <c:formatCode>General</c:formatCode>
                <c:ptCount val="6"/>
                <c:pt idx="0">
                  <c:v>0.51902198419218926</c:v>
                </c:pt>
                <c:pt idx="1">
                  <c:v>0.51902198419218926</c:v>
                </c:pt>
                <c:pt idx="2">
                  <c:v>0.51902198419218926</c:v>
                </c:pt>
                <c:pt idx="3">
                  <c:v>0.51902198419218926</c:v>
                </c:pt>
                <c:pt idx="4">
                  <c:v>0.51902198419218926</c:v>
                </c:pt>
                <c:pt idx="5">
                  <c:v>0.51902198419218926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D-4897-942B-2649BAC0AE02}"/>
            </c:ext>
          </c:extLst>
        </c:ser>
        <c:ser>
          <c:idx val="2"/>
          <c:order val="2"/>
          <c:tx>
            <c:v>FAR 25.121 OEI 50 seats climb end high technology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Sheet1!$E$79:$E$84</c:f>
              <c:numCache>
                <c:formatCode>General</c:formatCode>
                <c:ptCount val="6"/>
                <c:pt idx="0">
                  <c:v>0.17651342637510331</c:v>
                </c:pt>
                <c:pt idx="1">
                  <c:v>0.17651342637510331</c:v>
                </c:pt>
                <c:pt idx="2">
                  <c:v>0.17651342637510331</c:v>
                </c:pt>
                <c:pt idx="3">
                  <c:v>0.17651342637510331</c:v>
                </c:pt>
                <c:pt idx="4">
                  <c:v>0.17651342637510331</c:v>
                </c:pt>
                <c:pt idx="5">
                  <c:v>0.17651342637510331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D-4897-942B-2649BAC0A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604272"/>
        <c:axId val="1972600112"/>
      </c:scatterChart>
      <c:valAx>
        <c:axId val="19726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0112"/>
        <c:crosses val="autoZero"/>
        <c:crossBetween val="midCat"/>
      </c:valAx>
      <c:valAx>
        <c:axId val="19726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to weight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FAR 25.119  AOE 76seats low technology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Sheet1!$F$60:$F$65</c:f>
              <c:numCache>
                <c:formatCode>General</c:formatCode>
                <c:ptCount val="6"/>
                <c:pt idx="0">
                  <c:v>0.15848949866099207</c:v>
                </c:pt>
                <c:pt idx="1">
                  <c:v>0.15848949866099207</c:v>
                </c:pt>
                <c:pt idx="2">
                  <c:v>0.15848949866099207</c:v>
                </c:pt>
                <c:pt idx="3">
                  <c:v>0.15848949866099207</c:v>
                </c:pt>
                <c:pt idx="4">
                  <c:v>0.15848949866099207</c:v>
                </c:pt>
                <c:pt idx="5">
                  <c:v>0.15848949866099207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0-43A0-987E-89F1488F34CB}"/>
            </c:ext>
          </c:extLst>
        </c:ser>
        <c:ser>
          <c:idx val="1"/>
          <c:order val="1"/>
          <c:tx>
            <c:v>FAR 25.121 OEI closed wheel 76 seat low technology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Sheet1!$F$69:$F$74</c:f>
              <c:numCache>
                <c:formatCode>General</c:formatCode>
                <c:ptCount val="6"/>
                <c:pt idx="0">
                  <c:v>0.51234035579766046</c:v>
                </c:pt>
                <c:pt idx="1">
                  <c:v>0.51234035579766046</c:v>
                </c:pt>
                <c:pt idx="2">
                  <c:v>0.51234035579766046</c:v>
                </c:pt>
                <c:pt idx="3">
                  <c:v>0.51234035579766046</c:v>
                </c:pt>
                <c:pt idx="4">
                  <c:v>0.51234035579766046</c:v>
                </c:pt>
                <c:pt idx="5">
                  <c:v>0.51234035579766046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0-43A0-987E-89F1488F34CB}"/>
            </c:ext>
          </c:extLst>
        </c:ser>
        <c:ser>
          <c:idx val="2"/>
          <c:order val="2"/>
          <c:tx>
            <c:v>FAR 25.121 OEI 76 seats climb end low technology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Sheet1!$F$79:$F$84</c:f>
              <c:numCache>
                <c:formatCode>General</c:formatCode>
                <c:ptCount val="6"/>
                <c:pt idx="0">
                  <c:v>0.16998166299635245</c:v>
                </c:pt>
                <c:pt idx="1">
                  <c:v>0.16998166299635245</c:v>
                </c:pt>
                <c:pt idx="2">
                  <c:v>0.16998166299635245</c:v>
                </c:pt>
                <c:pt idx="3">
                  <c:v>0.16998166299635245</c:v>
                </c:pt>
                <c:pt idx="4">
                  <c:v>0.16998166299635245</c:v>
                </c:pt>
                <c:pt idx="5">
                  <c:v>0.16998166299635245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30-43A0-987E-89F1488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604272"/>
        <c:axId val="1972600112"/>
      </c:scatterChart>
      <c:valAx>
        <c:axId val="19726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0112"/>
        <c:crosses val="autoZero"/>
        <c:crossBetween val="midCat"/>
      </c:valAx>
      <c:valAx>
        <c:axId val="19726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to weight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FAR 25.119  AOE 76seats medium technology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Sheet1!$G$60:$G$65</c:f>
              <c:numCache>
                <c:formatCode>General</c:formatCode>
                <c:ptCount val="6"/>
                <c:pt idx="0">
                  <c:v>0.18470375399198879</c:v>
                </c:pt>
                <c:pt idx="1">
                  <c:v>0.18470375399198879</c:v>
                </c:pt>
                <c:pt idx="2">
                  <c:v>0.18470375399198879</c:v>
                </c:pt>
                <c:pt idx="3">
                  <c:v>0.18470375399198879</c:v>
                </c:pt>
                <c:pt idx="4">
                  <c:v>0.18470375399198879</c:v>
                </c:pt>
                <c:pt idx="5">
                  <c:v>0.18470375399198879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9-4D00-8C38-7D4F94AC9321}"/>
            </c:ext>
          </c:extLst>
        </c:ser>
        <c:ser>
          <c:idx val="1"/>
          <c:order val="1"/>
          <c:tx>
            <c:v>FAR 25.121 OEI closed wheel 76 seat medium technology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Sheet1!$G$69:$G$74</c:f>
              <c:numCache>
                <c:formatCode>General</c:formatCode>
                <c:ptCount val="6"/>
                <c:pt idx="0">
                  <c:v>0.58013135976111629</c:v>
                </c:pt>
                <c:pt idx="1">
                  <c:v>0.58013135976111629</c:v>
                </c:pt>
                <c:pt idx="2">
                  <c:v>0.58013135976111629</c:v>
                </c:pt>
                <c:pt idx="3">
                  <c:v>0.58013135976111629</c:v>
                </c:pt>
                <c:pt idx="4">
                  <c:v>0.58013135976111629</c:v>
                </c:pt>
                <c:pt idx="5">
                  <c:v>0.58013135976111629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9-4D00-8C38-7D4F94AC9321}"/>
            </c:ext>
          </c:extLst>
        </c:ser>
        <c:ser>
          <c:idx val="2"/>
          <c:order val="2"/>
          <c:tx>
            <c:v>FAR 25.121 OEI 76 seats climb end medium technology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Sheet1!$G$79:$G$84</c:f>
              <c:numCache>
                <c:formatCode>General</c:formatCode>
                <c:ptCount val="6"/>
                <c:pt idx="0">
                  <c:v>0.15123694511669172</c:v>
                </c:pt>
                <c:pt idx="1">
                  <c:v>0.15123694511669172</c:v>
                </c:pt>
                <c:pt idx="2">
                  <c:v>0.15123694511669172</c:v>
                </c:pt>
                <c:pt idx="3">
                  <c:v>0.15123694511669172</c:v>
                </c:pt>
                <c:pt idx="4">
                  <c:v>0.15123694511669172</c:v>
                </c:pt>
                <c:pt idx="5">
                  <c:v>0.15123694511669172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89-4D00-8C38-7D4F94AC9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604272"/>
        <c:axId val="1972600112"/>
      </c:scatterChart>
      <c:valAx>
        <c:axId val="19726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0112"/>
        <c:crosses val="autoZero"/>
        <c:crossBetween val="midCat"/>
      </c:valAx>
      <c:valAx>
        <c:axId val="19726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to weight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FAR 25.119  AOE 76seats high technology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Sheet1!$H$60:$H$65</c:f>
              <c:numCache>
                <c:formatCode>General</c:formatCode>
                <c:ptCount val="6"/>
                <c:pt idx="0">
                  <c:v>0.17891994484410348</c:v>
                </c:pt>
                <c:pt idx="1">
                  <c:v>0.17891994484410348</c:v>
                </c:pt>
                <c:pt idx="2">
                  <c:v>0.17891994484410348</c:v>
                </c:pt>
                <c:pt idx="3">
                  <c:v>0.17891994484410348</c:v>
                </c:pt>
                <c:pt idx="4">
                  <c:v>0.17891994484410348</c:v>
                </c:pt>
                <c:pt idx="5">
                  <c:v>0.17891994484410348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9-432F-A681-88363062940E}"/>
            </c:ext>
          </c:extLst>
        </c:ser>
        <c:ser>
          <c:idx val="1"/>
          <c:order val="1"/>
          <c:tx>
            <c:v>FAR 25.121 OEI closed wheel 76 seat high technology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Sheet1!$H$69:$H$74</c:f>
              <c:numCache>
                <c:formatCode>General</c:formatCode>
                <c:ptCount val="6"/>
                <c:pt idx="0">
                  <c:v>0.52235058419218916</c:v>
                </c:pt>
                <c:pt idx="1">
                  <c:v>0.52235058419218916</c:v>
                </c:pt>
                <c:pt idx="2">
                  <c:v>0.52235058419218916</c:v>
                </c:pt>
                <c:pt idx="3">
                  <c:v>0.52235058419218916</c:v>
                </c:pt>
                <c:pt idx="4">
                  <c:v>0.52235058419218916</c:v>
                </c:pt>
                <c:pt idx="5">
                  <c:v>0.52235058419218916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9-432F-A681-88363062940E}"/>
            </c:ext>
          </c:extLst>
        </c:ser>
        <c:ser>
          <c:idx val="2"/>
          <c:order val="2"/>
          <c:tx>
            <c:v>FAR 25.121 OEI 76 seats climb end high technology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Sheet1!$H$79:$H$84</c:f>
              <c:numCache>
                <c:formatCode>General</c:formatCode>
                <c:ptCount val="6"/>
                <c:pt idx="0">
                  <c:v>0.17937191566081756</c:v>
                </c:pt>
                <c:pt idx="1">
                  <c:v>0.17937191566081756</c:v>
                </c:pt>
                <c:pt idx="2">
                  <c:v>0.17937191566081756</c:v>
                </c:pt>
                <c:pt idx="3">
                  <c:v>0.17937191566081756</c:v>
                </c:pt>
                <c:pt idx="4">
                  <c:v>0.17937191566081756</c:v>
                </c:pt>
                <c:pt idx="5">
                  <c:v>0.17937191566081756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9-432F-A681-88363062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604272"/>
        <c:axId val="1972600112"/>
      </c:scatterChart>
      <c:valAx>
        <c:axId val="19726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0112"/>
        <c:crosses val="autoZero"/>
        <c:crossBetween val="midCat"/>
      </c:valAx>
      <c:valAx>
        <c:axId val="19726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to weight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</xdr:colOff>
      <xdr:row>1</xdr:row>
      <xdr:rowOff>22860</xdr:rowOff>
    </xdr:from>
    <xdr:to>
      <xdr:col>14</xdr:col>
      <xdr:colOff>392430</xdr:colOff>
      <xdr:row>2</xdr:row>
      <xdr:rowOff>11430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D570BD-BA01-4B45-98D5-250C954AB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2610" y="201930"/>
          <a:ext cx="36195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609600</xdr:colOff>
      <xdr:row>58</xdr:row>
      <xdr:rowOff>26670</xdr:rowOff>
    </xdr:from>
    <xdr:to>
      <xdr:col>15</xdr:col>
      <xdr:colOff>316230</xdr:colOff>
      <xdr:row>73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8ED47-9587-4E52-BF66-BB4BE6626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76</xdr:row>
      <xdr:rowOff>0</xdr:rowOff>
    </xdr:from>
    <xdr:to>
      <xdr:col>15</xdr:col>
      <xdr:colOff>407670</xdr:colOff>
      <xdr:row>91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10515-46E7-4F15-AF16-23A755247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613410</xdr:colOff>
      <xdr:row>92</xdr:row>
      <xdr:rowOff>114300</xdr:rowOff>
    </xdr:from>
    <xdr:to>
      <xdr:col>15</xdr:col>
      <xdr:colOff>320040</xdr:colOff>
      <xdr:row>108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63A217-1B50-4B91-ABE9-9AD496945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251460</xdr:colOff>
      <xdr:row>58</xdr:row>
      <xdr:rowOff>19050</xdr:rowOff>
    </xdr:from>
    <xdr:to>
      <xdr:col>22</xdr:col>
      <xdr:colOff>537210</xdr:colOff>
      <xdr:row>73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C71F94-2C09-4047-AEC2-7E0332C7F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76</xdr:row>
      <xdr:rowOff>0</xdr:rowOff>
    </xdr:from>
    <xdr:to>
      <xdr:col>22</xdr:col>
      <xdr:colOff>285750</xdr:colOff>
      <xdr:row>91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A8ADA9-3E09-4806-BE0F-C3B2CAD59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659130</xdr:colOff>
      <xdr:row>92</xdr:row>
      <xdr:rowOff>80010</xdr:rowOff>
    </xdr:from>
    <xdr:to>
      <xdr:col>22</xdr:col>
      <xdr:colOff>243840</xdr:colOff>
      <xdr:row>108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81B1F4-5F27-4F32-B08F-E5741AECB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4584-1541-4318-9FBD-F89612D9C3B7}">
  <dimension ref="A1:W84"/>
  <sheetViews>
    <sheetView tabSelected="1" topLeftCell="A43" zoomScale="85" zoomScaleNormal="85" workbookViewId="0">
      <selection activeCell="D60" sqref="D60"/>
    </sheetView>
  </sheetViews>
  <sheetFormatPr defaultRowHeight="15" x14ac:dyDescent="0.25"/>
  <cols>
    <col min="1" max="1" width="9.7109375" bestFit="1" customWidth="1"/>
    <col min="2" max="2" width="12.85546875" bestFit="1" customWidth="1"/>
    <col min="3" max="3" width="9.7109375" bestFit="1" customWidth="1"/>
    <col min="4" max="4" width="9.7109375" customWidth="1"/>
    <col min="13" max="13" width="10.7109375" bestFit="1" customWidth="1"/>
    <col min="14" max="14" width="9.7109375" bestFit="1" customWidth="1"/>
    <col min="15" max="15" width="14.140625" customWidth="1"/>
    <col min="21" max="21" width="9.7109375" bestFit="1" customWidth="1"/>
  </cols>
  <sheetData>
    <row r="1" spans="2:15" ht="15.75" thickBot="1" x14ac:dyDescent="0.3"/>
    <row r="2" spans="2:15" ht="23.65" customHeight="1" thickBot="1" x14ac:dyDescent="0.3">
      <c r="B2" s="7" t="s">
        <v>0</v>
      </c>
      <c r="C2" s="8" t="s">
        <v>1</v>
      </c>
      <c r="D2" s="9" t="s">
        <v>2</v>
      </c>
      <c r="G2" s="1" t="s">
        <v>9</v>
      </c>
      <c r="H2" s="2" t="s">
        <v>10</v>
      </c>
      <c r="J2" s="14" t="s">
        <v>13</v>
      </c>
      <c r="K2" s="15">
        <v>9.5</v>
      </c>
      <c r="M2" s="7" t="s">
        <v>0</v>
      </c>
      <c r="N2" s="8" t="s">
        <v>1</v>
      </c>
      <c r="O2" s="9" t="s">
        <v>14</v>
      </c>
    </row>
    <row r="3" spans="2:15" x14ac:dyDescent="0.25">
      <c r="B3" s="10" t="s">
        <v>5</v>
      </c>
      <c r="C3" s="44" t="s">
        <v>3</v>
      </c>
      <c r="D3" s="11">
        <v>0.53</v>
      </c>
      <c r="G3" s="3">
        <v>1.6268999999999999E-2</v>
      </c>
      <c r="H3" s="4" t="s">
        <v>11</v>
      </c>
      <c r="M3" s="10" t="s">
        <v>5</v>
      </c>
      <c r="N3" s="42" t="s">
        <v>3</v>
      </c>
      <c r="O3" s="11">
        <v>0</v>
      </c>
    </row>
    <row r="4" spans="2:15" ht="17.45" customHeight="1" thickBot="1" x14ac:dyDescent="0.3">
      <c r="B4" s="10" t="s">
        <v>8</v>
      </c>
      <c r="C4" s="45"/>
      <c r="D4" s="11">
        <v>0.5</v>
      </c>
      <c r="G4" s="5">
        <v>1.7781999999999999E-2</v>
      </c>
      <c r="H4" s="6" t="s">
        <v>12</v>
      </c>
      <c r="M4" s="10" t="s">
        <v>17</v>
      </c>
      <c r="N4" s="42"/>
      <c r="O4" s="11">
        <v>0.02</v>
      </c>
    </row>
    <row r="5" spans="2:15" x14ac:dyDescent="0.25">
      <c r="B5" s="10" t="s">
        <v>4</v>
      </c>
      <c r="C5" s="46"/>
      <c r="D5" s="11">
        <v>0.48</v>
      </c>
      <c r="M5" s="10" t="s">
        <v>19</v>
      </c>
      <c r="N5" s="42"/>
      <c r="O5" s="11">
        <v>7.4999999999999997E-2</v>
      </c>
    </row>
    <row r="6" spans="2:15" ht="17.45" customHeight="1" x14ac:dyDescent="0.25">
      <c r="B6" s="10" t="s">
        <v>5</v>
      </c>
      <c r="C6" s="44" t="s">
        <v>6</v>
      </c>
      <c r="D6" s="11">
        <v>0.56000000000000005</v>
      </c>
      <c r="G6" s="16" t="s">
        <v>22</v>
      </c>
      <c r="H6" s="16" t="s">
        <v>23</v>
      </c>
      <c r="I6" s="16" t="s">
        <v>24</v>
      </c>
      <c r="J6" s="32" t="s">
        <v>44</v>
      </c>
      <c r="M6" s="10" t="s">
        <v>16</v>
      </c>
      <c r="N6" s="42"/>
      <c r="O6" s="11">
        <v>2.5000000000000001E-2</v>
      </c>
    </row>
    <row r="7" spans="2:15" x14ac:dyDescent="0.25">
      <c r="B7" s="10" t="s">
        <v>8</v>
      </c>
      <c r="C7" s="45"/>
      <c r="D7" s="11">
        <v>0.53</v>
      </c>
      <c r="G7" s="17" t="s">
        <v>25</v>
      </c>
      <c r="H7" s="18">
        <v>1.8</v>
      </c>
      <c r="I7" s="18">
        <v>1.6</v>
      </c>
      <c r="J7" s="18">
        <v>1.2</v>
      </c>
      <c r="M7" s="10" t="s">
        <v>5</v>
      </c>
      <c r="N7" s="42" t="s">
        <v>6</v>
      </c>
      <c r="O7" s="11">
        <v>0</v>
      </c>
    </row>
    <row r="8" spans="2:15" x14ac:dyDescent="0.25">
      <c r="B8" s="10" t="s">
        <v>4</v>
      </c>
      <c r="C8" s="46"/>
      <c r="D8" s="11">
        <v>0.51</v>
      </c>
      <c r="G8" s="17" t="s">
        <v>26</v>
      </c>
      <c r="H8" s="19">
        <v>2.7</v>
      </c>
      <c r="I8" s="19">
        <v>2.2000000000000002</v>
      </c>
      <c r="J8" s="19">
        <v>1.5</v>
      </c>
      <c r="M8" s="10" t="s">
        <v>17</v>
      </c>
      <c r="N8" s="42"/>
      <c r="O8" s="11">
        <v>1.4999999999999999E-2</v>
      </c>
    </row>
    <row r="9" spans="2:15" x14ac:dyDescent="0.25">
      <c r="B9" s="10" t="s">
        <v>5</v>
      </c>
      <c r="C9" s="44" t="s">
        <v>7</v>
      </c>
      <c r="D9" s="11">
        <v>0.59</v>
      </c>
      <c r="G9" s="17" t="s">
        <v>27</v>
      </c>
      <c r="H9" s="20">
        <v>2.8</v>
      </c>
      <c r="I9" s="20">
        <v>2.2000000000000002</v>
      </c>
      <c r="J9" s="20">
        <v>1.8</v>
      </c>
      <c r="M9" s="10" t="s">
        <v>15</v>
      </c>
      <c r="N9" s="42"/>
      <c r="O9" s="11">
        <v>6.5000000000000002E-2</v>
      </c>
    </row>
    <row r="10" spans="2:15" x14ac:dyDescent="0.25">
      <c r="B10" s="10" t="s">
        <v>8</v>
      </c>
      <c r="C10" s="45"/>
      <c r="D10" s="11">
        <v>0.59</v>
      </c>
      <c r="M10" s="10" t="s">
        <v>16</v>
      </c>
      <c r="N10" s="42"/>
      <c r="O10" s="11">
        <v>0.02</v>
      </c>
    </row>
    <row r="11" spans="2:15" ht="15.75" thickBot="1" x14ac:dyDescent="0.3">
      <c r="B11" s="12" t="s">
        <v>4</v>
      </c>
      <c r="C11" s="47"/>
      <c r="D11" s="13">
        <v>0.54</v>
      </c>
      <c r="M11" s="10" t="s">
        <v>5</v>
      </c>
      <c r="N11" s="42" t="s">
        <v>7</v>
      </c>
      <c r="O11" s="11">
        <v>0</v>
      </c>
    </row>
    <row r="12" spans="2:15" x14ac:dyDescent="0.25">
      <c r="M12" s="10" t="s">
        <v>18</v>
      </c>
      <c r="N12" s="42"/>
      <c r="O12" s="11">
        <v>0.01</v>
      </c>
    </row>
    <row r="13" spans="2:15" x14ac:dyDescent="0.25">
      <c r="M13" s="10" t="s">
        <v>15</v>
      </c>
      <c r="N13" s="42"/>
      <c r="O13" s="11">
        <v>5.5E-2</v>
      </c>
    </row>
    <row r="14" spans="2:15" ht="15.75" thickBot="1" x14ac:dyDescent="0.3">
      <c r="M14" s="12" t="s">
        <v>16</v>
      </c>
      <c r="N14" s="43"/>
      <c r="O14" s="13">
        <v>1.4999999999999999E-2</v>
      </c>
    </row>
    <row r="17" spans="1:23" x14ac:dyDescent="0.25">
      <c r="E17" s="34"/>
    </row>
    <row r="18" spans="1:23" x14ac:dyDescent="0.25">
      <c r="E18" s="34"/>
    </row>
    <row r="19" spans="1:23" ht="15.75" x14ac:dyDescent="0.25">
      <c r="C19" s="53" t="s">
        <v>43</v>
      </c>
      <c r="D19" s="53"/>
      <c r="E19" s="35"/>
      <c r="F19" s="53" t="s">
        <v>32</v>
      </c>
      <c r="G19" s="53"/>
      <c r="I19" s="53" t="s">
        <v>33</v>
      </c>
      <c r="J19" s="53"/>
      <c r="M19" s="57" t="s">
        <v>37</v>
      </c>
      <c r="N19" s="58"/>
      <c r="O19" s="58"/>
      <c r="P19" s="58"/>
      <c r="Q19" s="58"/>
      <c r="S19" s="59" t="s">
        <v>38</v>
      </c>
      <c r="T19" s="60"/>
      <c r="U19" s="60"/>
      <c r="V19" s="60"/>
      <c r="W19" s="60"/>
    </row>
    <row r="20" spans="1:23" x14ac:dyDescent="0.25">
      <c r="C20" s="16" t="s">
        <v>22</v>
      </c>
      <c r="D20" s="22" t="s">
        <v>31</v>
      </c>
      <c r="E20" s="34"/>
      <c r="F20" s="16" t="s">
        <v>22</v>
      </c>
      <c r="G20" s="22" t="s">
        <v>31</v>
      </c>
      <c r="I20" s="16" t="s">
        <v>22</v>
      </c>
      <c r="J20" s="22" t="s">
        <v>31</v>
      </c>
      <c r="M20" s="54" t="s">
        <v>0</v>
      </c>
      <c r="N20" s="55"/>
      <c r="O20" s="28" t="s">
        <v>1</v>
      </c>
      <c r="P20" s="28" t="s">
        <v>35</v>
      </c>
      <c r="Q20" s="30" t="s">
        <v>36</v>
      </c>
      <c r="S20" s="54" t="s">
        <v>0</v>
      </c>
      <c r="T20" s="55"/>
      <c r="U20" s="28" t="s">
        <v>1</v>
      </c>
      <c r="V20" s="28" t="s">
        <v>35</v>
      </c>
      <c r="W20" s="29" t="s">
        <v>36</v>
      </c>
    </row>
    <row r="21" spans="1:23" x14ac:dyDescent="0.25">
      <c r="C21" s="17" t="s">
        <v>25</v>
      </c>
      <c r="D21" s="20">
        <f>1/(3.14*$D$3*$B$33)</f>
        <v>6.3251506967153495E-2</v>
      </c>
      <c r="E21" s="34"/>
      <c r="F21" s="17" t="s">
        <v>25</v>
      </c>
      <c r="G21" s="20">
        <f>1/(3.14*$D$5*$B$33)</f>
        <v>6.9840205609565317E-2</v>
      </c>
      <c r="I21" s="17" t="s">
        <v>25</v>
      </c>
      <c r="J21" s="23">
        <f>1/(3.14*$D$4*$B$33)</f>
        <v>6.7046597385182705E-2</v>
      </c>
      <c r="M21" s="48" t="s">
        <v>16</v>
      </c>
      <c r="N21" s="49"/>
      <c r="O21" s="42" t="s">
        <v>3</v>
      </c>
      <c r="P21" s="24">
        <f>$G$3+$G$21*$G$27^2+$O$6</f>
        <v>0.17064662010569814</v>
      </c>
      <c r="Q21" s="11">
        <f>G27/P21</f>
        <v>7.9758895915499473</v>
      </c>
      <c r="S21" s="48" t="s">
        <v>16</v>
      </c>
      <c r="T21" s="49"/>
      <c r="U21" s="42" t="s">
        <v>3</v>
      </c>
      <c r="V21" s="24">
        <f>$G$4+$G$21*$G$27^2+$O$6</f>
        <v>0.17215962010569813</v>
      </c>
      <c r="W21" s="26">
        <f>G27/V21</f>
        <v>7.905794635807097</v>
      </c>
    </row>
    <row r="22" spans="1:23" x14ac:dyDescent="0.25">
      <c r="C22" s="17" t="s">
        <v>26</v>
      </c>
      <c r="D22" s="20">
        <f>1/(3.14*$D$6*$B$33)</f>
        <v>5.9863033379627402E-2</v>
      </c>
      <c r="E22" s="34"/>
      <c r="F22" s="17" t="s">
        <v>26</v>
      </c>
      <c r="G22" s="20">
        <f>1/(3.14*$D$8*$B$33)</f>
        <v>6.5731958220767342E-2</v>
      </c>
      <c r="I22" s="17" t="s">
        <v>26</v>
      </c>
      <c r="J22" s="23">
        <f>1/(3.14*$D$7*$B$33)</f>
        <v>6.3251506967153495E-2</v>
      </c>
      <c r="M22" s="48" t="s">
        <v>19</v>
      </c>
      <c r="N22" s="49"/>
      <c r="O22" s="42"/>
      <c r="P22" s="24">
        <f>$G$3+$G$21*$G$27^2+$O$5</f>
        <v>0.22064662010569813</v>
      </c>
      <c r="Q22" s="11">
        <f>G27/P22</f>
        <v>6.1684996601453355</v>
      </c>
      <c r="S22" s="48" t="s">
        <v>19</v>
      </c>
      <c r="T22" s="49"/>
      <c r="U22" s="42"/>
      <c r="V22" s="24">
        <f>$G$4+$G$21*$G$27^2+$O$5</f>
        <v>0.22215962010569812</v>
      </c>
      <c r="W22" s="26">
        <f>G27/V22</f>
        <v>6.1264895955739274</v>
      </c>
    </row>
    <row r="23" spans="1:23" x14ac:dyDescent="0.25">
      <c r="C23" s="17" t="s">
        <v>27</v>
      </c>
      <c r="D23" s="20">
        <f>1/(3.14*$D$9*$B$33)</f>
        <v>5.6819150326426024E-2</v>
      </c>
      <c r="F23" s="17" t="s">
        <v>27</v>
      </c>
      <c r="G23" s="20">
        <f>1/(3.14*$D$11*$B$33)</f>
        <v>6.2080182764058044E-2</v>
      </c>
      <c r="I23" s="17" t="s">
        <v>27</v>
      </c>
      <c r="J23" s="23">
        <f>1/(3.14*$D$10*$B$33)</f>
        <v>5.6819150326426024E-2</v>
      </c>
      <c r="M23" s="48" t="s">
        <v>17</v>
      </c>
      <c r="N23" s="49"/>
      <c r="O23" s="42"/>
      <c r="P23" s="24">
        <f>$G$3+$J$21*$J$27^2+$O$4</f>
        <v>0.15350094406534229</v>
      </c>
      <c r="Q23" s="11">
        <f>J27/P23</f>
        <v>8.6143707951652342</v>
      </c>
      <c r="S23" s="48" t="s">
        <v>17</v>
      </c>
      <c r="T23" s="49"/>
      <c r="U23" s="42"/>
      <c r="V23" s="24">
        <f>$G$3+$J$21*$J$27^2+$O$4</f>
        <v>0.15350094406534229</v>
      </c>
      <c r="W23" s="26">
        <f>J27/V23</f>
        <v>8.6143707951652342</v>
      </c>
    </row>
    <row r="24" spans="1:23" x14ac:dyDescent="0.25">
      <c r="M24" s="48" t="s">
        <v>16</v>
      </c>
      <c r="N24" s="49"/>
      <c r="O24" s="42" t="s">
        <v>6</v>
      </c>
      <c r="P24" s="24">
        <f>$G$3+$G$22*$G$28^2+$O$10</f>
        <v>0.3102451366944195</v>
      </c>
      <c r="Q24" s="11">
        <f>G28/P24</f>
        <v>6.5805637550161364</v>
      </c>
      <c r="S24" s="48" t="s">
        <v>16</v>
      </c>
      <c r="T24" s="49"/>
      <c r="U24" s="42" t="s">
        <v>6</v>
      </c>
      <c r="V24" s="24">
        <f>$G$4+$G$22*$G$28^2+$O$10</f>
        <v>0.31175813669441954</v>
      </c>
      <c r="W24" s="26">
        <f>G28/V24</f>
        <v>6.5486274820228871</v>
      </c>
    </row>
    <row r="25" spans="1:23" x14ac:dyDescent="0.25">
      <c r="C25" s="53" t="s">
        <v>43</v>
      </c>
      <c r="D25" s="53"/>
      <c r="F25" s="53" t="s">
        <v>32</v>
      </c>
      <c r="G25" s="53"/>
      <c r="I25" s="53" t="s">
        <v>33</v>
      </c>
      <c r="J25" s="53"/>
      <c r="M25" s="48" t="s">
        <v>19</v>
      </c>
      <c r="N25" s="49"/>
      <c r="O25" s="42"/>
      <c r="P25" s="24">
        <f>$G$3+$G$22*$G$28^2+$O$9</f>
        <v>0.35524513669441948</v>
      </c>
      <c r="Q25" s="11">
        <f>G28/P25</f>
        <v>5.7469833948986322</v>
      </c>
      <c r="S25" s="48" t="s">
        <v>19</v>
      </c>
      <c r="T25" s="49"/>
      <c r="U25" s="42"/>
      <c r="V25" s="24">
        <f>$G$4+$G$22*$G$28^2+$O$9</f>
        <v>0.35675813669441953</v>
      </c>
      <c r="W25" s="26">
        <f>G28/V25</f>
        <v>5.7226106196704398</v>
      </c>
    </row>
    <row r="26" spans="1:23" x14ac:dyDescent="0.25">
      <c r="C26" s="16" t="s">
        <v>22</v>
      </c>
      <c r="D26" s="22" t="s">
        <v>34</v>
      </c>
      <c r="F26" s="16" t="s">
        <v>22</v>
      </c>
      <c r="G26" s="22" t="s">
        <v>34</v>
      </c>
      <c r="I26" s="16" t="s">
        <v>22</v>
      </c>
      <c r="J26" s="22" t="s">
        <v>34</v>
      </c>
      <c r="M26" s="48" t="s">
        <v>17</v>
      </c>
      <c r="N26" s="49"/>
      <c r="O26" s="42"/>
      <c r="P26" s="24">
        <f>$G$3+$J$22*$J$28^2+$O$8</f>
        <v>0.24036489080050738</v>
      </c>
      <c r="Q26" s="11">
        <f>J28/P26</f>
        <v>7.5642570432253002</v>
      </c>
      <c r="S26" s="48" t="s">
        <v>17</v>
      </c>
      <c r="T26" s="49"/>
      <c r="U26" s="42"/>
      <c r="V26" s="24">
        <f>$G$4+$J$22*$J$28^2+$O$8</f>
        <v>0.24187789080050737</v>
      </c>
      <c r="W26" s="26">
        <f>J28/V26</f>
        <v>7.5169409331479269</v>
      </c>
    </row>
    <row r="27" spans="1:23" x14ac:dyDescent="0.25">
      <c r="C27" s="17" t="s">
        <v>25</v>
      </c>
      <c r="D27" s="20">
        <f>J7/1.3^2</f>
        <v>0.71005917159763299</v>
      </c>
      <c r="F27" s="17" t="s">
        <v>25</v>
      </c>
      <c r="G27" s="20">
        <f>H7/$B$31^2</f>
        <v>1.3610586011342158</v>
      </c>
      <c r="I27" s="17" t="s">
        <v>25</v>
      </c>
      <c r="J27" s="23">
        <f>I7/$B$32^2</f>
        <v>1.3223140495867767</v>
      </c>
      <c r="M27" s="48" t="s">
        <v>16</v>
      </c>
      <c r="N27" s="49"/>
      <c r="O27" s="42" t="s">
        <v>7</v>
      </c>
      <c r="P27" s="24">
        <f>$G$3+$G$23*$G$29^2+$O$14</f>
        <v>0.30954624050169355</v>
      </c>
      <c r="Q27" s="11">
        <f>G29/P27</f>
        <v>6.8396962760703239</v>
      </c>
      <c r="S27" s="48" t="s">
        <v>16</v>
      </c>
      <c r="T27" s="49"/>
      <c r="U27" s="42" t="s">
        <v>7</v>
      </c>
      <c r="V27" s="24">
        <f>$G$4+$G$23*$G$29^2+$O$14</f>
        <v>0.31105924050169359</v>
      </c>
      <c r="W27" s="26">
        <f>G29/V27</f>
        <v>6.806427820682198</v>
      </c>
    </row>
    <row r="28" spans="1:23" x14ac:dyDescent="0.25">
      <c r="C28" s="17" t="s">
        <v>26</v>
      </c>
      <c r="D28" s="20">
        <f t="shared" ref="D28:D29" si="0">J8/1.3^2</f>
        <v>0.88757396449704129</v>
      </c>
      <c r="F28" s="17" t="s">
        <v>26</v>
      </c>
      <c r="G28" s="20">
        <f>H8/$B$31^2</f>
        <v>2.0415879017013236</v>
      </c>
      <c r="I28" s="17" t="s">
        <v>26</v>
      </c>
      <c r="J28" s="23">
        <f>I8/$B$32^2</f>
        <v>1.8181818181818181</v>
      </c>
      <c r="M28" s="48" t="s">
        <v>19</v>
      </c>
      <c r="N28" s="49"/>
      <c r="O28" s="42"/>
      <c r="P28" s="24">
        <f>$G$3+$G$23*$G$29^2+$O$13</f>
        <v>0.34954624050169353</v>
      </c>
      <c r="Q28" s="11">
        <f>G29/P28</f>
        <v>6.0570019731645335</v>
      </c>
      <c r="S28" s="48" t="s">
        <v>19</v>
      </c>
      <c r="T28" s="49"/>
      <c r="U28" s="42"/>
      <c r="V28" s="24">
        <f>$G$4+$G$23*$G$29^2+$O$13</f>
        <v>0.35105924050169357</v>
      </c>
      <c r="W28" s="26">
        <f>G29/V28</f>
        <v>6.0308974217722904</v>
      </c>
    </row>
    <row r="29" spans="1:23" ht="15.75" thickBot="1" x14ac:dyDescent="0.3">
      <c r="C29" s="17" t="s">
        <v>27</v>
      </c>
      <c r="D29" s="20">
        <f t="shared" si="0"/>
        <v>1.0650887573964496</v>
      </c>
      <c r="F29" s="17" t="s">
        <v>27</v>
      </c>
      <c r="G29" s="20">
        <f>H9/$B$31^2</f>
        <v>2.1172022684310021</v>
      </c>
      <c r="I29" s="17" t="s">
        <v>27</v>
      </c>
      <c r="J29" s="23">
        <f>I9/$B$32^2</f>
        <v>1.8181818181818181</v>
      </c>
      <c r="M29" s="50" t="s">
        <v>17</v>
      </c>
      <c r="N29" s="51"/>
      <c r="O29" s="43"/>
      <c r="P29" s="27">
        <f>$G$3+$J$23*$J$29^2+$O$12</f>
        <v>0.21410090190554057</v>
      </c>
      <c r="Q29" s="13">
        <f>J29/P29</f>
        <v>8.4921726251484166</v>
      </c>
      <c r="S29" s="50" t="s">
        <v>17</v>
      </c>
      <c r="T29" s="51"/>
      <c r="U29" s="43"/>
      <c r="V29" s="27">
        <f>$G$4+$J$23*$J$29^2+$O$12</f>
        <v>0.21561390190554056</v>
      </c>
      <c r="W29" s="26">
        <f>J29/V29</f>
        <v>8.4325815826956987</v>
      </c>
    </row>
    <row r="30" spans="1:23" x14ac:dyDescent="0.25">
      <c r="A30" t="s">
        <v>21</v>
      </c>
      <c r="B30">
        <v>2</v>
      </c>
      <c r="M30" s="25"/>
      <c r="N30" s="25"/>
      <c r="O30" s="25"/>
    </row>
    <row r="31" spans="1:23" x14ac:dyDescent="0.25">
      <c r="A31" t="s">
        <v>28</v>
      </c>
      <c r="B31">
        <v>1.1499999999999999</v>
      </c>
      <c r="M31" s="52" t="s">
        <v>41</v>
      </c>
      <c r="N31" s="52"/>
      <c r="O31" s="16" t="s">
        <v>22</v>
      </c>
      <c r="P31" s="36" t="s">
        <v>42</v>
      </c>
      <c r="Q31" s="36" t="s">
        <v>36</v>
      </c>
      <c r="R31" s="36" t="s">
        <v>45</v>
      </c>
      <c r="S31" s="36" t="s">
        <v>36</v>
      </c>
    </row>
    <row r="32" spans="1:23" x14ac:dyDescent="0.25">
      <c r="A32" t="s">
        <v>29</v>
      </c>
      <c r="B32">
        <v>1.1000000000000001</v>
      </c>
      <c r="O32" s="17" t="s">
        <v>25</v>
      </c>
      <c r="P32" s="37">
        <f>$G$3+D21*D27^2</f>
        <v>4.8159399507265499E-2</v>
      </c>
      <c r="Q32" s="37">
        <f>G27/P32</f>
        <v>28.261535963065356</v>
      </c>
      <c r="R32" s="37">
        <f>$G$4+D21*D27^2</f>
        <v>4.9672399507265499E-2</v>
      </c>
      <c r="S32" s="37">
        <f>G27/R32</f>
        <v>27.400701690183823</v>
      </c>
    </row>
    <row r="33" spans="1:19" x14ac:dyDescent="0.25">
      <c r="A33" t="s">
        <v>30</v>
      </c>
      <c r="B33">
        <v>9.5</v>
      </c>
      <c r="O33" s="17" t="s">
        <v>26</v>
      </c>
      <c r="P33" s="37">
        <f t="shared" ref="P33:P34" si="1">$G$3+D22*D28^2</f>
        <v>6.3428351949918277E-2</v>
      </c>
      <c r="Q33" s="37">
        <f t="shared" ref="Q33:Q34" si="2">G28/P33</f>
        <v>32.187308024545864</v>
      </c>
      <c r="R33" s="37">
        <f t="shared" ref="R33:R34" si="3">$G$4+D22*D28^2</f>
        <v>6.4941351949918291E-2</v>
      </c>
      <c r="S33" s="37">
        <f t="shared" ref="S33:S34" si="4">G28/R33</f>
        <v>31.437409915268823</v>
      </c>
    </row>
    <row r="34" spans="1:19" x14ac:dyDescent="0.25">
      <c r="A34" s="56" t="s">
        <v>46</v>
      </c>
      <c r="B34" s="56"/>
      <c r="C34" s="56"/>
      <c r="D34" s="31"/>
      <c r="O34" s="17" t="s">
        <v>27</v>
      </c>
      <c r="P34" s="37">
        <f t="shared" si="1"/>
        <v>8.0725443071888336E-2</v>
      </c>
      <c r="Q34" s="37">
        <f t="shared" si="2"/>
        <v>26.227199106799233</v>
      </c>
      <c r="R34" s="37">
        <f t="shared" si="3"/>
        <v>8.2238443071888323E-2</v>
      </c>
      <c r="S34" s="37">
        <f t="shared" si="4"/>
        <v>25.74467839305105</v>
      </c>
    </row>
    <row r="35" spans="1:19" x14ac:dyDescent="0.25">
      <c r="B35" s="26" t="s">
        <v>20</v>
      </c>
      <c r="C35" s="26">
        <v>3.2000000000000001E-2</v>
      </c>
      <c r="D35" s="33"/>
    </row>
    <row r="37" spans="1:19" x14ac:dyDescent="0.25">
      <c r="B37" s="16" t="s">
        <v>22</v>
      </c>
      <c r="C37" s="24" t="s">
        <v>39</v>
      </c>
      <c r="D37" s="24" t="s">
        <v>40</v>
      </c>
    </row>
    <row r="38" spans="1:19" x14ac:dyDescent="0.25">
      <c r="B38" s="17" t="s">
        <v>25</v>
      </c>
      <c r="C38" s="24">
        <f>1/Q21+$C$35</f>
        <v>0.15737786393876987</v>
      </c>
      <c r="D38" s="24">
        <f>1/W21+C35</f>
        <v>0.15848949866099207</v>
      </c>
    </row>
    <row r="39" spans="1:19" x14ac:dyDescent="0.25">
      <c r="B39" s="17" t="s">
        <v>26</v>
      </c>
      <c r="C39" s="24">
        <f>1/Q24+C35</f>
        <v>0.18396266417717397</v>
      </c>
      <c r="D39" s="24">
        <f>1/W24+C35</f>
        <v>0.18470375399198879</v>
      </c>
    </row>
    <row r="40" spans="1:19" x14ac:dyDescent="0.25">
      <c r="B40" s="17" t="s">
        <v>27</v>
      </c>
      <c r="C40" s="24">
        <f>1/Q27+C35</f>
        <v>0.17820532252267487</v>
      </c>
      <c r="D40" s="24">
        <f>1/W27+C35</f>
        <v>0.17891994484410348</v>
      </c>
    </row>
    <row r="42" spans="1:19" x14ac:dyDescent="0.25">
      <c r="A42" s="56" t="s">
        <v>47</v>
      </c>
      <c r="B42" s="56"/>
      <c r="C42" s="56"/>
      <c r="D42" s="31"/>
      <c r="E42" t="s">
        <v>48</v>
      </c>
    </row>
    <row r="43" spans="1:19" x14ac:dyDescent="0.25">
      <c r="B43" s="26" t="s">
        <v>20</v>
      </c>
      <c r="C43" s="26">
        <v>2.4E-2</v>
      </c>
      <c r="D43" s="33"/>
    </row>
    <row r="45" spans="1:19" x14ac:dyDescent="0.25">
      <c r="B45" s="16" t="s">
        <v>22</v>
      </c>
      <c r="C45" s="24" t="s">
        <v>39</v>
      </c>
      <c r="D45" s="24" t="s">
        <v>40</v>
      </c>
    </row>
    <row r="46" spans="1:19" x14ac:dyDescent="0.25">
      <c r="B46" s="17" t="s">
        <v>25</v>
      </c>
      <c r="C46" s="26">
        <f>($B$30/($B$30-1))*$Q$23^-1+C43</f>
        <v>0.25617017789883023</v>
      </c>
      <c r="D46" s="26">
        <f>($B$30/($B$30-1))*$W$23^-1+C43</f>
        <v>0.25617017789883023</v>
      </c>
    </row>
    <row r="47" spans="1:19" x14ac:dyDescent="0.25">
      <c r="B47" s="17" t="s">
        <v>26</v>
      </c>
      <c r="C47" s="26">
        <f>($B$30/($B$30-1))*$Q$26^-1+C43</f>
        <v>0.28840137988055814</v>
      </c>
      <c r="D47" s="26">
        <f>($B$30/($B$30-1))*$W$26^-1+C43</f>
        <v>0.29006567988055815</v>
      </c>
    </row>
    <row r="48" spans="1:19" x14ac:dyDescent="0.25">
      <c r="B48" s="17" t="s">
        <v>27</v>
      </c>
      <c r="C48" s="26">
        <f>($B$30/($B$30-1))*$Q$29^-1+C43</f>
        <v>0.25951099209609463</v>
      </c>
      <c r="D48" s="26">
        <f>($B$30/($B$30-1))*$W$29^-1+C43</f>
        <v>0.26117529209609458</v>
      </c>
    </row>
    <row r="50" spans="1:8" x14ac:dyDescent="0.25">
      <c r="A50" s="56" t="s">
        <v>47</v>
      </c>
      <c r="B50" s="56"/>
      <c r="C50" s="56"/>
      <c r="D50" s="31"/>
      <c r="E50" t="s">
        <v>49</v>
      </c>
    </row>
    <row r="51" spans="1:8" x14ac:dyDescent="0.25">
      <c r="B51" s="26" t="s">
        <v>20</v>
      </c>
      <c r="C51" s="26">
        <v>1.2E-2</v>
      </c>
      <c r="D51" s="33"/>
    </row>
    <row r="53" spans="1:8" x14ac:dyDescent="0.25">
      <c r="B53" s="16" t="s">
        <v>22</v>
      </c>
      <c r="C53" s="24" t="s">
        <v>39</v>
      </c>
      <c r="D53" s="24" t="s">
        <v>40</v>
      </c>
    </row>
    <row r="54" spans="1:8" x14ac:dyDescent="0.25">
      <c r="B54" s="17" t="s">
        <v>25</v>
      </c>
      <c r="C54" s="26">
        <f>($B$30/($B$30-1))*Q32^-1+$C$51</f>
        <v>8.2767562053731786E-2</v>
      </c>
      <c r="D54" s="26">
        <f>($B$30/($B$30-1))*S32^-1+$C$51</f>
        <v>8.4990831498176225E-2</v>
      </c>
    </row>
    <row r="55" spans="1:8" x14ac:dyDescent="0.25">
      <c r="B55" s="17" t="s">
        <v>26</v>
      </c>
      <c r="C55" s="26">
        <f t="shared" ref="C55:C56" si="5">($B$30/($B$30-1))*Q33^-1+$C$51</f>
        <v>7.4136292928716221E-2</v>
      </c>
      <c r="D55" s="26">
        <f t="shared" ref="D55:D56" si="6">($B$30/($B$30-1))*S33^-1+$C$51</f>
        <v>7.5618472558345862E-2</v>
      </c>
    </row>
    <row r="56" spans="1:8" x14ac:dyDescent="0.25">
      <c r="B56" s="17" t="s">
        <v>27</v>
      </c>
      <c r="C56" s="26">
        <f t="shared" si="5"/>
        <v>8.8256713187551655E-2</v>
      </c>
      <c r="D56" s="26">
        <f t="shared" si="6"/>
        <v>8.968595783040878E-2</v>
      </c>
    </row>
    <row r="57" spans="1:8" x14ac:dyDescent="0.25">
      <c r="C57" s="61" t="s">
        <v>39</v>
      </c>
      <c r="D57" s="61"/>
      <c r="E57" s="61"/>
      <c r="F57" s="61" t="s">
        <v>52</v>
      </c>
      <c r="G57" s="61"/>
      <c r="H57" s="61"/>
    </row>
    <row r="58" spans="1:8" x14ac:dyDescent="0.25">
      <c r="B58" s="39" t="s">
        <v>46</v>
      </c>
      <c r="C58" s="21" t="s">
        <v>25</v>
      </c>
      <c r="D58" s="21" t="s">
        <v>26</v>
      </c>
      <c r="E58" s="21" t="s">
        <v>27</v>
      </c>
      <c r="F58" s="21" t="s">
        <v>25</v>
      </c>
      <c r="G58" s="21" t="s">
        <v>26</v>
      </c>
      <c r="H58" s="21" t="s">
        <v>27</v>
      </c>
    </row>
    <row r="59" spans="1:8" x14ac:dyDescent="0.25">
      <c r="B59" s="38" t="s">
        <v>50</v>
      </c>
      <c r="C59" s="21" t="s">
        <v>51</v>
      </c>
      <c r="D59" s="21" t="s">
        <v>51</v>
      </c>
      <c r="E59" s="21" t="s">
        <v>51</v>
      </c>
      <c r="F59" s="21" t="s">
        <v>51</v>
      </c>
      <c r="G59" s="21" t="s">
        <v>51</v>
      </c>
      <c r="H59" s="21" t="s">
        <v>51</v>
      </c>
    </row>
    <row r="60" spans="1:8" x14ac:dyDescent="0.25">
      <c r="B60">
        <v>0</v>
      </c>
      <c r="C60" s="21">
        <f>C$38</f>
        <v>0.15737786393876987</v>
      </c>
      <c r="D60" s="21">
        <f>C$39</f>
        <v>0.18396266417717397</v>
      </c>
      <c r="E60" s="21">
        <f>C$40</f>
        <v>0.17820532252267487</v>
      </c>
      <c r="F60" s="21">
        <f>D$38</f>
        <v>0.15848949866099207</v>
      </c>
      <c r="G60" s="21">
        <f>D$39</f>
        <v>0.18470375399198879</v>
      </c>
      <c r="H60" s="21">
        <f>D$40</f>
        <v>0.17891994484410348</v>
      </c>
    </row>
    <row r="61" spans="1:8" x14ac:dyDescent="0.25">
      <c r="B61">
        <v>10</v>
      </c>
      <c r="C61" s="21">
        <f t="shared" ref="C61:C65" si="7">C$38</f>
        <v>0.15737786393876987</v>
      </c>
      <c r="D61" s="21">
        <f t="shared" ref="D61:D65" si="8">C$39</f>
        <v>0.18396266417717397</v>
      </c>
      <c r="E61" s="21">
        <f t="shared" ref="E61:E65" si="9">C$40</f>
        <v>0.17820532252267487</v>
      </c>
      <c r="F61" s="21">
        <f t="shared" ref="F61:F65" si="10">D$38</f>
        <v>0.15848949866099207</v>
      </c>
      <c r="G61" s="21">
        <f t="shared" ref="G61:G65" si="11">D$39</f>
        <v>0.18470375399198879</v>
      </c>
      <c r="H61" s="21">
        <f t="shared" ref="H61:H65" si="12">D$40</f>
        <v>0.17891994484410348</v>
      </c>
    </row>
    <row r="62" spans="1:8" x14ac:dyDescent="0.25">
      <c r="B62">
        <v>20</v>
      </c>
      <c r="C62" s="21">
        <f t="shared" si="7"/>
        <v>0.15737786393876987</v>
      </c>
      <c r="D62" s="21">
        <f t="shared" si="8"/>
        <v>0.18396266417717397</v>
      </c>
      <c r="E62" s="21">
        <f t="shared" si="9"/>
        <v>0.17820532252267487</v>
      </c>
      <c r="F62" s="21">
        <f t="shared" si="10"/>
        <v>0.15848949866099207</v>
      </c>
      <c r="G62" s="21">
        <f t="shared" si="11"/>
        <v>0.18470375399198879</v>
      </c>
      <c r="H62" s="21">
        <f t="shared" si="12"/>
        <v>0.17891994484410348</v>
      </c>
    </row>
    <row r="63" spans="1:8" x14ac:dyDescent="0.25">
      <c r="B63">
        <v>30</v>
      </c>
      <c r="C63" s="21">
        <f t="shared" si="7"/>
        <v>0.15737786393876987</v>
      </c>
      <c r="D63" s="21">
        <f t="shared" si="8"/>
        <v>0.18396266417717397</v>
      </c>
      <c r="E63" s="21">
        <f t="shared" si="9"/>
        <v>0.17820532252267487</v>
      </c>
      <c r="F63" s="21">
        <f t="shared" si="10"/>
        <v>0.15848949866099207</v>
      </c>
      <c r="G63" s="21">
        <f t="shared" si="11"/>
        <v>0.18470375399198879</v>
      </c>
      <c r="H63" s="21">
        <f t="shared" si="12"/>
        <v>0.17891994484410348</v>
      </c>
    </row>
    <row r="64" spans="1:8" x14ac:dyDescent="0.25">
      <c r="B64">
        <v>40</v>
      </c>
      <c r="C64" s="21">
        <f t="shared" si="7"/>
        <v>0.15737786393876987</v>
      </c>
      <c r="D64" s="21">
        <f t="shared" si="8"/>
        <v>0.18396266417717397</v>
      </c>
      <c r="E64" s="21">
        <f t="shared" si="9"/>
        <v>0.17820532252267487</v>
      </c>
      <c r="F64" s="21">
        <f t="shared" si="10"/>
        <v>0.15848949866099207</v>
      </c>
      <c r="G64" s="21">
        <f t="shared" si="11"/>
        <v>0.18470375399198879</v>
      </c>
      <c r="H64" s="21">
        <f t="shared" si="12"/>
        <v>0.17891994484410348</v>
      </c>
    </row>
    <row r="65" spans="1:8" x14ac:dyDescent="0.25">
      <c r="B65">
        <v>50</v>
      </c>
      <c r="C65" s="21">
        <f t="shared" si="7"/>
        <v>0.15737786393876987</v>
      </c>
      <c r="D65" s="21">
        <f t="shared" si="8"/>
        <v>0.18396266417717397</v>
      </c>
      <c r="E65" s="21">
        <f t="shared" si="9"/>
        <v>0.17820532252267487</v>
      </c>
      <c r="F65" s="21">
        <f t="shared" si="10"/>
        <v>0.15848949866099207</v>
      </c>
      <c r="G65" s="21">
        <f t="shared" si="11"/>
        <v>0.18470375399198879</v>
      </c>
      <c r="H65" s="21">
        <f t="shared" si="12"/>
        <v>0.17891994484410348</v>
      </c>
    </row>
    <row r="66" spans="1:8" x14ac:dyDescent="0.25">
      <c r="C66" s="61" t="s">
        <v>39</v>
      </c>
      <c r="D66" s="61"/>
      <c r="E66" s="61"/>
      <c r="F66" s="62" t="s">
        <v>52</v>
      </c>
      <c r="G66" s="63"/>
      <c r="H66" s="64"/>
    </row>
    <row r="67" spans="1:8" x14ac:dyDescent="0.25">
      <c r="B67" s="39" t="s">
        <v>53</v>
      </c>
      <c r="C67" s="21" t="s">
        <v>25</v>
      </c>
      <c r="D67" s="21" t="s">
        <v>26</v>
      </c>
      <c r="E67" s="21" t="s">
        <v>27</v>
      </c>
      <c r="F67" s="21" t="s">
        <v>25</v>
      </c>
      <c r="G67" s="21" t="s">
        <v>26</v>
      </c>
      <c r="H67" s="21" t="s">
        <v>27</v>
      </c>
    </row>
    <row r="68" spans="1:8" x14ac:dyDescent="0.25">
      <c r="A68" t="s">
        <v>54</v>
      </c>
      <c r="B68" s="38" t="s">
        <v>50</v>
      </c>
      <c r="C68" s="21" t="s">
        <v>51</v>
      </c>
      <c r="D68" s="21" t="s">
        <v>51</v>
      </c>
      <c r="E68" s="21" t="s">
        <v>51</v>
      </c>
      <c r="F68" s="21" t="s">
        <v>51</v>
      </c>
      <c r="G68" s="21" t="s">
        <v>51</v>
      </c>
      <c r="H68" s="21" t="s">
        <v>51</v>
      </c>
    </row>
    <row r="69" spans="1:8" x14ac:dyDescent="0.25">
      <c r="A69">
        <v>2</v>
      </c>
      <c r="B69">
        <v>0</v>
      </c>
      <c r="C69" s="21">
        <f>C$46*A69</f>
        <v>0.51234035579766046</v>
      </c>
      <c r="D69" s="21">
        <f>C$47*A69</f>
        <v>0.57680275976111628</v>
      </c>
      <c r="E69" s="21">
        <f>C$48*A69</f>
        <v>0.51902198419218926</v>
      </c>
      <c r="F69" s="21">
        <f>D$46*A69</f>
        <v>0.51234035579766046</v>
      </c>
      <c r="G69" s="21">
        <f>D$47*A69</f>
        <v>0.58013135976111629</v>
      </c>
      <c r="H69" s="21">
        <f>D$48*A69</f>
        <v>0.52235058419218916</v>
      </c>
    </row>
    <row r="70" spans="1:8" x14ac:dyDescent="0.25">
      <c r="A70">
        <v>2</v>
      </c>
      <c r="B70">
        <v>10</v>
      </c>
      <c r="C70" s="40">
        <f t="shared" ref="C70:C74" si="13">C$46*A70</f>
        <v>0.51234035579766046</v>
      </c>
      <c r="D70" s="40">
        <f t="shared" ref="D70:D74" si="14">C$47*A70</f>
        <v>0.57680275976111628</v>
      </c>
      <c r="E70" s="40">
        <f t="shared" ref="E70:E74" si="15">C$48*A70</f>
        <v>0.51902198419218926</v>
      </c>
      <c r="F70" s="40">
        <f t="shared" ref="F70:F74" si="16">D$46*A70</f>
        <v>0.51234035579766046</v>
      </c>
      <c r="G70" s="40">
        <f t="shared" ref="G70:G74" si="17">D$47*A70</f>
        <v>0.58013135976111629</v>
      </c>
      <c r="H70" s="40">
        <f t="shared" ref="H70:H74" si="18">D$48*A70</f>
        <v>0.52235058419218916</v>
      </c>
    </row>
    <row r="71" spans="1:8" x14ac:dyDescent="0.25">
      <c r="A71">
        <v>2</v>
      </c>
      <c r="B71">
        <v>20</v>
      </c>
      <c r="C71" s="40">
        <f t="shared" si="13"/>
        <v>0.51234035579766046</v>
      </c>
      <c r="D71" s="40">
        <f t="shared" si="14"/>
        <v>0.57680275976111628</v>
      </c>
      <c r="E71" s="40">
        <f t="shared" si="15"/>
        <v>0.51902198419218926</v>
      </c>
      <c r="F71" s="40">
        <f t="shared" si="16"/>
        <v>0.51234035579766046</v>
      </c>
      <c r="G71" s="40">
        <f t="shared" si="17"/>
        <v>0.58013135976111629</v>
      </c>
      <c r="H71" s="40">
        <f t="shared" si="18"/>
        <v>0.52235058419218916</v>
      </c>
    </row>
    <row r="72" spans="1:8" x14ac:dyDescent="0.25">
      <c r="A72">
        <v>2</v>
      </c>
      <c r="B72">
        <v>30</v>
      </c>
      <c r="C72" s="40">
        <f t="shared" si="13"/>
        <v>0.51234035579766046</v>
      </c>
      <c r="D72" s="40">
        <f t="shared" si="14"/>
        <v>0.57680275976111628</v>
      </c>
      <c r="E72" s="40">
        <f t="shared" si="15"/>
        <v>0.51902198419218926</v>
      </c>
      <c r="F72" s="40">
        <f t="shared" si="16"/>
        <v>0.51234035579766046</v>
      </c>
      <c r="G72" s="40">
        <f t="shared" si="17"/>
        <v>0.58013135976111629</v>
      </c>
      <c r="H72" s="40">
        <f t="shared" si="18"/>
        <v>0.52235058419218916</v>
      </c>
    </row>
    <row r="73" spans="1:8" x14ac:dyDescent="0.25">
      <c r="A73">
        <v>2</v>
      </c>
      <c r="B73">
        <v>40</v>
      </c>
      <c r="C73" s="40">
        <f t="shared" si="13"/>
        <v>0.51234035579766046</v>
      </c>
      <c r="D73" s="40">
        <f t="shared" si="14"/>
        <v>0.57680275976111628</v>
      </c>
      <c r="E73" s="40">
        <f t="shared" si="15"/>
        <v>0.51902198419218926</v>
      </c>
      <c r="F73" s="40">
        <f t="shared" si="16"/>
        <v>0.51234035579766046</v>
      </c>
      <c r="G73" s="40">
        <f t="shared" si="17"/>
        <v>0.58013135976111629</v>
      </c>
      <c r="H73" s="40">
        <f t="shared" si="18"/>
        <v>0.52235058419218916</v>
      </c>
    </row>
    <row r="74" spans="1:8" x14ac:dyDescent="0.25">
      <c r="A74">
        <v>2</v>
      </c>
      <c r="B74">
        <v>50</v>
      </c>
      <c r="C74" s="40">
        <f t="shared" si="13"/>
        <v>0.51234035579766046</v>
      </c>
      <c r="D74" s="40">
        <f t="shared" si="14"/>
        <v>0.57680275976111628</v>
      </c>
      <c r="E74" s="40">
        <f t="shared" si="15"/>
        <v>0.51902198419218926</v>
      </c>
      <c r="F74" s="40">
        <f t="shared" si="16"/>
        <v>0.51234035579766046</v>
      </c>
      <c r="G74" s="40">
        <f t="shared" si="17"/>
        <v>0.58013135976111629</v>
      </c>
      <c r="H74" s="40">
        <f t="shared" si="18"/>
        <v>0.52235058419218916</v>
      </c>
    </row>
    <row r="76" spans="1:8" x14ac:dyDescent="0.25">
      <c r="C76" s="61" t="s">
        <v>39</v>
      </c>
      <c r="D76" s="61"/>
      <c r="E76" s="61"/>
      <c r="F76" s="62" t="s">
        <v>52</v>
      </c>
      <c r="G76" s="63"/>
      <c r="H76" s="64"/>
    </row>
    <row r="77" spans="1:8" x14ac:dyDescent="0.25">
      <c r="B77" s="39" t="s">
        <v>53</v>
      </c>
      <c r="C77" s="21" t="s">
        <v>25</v>
      </c>
      <c r="D77" s="21" t="s">
        <v>26</v>
      </c>
      <c r="E77" s="21" t="s">
        <v>27</v>
      </c>
      <c r="F77" s="21" t="s">
        <v>25</v>
      </c>
      <c r="G77" s="21" t="s">
        <v>26</v>
      </c>
      <c r="H77" s="21" t="s">
        <v>27</v>
      </c>
    </row>
    <row r="78" spans="1:8" x14ac:dyDescent="0.25">
      <c r="A78" t="s">
        <v>54</v>
      </c>
      <c r="B78" s="38" t="s">
        <v>50</v>
      </c>
      <c r="C78" s="21" t="s">
        <v>51</v>
      </c>
      <c r="D78" s="21" t="s">
        <v>51</v>
      </c>
      <c r="E78" s="21" t="s">
        <v>51</v>
      </c>
      <c r="F78" s="21" t="s">
        <v>51</v>
      </c>
      <c r="G78" s="21" t="s">
        <v>51</v>
      </c>
      <c r="H78" s="21" t="s">
        <v>51</v>
      </c>
    </row>
    <row r="79" spans="1:8" x14ac:dyDescent="0.25">
      <c r="A79">
        <v>2</v>
      </c>
      <c r="B79">
        <v>0</v>
      </c>
      <c r="C79" s="21">
        <f>C$54*A79</f>
        <v>0.16553512410746357</v>
      </c>
      <c r="D79" s="21">
        <f>C$55*A79</f>
        <v>0.14827258585743244</v>
      </c>
      <c r="E79" s="21">
        <f>C$56*A79</f>
        <v>0.17651342637510331</v>
      </c>
      <c r="F79" s="21">
        <f>D$54*A79</f>
        <v>0.16998166299635245</v>
      </c>
      <c r="G79" s="21">
        <f>D$55*A79</f>
        <v>0.15123694511669172</v>
      </c>
      <c r="H79" s="21">
        <f>D$56*A79</f>
        <v>0.17937191566081756</v>
      </c>
    </row>
    <row r="80" spans="1:8" x14ac:dyDescent="0.25">
      <c r="A80">
        <v>2</v>
      </c>
      <c r="B80">
        <v>10</v>
      </c>
      <c r="C80" s="40">
        <f t="shared" ref="C80:C84" si="19">C$54*A80</f>
        <v>0.16553512410746357</v>
      </c>
      <c r="D80" s="40">
        <f t="shared" ref="D80:D84" si="20">C$55*A80</f>
        <v>0.14827258585743244</v>
      </c>
      <c r="E80" s="40">
        <f t="shared" ref="E80:E84" si="21">C$56*A80</f>
        <v>0.17651342637510331</v>
      </c>
      <c r="F80" s="40">
        <f t="shared" ref="F80:F84" si="22">D$54*A80</f>
        <v>0.16998166299635245</v>
      </c>
      <c r="G80" s="40">
        <f t="shared" ref="G80:G84" si="23">D$55*A80</f>
        <v>0.15123694511669172</v>
      </c>
      <c r="H80" s="40">
        <f t="shared" ref="H80:H84" si="24">D$56*A80</f>
        <v>0.17937191566081756</v>
      </c>
    </row>
    <row r="81" spans="1:8" x14ac:dyDescent="0.25">
      <c r="A81">
        <v>2</v>
      </c>
      <c r="B81">
        <v>20</v>
      </c>
      <c r="C81" s="40">
        <f t="shared" si="19"/>
        <v>0.16553512410746357</v>
      </c>
      <c r="D81" s="40">
        <f t="shared" si="20"/>
        <v>0.14827258585743244</v>
      </c>
      <c r="E81" s="40">
        <f t="shared" si="21"/>
        <v>0.17651342637510331</v>
      </c>
      <c r="F81" s="40">
        <f t="shared" si="22"/>
        <v>0.16998166299635245</v>
      </c>
      <c r="G81" s="40">
        <f t="shared" si="23"/>
        <v>0.15123694511669172</v>
      </c>
      <c r="H81" s="40">
        <f t="shared" si="24"/>
        <v>0.17937191566081756</v>
      </c>
    </row>
    <row r="82" spans="1:8" x14ac:dyDescent="0.25">
      <c r="A82">
        <v>2</v>
      </c>
      <c r="B82">
        <v>30</v>
      </c>
      <c r="C82" s="40">
        <f t="shared" si="19"/>
        <v>0.16553512410746357</v>
      </c>
      <c r="D82" s="40">
        <f t="shared" si="20"/>
        <v>0.14827258585743244</v>
      </c>
      <c r="E82" s="40">
        <f t="shared" si="21"/>
        <v>0.17651342637510331</v>
      </c>
      <c r="F82" s="40">
        <f t="shared" si="22"/>
        <v>0.16998166299635245</v>
      </c>
      <c r="G82" s="40">
        <f t="shared" si="23"/>
        <v>0.15123694511669172</v>
      </c>
      <c r="H82" s="40">
        <f t="shared" si="24"/>
        <v>0.17937191566081756</v>
      </c>
    </row>
    <row r="83" spans="1:8" x14ac:dyDescent="0.25">
      <c r="A83">
        <v>2</v>
      </c>
      <c r="B83">
        <v>40</v>
      </c>
      <c r="C83" s="40">
        <f t="shared" si="19"/>
        <v>0.16553512410746357</v>
      </c>
      <c r="D83" s="40">
        <f t="shared" si="20"/>
        <v>0.14827258585743244</v>
      </c>
      <c r="E83" s="40">
        <f t="shared" si="21"/>
        <v>0.17651342637510331</v>
      </c>
      <c r="F83" s="40">
        <f t="shared" si="22"/>
        <v>0.16998166299635245</v>
      </c>
      <c r="G83" s="40">
        <f t="shared" si="23"/>
        <v>0.15123694511669172</v>
      </c>
      <c r="H83" s="40">
        <f t="shared" si="24"/>
        <v>0.17937191566081756</v>
      </c>
    </row>
    <row r="84" spans="1:8" x14ac:dyDescent="0.25">
      <c r="A84">
        <v>2</v>
      </c>
      <c r="B84">
        <v>50</v>
      </c>
      <c r="C84" s="40">
        <f t="shared" si="19"/>
        <v>0.16553512410746357</v>
      </c>
      <c r="D84" s="40">
        <f t="shared" si="20"/>
        <v>0.14827258585743244</v>
      </c>
      <c r="E84" s="40">
        <f t="shared" si="21"/>
        <v>0.17651342637510331</v>
      </c>
      <c r="F84" s="40">
        <f t="shared" si="22"/>
        <v>0.16998166299635245</v>
      </c>
      <c r="G84" s="40">
        <f t="shared" si="23"/>
        <v>0.15123694511669172</v>
      </c>
      <c r="H84" s="40">
        <f t="shared" si="24"/>
        <v>0.17937191566081756</v>
      </c>
    </row>
  </sheetData>
  <mergeCells count="50">
    <mergeCell ref="C76:E76"/>
    <mergeCell ref="F76:H76"/>
    <mergeCell ref="A50:C50"/>
    <mergeCell ref="C57:E57"/>
    <mergeCell ref="F57:H57"/>
    <mergeCell ref="C66:E66"/>
    <mergeCell ref="F66:H66"/>
    <mergeCell ref="A34:C34"/>
    <mergeCell ref="A42:C42"/>
    <mergeCell ref="C19:D19"/>
    <mergeCell ref="C25:D25"/>
    <mergeCell ref="U27:U29"/>
    <mergeCell ref="S28:T28"/>
    <mergeCell ref="S29:T29"/>
    <mergeCell ref="M19:Q19"/>
    <mergeCell ref="S19:W19"/>
    <mergeCell ref="U21:U23"/>
    <mergeCell ref="S22:T22"/>
    <mergeCell ref="S23:T23"/>
    <mergeCell ref="S24:T24"/>
    <mergeCell ref="U24:U26"/>
    <mergeCell ref="S25:T25"/>
    <mergeCell ref="S26:T26"/>
    <mergeCell ref="S20:T20"/>
    <mergeCell ref="S21:T21"/>
    <mergeCell ref="S27:T27"/>
    <mergeCell ref="O21:O23"/>
    <mergeCell ref="O24:O26"/>
    <mergeCell ref="O27:O29"/>
    <mergeCell ref="M27:N27"/>
    <mergeCell ref="M28:N28"/>
    <mergeCell ref="M29:N29"/>
    <mergeCell ref="M31:N31"/>
    <mergeCell ref="F19:G19"/>
    <mergeCell ref="I19:J19"/>
    <mergeCell ref="F25:G25"/>
    <mergeCell ref="I25:J25"/>
    <mergeCell ref="M20:N20"/>
    <mergeCell ref="M23:N23"/>
    <mergeCell ref="M26:N26"/>
    <mergeCell ref="M22:N22"/>
    <mergeCell ref="M21:N21"/>
    <mergeCell ref="M25:N25"/>
    <mergeCell ref="M24:N24"/>
    <mergeCell ref="N3:N6"/>
    <mergeCell ref="N7:N10"/>
    <mergeCell ref="N11:N14"/>
    <mergeCell ref="C3:C5"/>
    <mergeCell ref="C6:C8"/>
    <mergeCell ref="C9:C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0484-332C-4CA3-8A41-5DD9C3E4C352}">
  <dimension ref="A1:D31"/>
  <sheetViews>
    <sheetView workbookViewId="0">
      <selection activeCell="D1" sqref="A1:D1"/>
    </sheetView>
  </sheetViews>
  <sheetFormatPr defaultRowHeight="15" x14ac:dyDescent="0.25"/>
  <cols>
    <col min="2" max="2" width="8.42578125" customWidth="1"/>
    <col min="3" max="3" width="24.28515625" customWidth="1"/>
    <col min="4" max="4" width="17.85546875" customWidth="1"/>
  </cols>
  <sheetData>
    <row r="1" spans="1:4" x14ac:dyDescent="0.25">
      <c r="A1" s="41" t="s">
        <v>50</v>
      </c>
      <c r="B1" s="41" t="s">
        <v>57</v>
      </c>
      <c r="C1" s="41" t="s">
        <v>56</v>
      </c>
      <c r="D1" s="41" t="s">
        <v>55</v>
      </c>
    </row>
    <row r="2" spans="1:4" x14ac:dyDescent="0.25">
      <c r="A2">
        <v>5</v>
      </c>
      <c r="B2">
        <f>Sheet1!$C$60</f>
        <v>0.15737786393876987</v>
      </c>
      <c r="C2">
        <f>Sheet1!$C$60</f>
        <v>0.15737786393876987</v>
      </c>
      <c r="D2">
        <f>Sheet1!$C$69</f>
        <v>0.51234035579766046</v>
      </c>
    </row>
    <row r="3" spans="1:4" x14ac:dyDescent="0.25">
      <c r="A3">
        <v>10</v>
      </c>
      <c r="B3">
        <f>Sheet1!$C$60</f>
        <v>0.15737786393876987</v>
      </c>
      <c r="C3">
        <f>Sheet1!$C$60</f>
        <v>0.15737786393876987</v>
      </c>
      <c r="D3">
        <f>Sheet1!$C$69</f>
        <v>0.51234035579766046</v>
      </c>
    </row>
    <row r="4" spans="1:4" x14ac:dyDescent="0.25">
      <c r="A4">
        <v>15</v>
      </c>
      <c r="B4">
        <f>Sheet1!$C$60</f>
        <v>0.15737786393876987</v>
      </c>
      <c r="C4">
        <f>Sheet1!$C$60</f>
        <v>0.15737786393876987</v>
      </c>
      <c r="D4">
        <f>Sheet1!$C$69</f>
        <v>0.51234035579766046</v>
      </c>
    </row>
    <row r="5" spans="1:4" x14ac:dyDescent="0.25">
      <c r="A5">
        <v>20</v>
      </c>
      <c r="B5">
        <f>Sheet1!$C$60</f>
        <v>0.15737786393876987</v>
      </c>
      <c r="C5">
        <f>Sheet1!$C$60</f>
        <v>0.15737786393876987</v>
      </c>
      <c r="D5">
        <f>Sheet1!$C$69</f>
        <v>0.51234035579766046</v>
      </c>
    </row>
    <row r="6" spans="1:4" x14ac:dyDescent="0.25">
      <c r="A6">
        <v>25</v>
      </c>
      <c r="B6">
        <f>Sheet1!$C$60</f>
        <v>0.15737786393876987</v>
      </c>
      <c r="C6">
        <f>Sheet1!$C$60</f>
        <v>0.15737786393876987</v>
      </c>
      <c r="D6">
        <f>Sheet1!$C$69</f>
        <v>0.51234035579766046</v>
      </c>
    </row>
    <row r="7" spans="1:4" x14ac:dyDescent="0.25">
      <c r="A7">
        <v>30</v>
      </c>
      <c r="B7">
        <f>Sheet1!$C$60</f>
        <v>0.15737786393876987</v>
      </c>
      <c r="C7">
        <f>Sheet1!$C$60</f>
        <v>0.15737786393876987</v>
      </c>
      <c r="D7">
        <f>Sheet1!$C$69</f>
        <v>0.51234035579766046</v>
      </c>
    </row>
    <row r="8" spans="1:4" x14ac:dyDescent="0.25">
      <c r="A8">
        <v>35</v>
      </c>
      <c r="B8">
        <f>Sheet1!$C$60</f>
        <v>0.15737786393876987</v>
      </c>
      <c r="C8">
        <f>Sheet1!$C$60</f>
        <v>0.15737786393876987</v>
      </c>
      <c r="D8">
        <f>Sheet1!$C$69</f>
        <v>0.51234035579766046</v>
      </c>
    </row>
    <row r="9" spans="1:4" x14ac:dyDescent="0.25">
      <c r="A9">
        <v>40</v>
      </c>
      <c r="B9">
        <f>Sheet1!$C$60</f>
        <v>0.15737786393876987</v>
      </c>
      <c r="C9">
        <f>Sheet1!$C$60</f>
        <v>0.15737786393876987</v>
      </c>
      <c r="D9">
        <f>Sheet1!$C$69</f>
        <v>0.51234035579766046</v>
      </c>
    </row>
    <row r="10" spans="1:4" x14ac:dyDescent="0.25">
      <c r="A10">
        <v>45</v>
      </c>
      <c r="B10">
        <f>Sheet1!$C$60</f>
        <v>0.15737786393876987</v>
      </c>
      <c r="C10">
        <f>Sheet1!$C$60</f>
        <v>0.15737786393876987</v>
      </c>
      <c r="D10">
        <f>Sheet1!$C$69</f>
        <v>0.51234035579766046</v>
      </c>
    </row>
    <row r="11" spans="1:4" x14ac:dyDescent="0.25">
      <c r="A11">
        <v>50</v>
      </c>
      <c r="B11">
        <f>Sheet1!$C$60</f>
        <v>0.15737786393876987</v>
      </c>
      <c r="C11">
        <f>Sheet1!$C$60</f>
        <v>0.15737786393876987</v>
      </c>
      <c r="D11">
        <f>Sheet1!$C$69</f>
        <v>0.51234035579766046</v>
      </c>
    </row>
    <row r="12" spans="1:4" x14ac:dyDescent="0.25">
      <c r="A12">
        <v>55</v>
      </c>
      <c r="B12">
        <f>Sheet1!$C$60</f>
        <v>0.15737786393876987</v>
      </c>
      <c r="C12">
        <f>Sheet1!$C$60</f>
        <v>0.15737786393876987</v>
      </c>
      <c r="D12">
        <f>Sheet1!$C$69</f>
        <v>0.51234035579766046</v>
      </c>
    </row>
    <row r="13" spans="1:4" x14ac:dyDescent="0.25">
      <c r="A13">
        <v>60</v>
      </c>
      <c r="B13">
        <f>Sheet1!$C$60</f>
        <v>0.15737786393876987</v>
      </c>
      <c r="C13">
        <f>Sheet1!$C$60</f>
        <v>0.15737786393876987</v>
      </c>
      <c r="D13">
        <f>Sheet1!$C$69</f>
        <v>0.51234035579766046</v>
      </c>
    </row>
    <row r="14" spans="1:4" x14ac:dyDescent="0.25">
      <c r="A14">
        <v>65</v>
      </c>
      <c r="B14">
        <f>Sheet1!$C$60</f>
        <v>0.15737786393876987</v>
      </c>
      <c r="C14">
        <f>Sheet1!$C$60</f>
        <v>0.15737786393876987</v>
      </c>
      <c r="D14">
        <f>Sheet1!$C$69</f>
        <v>0.51234035579766046</v>
      </c>
    </row>
    <row r="15" spans="1:4" x14ac:dyDescent="0.25">
      <c r="A15">
        <v>70</v>
      </c>
      <c r="B15">
        <f>Sheet1!$C$60</f>
        <v>0.15737786393876987</v>
      </c>
      <c r="C15">
        <f>Sheet1!$C$60</f>
        <v>0.15737786393876987</v>
      </c>
      <c r="D15">
        <f>Sheet1!$C$69</f>
        <v>0.51234035579766046</v>
      </c>
    </row>
    <row r="16" spans="1:4" x14ac:dyDescent="0.25">
      <c r="A16">
        <v>75</v>
      </c>
      <c r="B16">
        <f>Sheet1!$C$60</f>
        <v>0.15737786393876987</v>
      </c>
      <c r="C16">
        <f>Sheet1!$C$60</f>
        <v>0.15737786393876987</v>
      </c>
      <c r="D16">
        <f>Sheet1!$C$69</f>
        <v>0.51234035579766046</v>
      </c>
    </row>
    <row r="17" spans="1:4" x14ac:dyDescent="0.25">
      <c r="A17">
        <v>80</v>
      </c>
      <c r="B17">
        <f>Sheet1!$C$60</f>
        <v>0.15737786393876987</v>
      </c>
      <c r="C17">
        <f>Sheet1!$C$60</f>
        <v>0.15737786393876987</v>
      </c>
      <c r="D17">
        <f>Sheet1!$C$69</f>
        <v>0.51234035579766046</v>
      </c>
    </row>
    <row r="18" spans="1:4" x14ac:dyDescent="0.25">
      <c r="A18">
        <v>85</v>
      </c>
      <c r="B18">
        <f>Sheet1!$C$60</f>
        <v>0.15737786393876987</v>
      </c>
      <c r="C18">
        <f>Sheet1!$C$60</f>
        <v>0.15737786393876987</v>
      </c>
      <c r="D18">
        <f>Sheet1!$C$69</f>
        <v>0.51234035579766046</v>
      </c>
    </row>
    <row r="19" spans="1:4" x14ac:dyDescent="0.25">
      <c r="A19">
        <v>90</v>
      </c>
      <c r="B19">
        <f>Sheet1!$C$60</f>
        <v>0.15737786393876987</v>
      </c>
      <c r="C19">
        <f>Sheet1!$C$60</f>
        <v>0.15737786393876987</v>
      </c>
      <c r="D19">
        <f>Sheet1!$C$69</f>
        <v>0.51234035579766046</v>
      </c>
    </row>
    <row r="20" spans="1:4" x14ac:dyDescent="0.25">
      <c r="A20">
        <v>95</v>
      </c>
      <c r="B20">
        <f>Sheet1!$C$60</f>
        <v>0.15737786393876987</v>
      </c>
      <c r="C20">
        <f>Sheet1!$C$60</f>
        <v>0.15737786393876987</v>
      </c>
      <c r="D20">
        <f>Sheet1!$C$69</f>
        <v>0.51234035579766046</v>
      </c>
    </row>
    <row r="21" spans="1:4" x14ac:dyDescent="0.25">
      <c r="A21">
        <v>100</v>
      </c>
      <c r="B21">
        <f>Sheet1!$C$60</f>
        <v>0.15737786393876987</v>
      </c>
      <c r="C21">
        <f>Sheet1!$C$60</f>
        <v>0.15737786393876987</v>
      </c>
      <c r="D21">
        <f>Sheet1!$C$69</f>
        <v>0.51234035579766046</v>
      </c>
    </row>
    <row r="22" spans="1:4" x14ac:dyDescent="0.25">
      <c r="A22">
        <v>105</v>
      </c>
      <c r="B22">
        <f>Sheet1!$C$60</f>
        <v>0.15737786393876987</v>
      </c>
      <c r="C22">
        <f>Sheet1!$C$60</f>
        <v>0.15737786393876987</v>
      </c>
      <c r="D22">
        <f>Sheet1!$C$69</f>
        <v>0.51234035579766046</v>
      </c>
    </row>
    <row r="23" spans="1:4" x14ac:dyDescent="0.25">
      <c r="A23">
        <v>110</v>
      </c>
      <c r="B23">
        <f>Sheet1!$C$60</f>
        <v>0.15737786393876987</v>
      </c>
      <c r="C23">
        <f>Sheet1!$C$60</f>
        <v>0.15737786393876987</v>
      </c>
      <c r="D23">
        <f>Sheet1!$C$69</f>
        <v>0.51234035579766046</v>
      </c>
    </row>
    <row r="24" spans="1:4" x14ac:dyDescent="0.25">
      <c r="A24">
        <v>115</v>
      </c>
      <c r="B24">
        <f>Sheet1!$C$60</f>
        <v>0.15737786393876987</v>
      </c>
      <c r="C24">
        <f>Sheet1!$C$60</f>
        <v>0.15737786393876987</v>
      </c>
      <c r="D24">
        <f>Sheet1!$C$69</f>
        <v>0.51234035579766046</v>
      </c>
    </row>
    <row r="25" spans="1:4" x14ac:dyDescent="0.25">
      <c r="A25">
        <v>120</v>
      </c>
      <c r="B25">
        <f>Sheet1!$C$60</f>
        <v>0.15737786393876987</v>
      </c>
      <c r="C25">
        <f>Sheet1!$C$60</f>
        <v>0.15737786393876987</v>
      </c>
      <c r="D25">
        <f>Sheet1!$C$69</f>
        <v>0.51234035579766046</v>
      </c>
    </row>
    <row r="26" spans="1:4" x14ac:dyDescent="0.25">
      <c r="A26">
        <v>125</v>
      </c>
      <c r="B26">
        <f>Sheet1!$C$60</f>
        <v>0.15737786393876987</v>
      </c>
      <c r="C26">
        <f>Sheet1!$C$60</f>
        <v>0.15737786393876987</v>
      </c>
      <c r="D26">
        <f>Sheet1!$C$69</f>
        <v>0.51234035579766046</v>
      </c>
    </row>
    <row r="27" spans="1:4" x14ac:dyDescent="0.25">
      <c r="A27">
        <v>130</v>
      </c>
      <c r="B27">
        <f>Sheet1!$C$60</f>
        <v>0.15737786393876987</v>
      </c>
      <c r="C27">
        <f>Sheet1!$C$60</f>
        <v>0.15737786393876987</v>
      </c>
      <c r="D27">
        <f>Sheet1!$C$69</f>
        <v>0.51234035579766046</v>
      </c>
    </row>
    <row r="28" spans="1:4" x14ac:dyDescent="0.25">
      <c r="A28">
        <v>135</v>
      </c>
      <c r="B28">
        <f>Sheet1!$C$60</f>
        <v>0.15737786393876987</v>
      </c>
      <c r="C28">
        <f>Sheet1!$C$60</f>
        <v>0.15737786393876987</v>
      </c>
      <c r="D28">
        <f>Sheet1!$C$69</f>
        <v>0.51234035579766046</v>
      </c>
    </row>
    <row r="29" spans="1:4" x14ac:dyDescent="0.25">
      <c r="A29">
        <v>140</v>
      </c>
      <c r="B29">
        <f>Sheet1!$C$60</f>
        <v>0.15737786393876987</v>
      </c>
      <c r="C29">
        <f>Sheet1!$C$60</f>
        <v>0.15737786393876987</v>
      </c>
      <c r="D29">
        <f>Sheet1!$C$69</f>
        <v>0.51234035579766046</v>
      </c>
    </row>
    <row r="30" spans="1:4" x14ac:dyDescent="0.25">
      <c r="A30">
        <v>145</v>
      </c>
      <c r="B30">
        <f>Sheet1!$C$60</f>
        <v>0.15737786393876987</v>
      </c>
      <c r="C30">
        <f>Sheet1!$C$60</f>
        <v>0.15737786393876987</v>
      </c>
      <c r="D30">
        <f>Sheet1!$C$69</f>
        <v>0.51234035579766046</v>
      </c>
    </row>
    <row r="31" spans="1:4" x14ac:dyDescent="0.25">
      <c r="A31">
        <v>150</v>
      </c>
      <c r="B31">
        <f>Sheet1!$C$60</f>
        <v>0.15737786393876987</v>
      </c>
      <c r="C31">
        <f>Sheet1!$C$60</f>
        <v>0.15737786393876987</v>
      </c>
      <c r="D31">
        <f>Sheet1!$C$69</f>
        <v>0.51234035579766046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584B-6A7A-4607-AF47-DB00BC4FE5B9}">
  <dimension ref="A1:D31"/>
  <sheetViews>
    <sheetView workbookViewId="0">
      <selection sqref="A1:D1"/>
    </sheetView>
  </sheetViews>
  <sheetFormatPr defaultRowHeight="15" x14ac:dyDescent="0.25"/>
  <cols>
    <col min="2" max="2" width="8.42578125" customWidth="1"/>
    <col min="3" max="3" width="24.28515625" customWidth="1"/>
    <col min="4" max="4" width="17.85546875" customWidth="1"/>
  </cols>
  <sheetData>
    <row r="1" spans="1:4" x14ac:dyDescent="0.25">
      <c r="A1" s="41" t="s">
        <v>50</v>
      </c>
      <c r="B1" s="41" t="s">
        <v>57</v>
      </c>
      <c r="C1" s="41" t="s">
        <v>56</v>
      </c>
      <c r="D1" s="41" t="s">
        <v>55</v>
      </c>
    </row>
    <row r="2" spans="1:4" x14ac:dyDescent="0.25">
      <c r="A2">
        <v>5</v>
      </c>
      <c r="B2">
        <f>Sheet1!$D$60</f>
        <v>0.18396266417717397</v>
      </c>
      <c r="C2">
        <f>Sheet1!$D$60</f>
        <v>0.18396266417717397</v>
      </c>
      <c r="D2">
        <f>Sheet1!$D$69</f>
        <v>0.57680275976111628</v>
      </c>
    </row>
    <row r="3" spans="1:4" x14ac:dyDescent="0.25">
      <c r="A3">
        <v>10</v>
      </c>
      <c r="B3">
        <f>Sheet1!$D$60</f>
        <v>0.18396266417717397</v>
      </c>
      <c r="C3">
        <f>Sheet1!$D$60</f>
        <v>0.18396266417717397</v>
      </c>
      <c r="D3">
        <f>Sheet1!$D$69</f>
        <v>0.57680275976111628</v>
      </c>
    </row>
    <row r="4" spans="1:4" x14ac:dyDescent="0.25">
      <c r="A4">
        <v>15</v>
      </c>
      <c r="B4">
        <f>Sheet1!$D$60</f>
        <v>0.18396266417717397</v>
      </c>
      <c r="C4">
        <f>Sheet1!$D$60</f>
        <v>0.18396266417717397</v>
      </c>
      <c r="D4">
        <f>Sheet1!$D$69</f>
        <v>0.57680275976111628</v>
      </c>
    </row>
    <row r="5" spans="1:4" x14ac:dyDescent="0.25">
      <c r="A5">
        <v>20</v>
      </c>
      <c r="B5">
        <f>Sheet1!$D$60</f>
        <v>0.18396266417717397</v>
      </c>
      <c r="C5">
        <f>Sheet1!$D$60</f>
        <v>0.18396266417717397</v>
      </c>
      <c r="D5">
        <f>Sheet1!$D$69</f>
        <v>0.57680275976111628</v>
      </c>
    </row>
    <row r="6" spans="1:4" x14ac:dyDescent="0.25">
      <c r="A6">
        <v>25</v>
      </c>
      <c r="B6">
        <f>Sheet1!$D$60</f>
        <v>0.18396266417717397</v>
      </c>
      <c r="C6">
        <f>Sheet1!$D$60</f>
        <v>0.18396266417717397</v>
      </c>
      <c r="D6">
        <f>Sheet1!$D$69</f>
        <v>0.57680275976111628</v>
      </c>
    </row>
    <row r="7" spans="1:4" x14ac:dyDescent="0.25">
      <c r="A7">
        <v>30</v>
      </c>
      <c r="B7">
        <f>Sheet1!$D$60</f>
        <v>0.18396266417717397</v>
      </c>
      <c r="C7">
        <f>Sheet1!$D$60</f>
        <v>0.18396266417717397</v>
      </c>
      <c r="D7">
        <f>Sheet1!$D$69</f>
        <v>0.57680275976111628</v>
      </c>
    </row>
    <row r="8" spans="1:4" x14ac:dyDescent="0.25">
      <c r="A8">
        <v>35</v>
      </c>
      <c r="B8">
        <f>Sheet1!$D$60</f>
        <v>0.18396266417717397</v>
      </c>
      <c r="C8">
        <f>Sheet1!$D$60</f>
        <v>0.18396266417717397</v>
      </c>
      <c r="D8">
        <f>Sheet1!$D$69</f>
        <v>0.57680275976111628</v>
      </c>
    </row>
    <row r="9" spans="1:4" x14ac:dyDescent="0.25">
      <c r="A9">
        <v>40</v>
      </c>
      <c r="B9">
        <f>Sheet1!$D$60</f>
        <v>0.18396266417717397</v>
      </c>
      <c r="C9">
        <f>Sheet1!$D$60</f>
        <v>0.18396266417717397</v>
      </c>
      <c r="D9">
        <f>Sheet1!$D$69</f>
        <v>0.57680275976111628</v>
      </c>
    </row>
    <row r="10" spans="1:4" x14ac:dyDescent="0.25">
      <c r="A10">
        <v>45</v>
      </c>
      <c r="B10">
        <f>Sheet1!$D$60</f>
        <v>0.18396266417717397</v>
      </c>
      <c r="C10">
        <f>Sheet1!$D$60</f>
        <v>0.18396266417717397</v>
      </c>
      <c r="D10">
        <f>Sheet1!$D$69</f>
        <v>0.57680275976111628</v>
      </c>
    </row>
    <row r="11" spans="1:4" x14ac:dyDescent="0.25">
      <c r="A11">
        <v>50</v>
      </c>
      <c r="B11">
        <f>Sheet1!$D$60</f>
        <v>0.18396266417717397</v>
      </c>
      <c r="C11">
        <f>Sheet1!$D$60</f>
        <v>0.18396266417717397</v>
      </c>
      <c r="D11">
        <f>Sheet1!$D$69</f>
        <v>0.57680275976111628</v>
      </c>
    </row>
    <row r="12" spans="1:4" x14ac:dyDescent="0.25">
      <c r="A12">
        <v>55</v>
      </c>
      <c r="B12">
        <f>Sheet1!$D$60</f>
        <v>0.18396266417717397</v>
      </c>
      <c r="C12">
        <f>Sheet1!$D$60</f>
        <v>0.18396266417717397</v>
      </c>
      <c r="D12">
        <f>Sheet1!$D$69</f>
        <v>0.57680275976111628</v>
      </c>
    </row>
    <row r="13" spans="1:4" x14ac:dyDescent="0.25">
      <c r="A13">
        <v>60</v>
      </c>
      <c r="B13">
        <f>Sheet1!$D$60</f>
        <v>0.18396266417717397</v>
      </c>
      <c r="C13">
        <f>Sheet1!$D$60</f>
        <v>0.18396266417717397</v>
      </c>
      <c r="D13">
        <f>Sheet1!$D$69</f>
        <v>0.57680275976111628</v>
      </c>
    </row>
    <row r="14" spans="1:4" x14ac:dyDescent="0.25">
      <c r="A14">
        <v>65</v>
      </c>
      <c r="B14">
        <f>Sheet1!$D$60</f>
        <v>0.18396266417717397</v>
      </c>
      <c r="C14">
        <f>Sheet1!$D$60</f>
        <v>0.18396266417717397</v>
      </c>
      <c r="D14">
        <f>Sheet1!$D$69</f>
        <v>0.57680275976111628</v>
      </c>
    </row>
    <row r="15" spans="1:4" x14ac:dyDescent="0.25">
      <c r="A15">
        <v>70</v>
      </c>
      <c r="B15">
        <f>Sheet1!$D$60</f>
        <v>0.18396266417717397</v>
      </c>
      <c r="C15">
        <f>Sheet1!$D$60</f>
        <v>0.18396266417717397</v>
      </c>
      <c r="D15">
        <f>Sheet1!$D$69</f>
        <v>0.57680275976111628</v>
      </c>
    </row>
    <row r="16" spans="1:4" x14ac:dyDescent="0.25">
      <c r="A16">
        <v>75</v>
      </c>
      <c r="B16">
        <f>Sheet1!$D$60</f>
        <v>0.18396266417717397</v>
      </c>
      <c r="C16">
        <f>Sheet1!$D$60</f>
        <v>0.18396266417717397</v>
      </c>
      <c r="D16">
        <f>Sheet1!$D$69</f>
        <v>0.57680275976111628</v>
      </c>
    </row>
    <row r="17" spans="1:4" x14ac:dyDescent="0.25">
      <c r="A17">
        <v>80</v>
      </c>
      <c r="B17">
        <f>Sheet1!$D$60</f>
        <v>0.18396266417717397</v>
      </c>
      <c r="C17">
        <f>Sheet1!$D$60</f>
        <v>0.18396266417717397</v>
      </c>
      <c r="D17">
        <f>Sheet1!$D$69</f>
        <v>0.57680275976111628</v>
      </c>
    </row>
    <row r="18" spans="1:4" x14ac:dyDescent="0.25">
      <c r="A18">
        <v>85</v>
      </c>
      <c r="B18">
        <f>Sheet1!$D$60</f>
        <v>0.18396266417717397</v>
      </c>
      <c r="C18">
        <f>Sheet1!$D$60</f>
        <v>0.18396266417717397</v>
      </c>
      <c r="D18">
        <f>Sheet1!$D$69</f>
        <v>0.57680275976111628</v>
      </c>
    </row>
    <row r="19" spans="1:4" x14ac:dyDescent="0.25">
      <c r="A19">
        <v>90</v>
      </c>
      <c r="B19">
        <f>Sheet1!$D$60</f>
        <v>0.18396266417717397</v>
      </c>
      <c r="C19">
        <f>Sheet1!$D$60</f>
        <v>0.18396266417717397</v>
      </c>
      <c r="D19">
        <f>Sheet1!$D$69</f>
        <v>0.57680275976111628</v>
      </c>
    </row>
    <row r="20" spans="1:4" x14ac:dyDescent="0.25">
      <c r="A20">
        <v>95</v>
      </c>
      <c r="B20">
        <f>Sheet1!$D$60</f>
        <v>0.18396266417717397</v>
      </c>
      <c r="C20">
        <f>Sheet1!$D$60</f>
        <v>0.18396266417717397</v>
      </c>
      <c r="D20">
        <f>Sheet1!$D$69</f>
        <v>0.57680275976111628</v>
      </c>
    </row>
    <row r="21" spans="1:4" x14ac:dyDescent="0.25">
      <c r="A21">
        <v>100</v>
      </c>
      <c r="B21">
        <f>Sheet1!$D$60</f>
        <v>0.18396266417717397</v>
      </c>
      <c r="C21">
        <f>Sheet1!$D$60</f>
        <v>0.18396266417717397</v>
      </c>
      <c r="D21">
        <f>Sheet1!$D$69</f>
        <v>0.57680275976111628</v>
      </c>
    </row>
    <row r="22" spans="1:4" x14ac:dyDescent="0.25">
      <c r="A22">
        <v>105</v>
      </c>
      <c r="B22">
        <f>Sheet1!$D$60</f>
        <v>0.18396266417717397</v>
      </c>
      <c r="C22">
        <f>Sheet1!$D$60</f>
        <v>0.18396266417717397</v>
      </c>
      <c r="D22">
        <f>Sheet1!$D$69</f>
        <v>0.57680275976111628</v>
      </c>
    </row>
    <row r="23" spans="1:4" x14ac:dyDescent="0.25">
      <c r="A23">
        <v>110</v>
      </c>
      <c r="B23">
        <f>Sheet1!$D$60</f>
        <v>0.18396266417717397</v>
      </c>
      <c r="C23">
        <f>Sheet1!$D$60</f>
        <v>0.18396266417717397</v>
      </c>
      <c r="D23">
        <f>Sheet1!$D$69</f>
        <v>0.57680275976111628</v>
      </c>
    </row>
    <row r="24" spans="1:4" x14ac:dyDescent="0.25">
      <c r="A24">
        <v>115</v>
      </c>
      <c r="B24">
        <f>Sheet1!$D$60</f>
        <v>0.18396266417717397</v>
      </c>
      <c r="C24">
        <f>Sheet1!$D$60</f>
        <v>0.18396266417717397</v>
      </c>
      <c r="D24">
        <f>Sheet1!$D$69</f>
        <v>0.57680275976111628</v>
      </c>
    </row>
    <row r="25" spans="1:4" x14ac:dyDescent="0.25">
      <c r="A25">
        <v>120</v>
      </c>
      <c r="B25">
        <f>Sheet1!$D$60</f>
        <v>0.18396266417717397</v>
      </c>
      <c r="C25">
        <f>Sheet1!$D$60</f>
        <v>0.18396266417717397</v>
      </c>
      <c r="D25">
        <f>Sheet1!$D$69</f>
        <v>0.57680275976111628</v>
      </c>
    </row>
    <row r="26" spans="1:4" x14ac:dyDescent="0.25">
      <c r="A26">
        <v>125</v>
      </c>
      <c r="B26">
        <f>Sheet1!$D$60</f>
        <v>0.18396266417717397</v>
      </c>
      <c r="C26">
        <f>Sheet1!$D$60</f>
        <v>0.18396266417717397</v>
      </c>
      <c r="D26">
        <f>Sheet1!$D$69</f>
        <v>0.57680275976111628</v>
      </c>
    </row>
    <row r="27" spans="1:4" x14ac:dyDescent="0.25">
      <c r="A27">
        <v>130</v>
      </c>
      <c r="B27">
        <f>Sheet1!$D$60</f>
        <v>0.18396266417717397</v>
      </c>
      <c r="C27">
        <f>Sheet1!$D$60</f>
        <v>0.18396266417717397</v>
      </c>
      <c r="D27">
        <f>Sheet1!$D$69</f>
        <v>0.57680275976111628</v>
      </c>
    </row>
    <row r="28" spans="1:4" x14ac:dyDescent="0.25">
      <c r="A28">
        <v>135</v>
      </c>
      <c r="B28">
        <f>Sheet1!$D$60</f>
        <v>0.18396266417717397</v>
      </c>
      <c r="C28">
        <f>Sheet1!$D$60</f>
        <v>0.18396266417717397</v>
      </c>
      <c r="D28">
        <f>Sheet1!$D$69</f>
        <v>0.57680275976111628</v>
      </c>
    </row>
    <row r="29" spans="1:4" x14ac:dyDescent="0.25">
      <c r="A29">
        <v>140</v>
      </c>
      <c r="B29">
        <f>Sheet1!$D$60</f>
        <v>0.18396266417717397</v>
      </c>
      <c r="C29">
        <f>Sheet1!$D$60</f>
        <v>0.18396266417717397</v>
      </c>
      <c r="D29">
        <f>Sheet1!$D$69</f>
        <v>0.57680275976111628</v>
      </c>
    </row>
    <row r="30" spans="1:4" x14ac:dyDescent="0.25">
      <c r="A30">
        <v>145</v>
      </c>
      <c r="B30">
        <f>Sheet1!$D$60</f>
        <v>0.18396266417717397</v>
      </c>
      <c r="C30">
        <f>Sheet1!$D$60</f>
        <v>0.18396266417717397</v>
      </c>
      <c r="D30">
        <f>Sheet1!$D$69</f>
        <v>0.57680275976111628</v>
      </c>
    </row>
    <row r="31" spans="1:4" x14ac:dyDescent="0.25">
      <c r="A31">
        <v>150</v>
      </c>
      <c r="B31">
        <f>Sheet1!$D$60</f>
        <v>0.18396266417717397</v>
      </c>
      <c r="C31">
        <f>Sheet1!$D$60</f>
        <v>0.18396266417717397</v>
      </c>
      <c r="D31">
        <f>Sheet1!$D$69</f>
        <v>0.57680275976111628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3794-7C51-4E00-859A-523BF6F04AB5}">
  <dimension ref="A1:D31"/>
  <sheetViews>
    <sheetView workbookViewId="0">
      <selection sqref="A1:D1"/>
    </sheetView>
  </sheetViews>
  <sheetFormatPr defaultRowHeight="15" x14ac:dyDescent="0.25"/>
  <cols>
    <col min="2" max="2" width="8.42578125" customWidth="1"/>
    <col min="3" max="3" width="24.28515625" customWidth="1"/>
    <col min="4" max="4" width="17.85546875" customWidth="1"/>
  </cols>
  <sheetData>
    <row r="1" spans="1:4" x14ac:dyDescent="0.25">
      <c r="A1" s="41" t="s">
        <v>50</v>
      </c>
      <c r="B1" s="41" t="s">
        <v>57</v>
      </c>
      <c r="C1" s="41" t="s">
        <v>56</v>
      </c>
      <c r="D1" s="41" t="s">
        <v>55</v>
      </c>
    </row>
    <row r="2" spans="1:4" x14ac:dyDescent="0.25">
      <c r="A2">
        <v>5</v>
      </c>
      <c r="B2">
        <f>Sheet1!$E$60</f>
        <v>0.17820532252267487</v>
      </c>
      <c r="C2">
        <f>Sheet1!$E$60</f>
        <v>0.17820532252267487</v>
      </c>
      <c r="D2">
        <f>Sheet1!$E$69</f>
        <v>0.51902198419218926</v>
      </c>
    </row>
    <row r="3" spans="1:4" x14ac:dyDescent="0.25">
      <c r="A3">
        <v>10</v>
      </c>
      <c r="B3">
        <f>Sheet1!$E$60</f>
        <v>0.17820532252267487</v>
      </c>
      <c r="C3">
        <f>Sheet1!$E$60</f>
        <v>0.17820532252267487</v>
      </c>
      <c r="D3">
        <f>Sheet1!$E$69</f>
        <v>0.51902198419218926</v>
      </c>
    </row>
    <row r="4" spans="1:4" x14ac:dyDescent="0.25">
      <c r="A4">
        <v>15</v>
      </c>
      <c r="B4">
        <f>Sheet1!$E$60</f>
        <v>0.17820532252267487</v>
      </c>
      <c r="C4">
        <f>Sheet1!$E$60</f>
        <v>0.17820532252267487</v>
      </c>
      <c r="D4">
        <f>Sheet1!$E$69</f>
        <v>0.51902198419218926</v>
      </c>
    </row>
    <row r="5" spans="1:4" x14ac:dyDescent="0.25">
      <c r="A5">
        <v>20</v>
      </c>
      <c r="B5">
        <f>Sheet1!$E$60</f>
        <v>0.17820532252267487</v>
      </c>
      <c r="C5">
        <f>Sheet1!$E$60</f>
        <v>0.17820532252267487</v>
      </c>
      <c r="D5">
        <f>Sheet1!$E$69</f>
        <v>0.51902198419218926</v>
      </c>
    </row>
    <row r="6" spans="1:4" x14ac:dyDescent="0.25">
      <c r="A6">
        <v>25</v>
      </c>
      <c r="B6">
        <f>Sheet1!$E$60</f>
        <v>0.17820532252267487</v>
      </c>
      <c r="C6">
        <f>Sheet1!$E$60</f>
        <v>0.17820532252267487</v>
      </c>
      <c r="D6">
        <f>Sheet1!$E$69</f>
        <v>0.51902198419218926</v>
      </c>
    </row>
    <row r="7" spans="1:4" x14ac:dyDescent="0.25">
      <c r="A7">
        <v>30</v>
      </c>
      <c r="B7">
        <f>Sheet1!$E$60</f>
        <v>0.17820532252267487</v>
      </c>
      <c r="C7">
        <f>Sheet1!$E$60</f>
        <v>0.17820532252267487</v>
      </c>
      <c r="D7">
        <f>Sheet1!$E$69</f>
        <v>0.51902198419218926</v>
      </c>
    </row>
    <row r="8" spans="1:4" x14ac:dyDescent="0.25">
      <c r="A8">
        <v>35</v>
      </c>
      <c r="B8">
        <f>Sheet1!$E$60</f>
        <v>0.17820532252267487</v>
      </c>
      <c r="C8">
        <f>Sheet1!$E$60</f>
        <v>0.17820532252267487</v>
      </c>
      <c r="D8">
        <f>Sheet1!$E$69</f>
        <v>0.51902198419218926</v>
      </c>
    </row>
    <row r="9" spans="1:4" x14ac:dyDescent="0.25">
      <c r="A9">
        <v>40</v>
      </c>
      <c r="B9">
        <f>Sheet1!$E$60</f>
        <v>0.17820532252267487</v>
      </c>
      <c r="C9">
        <f>Sheet1!$E$60</f>
        <v>0.17820532252267487</v>
      </c>
      <c r="D9">
        <f>Sheet1!$E$69</f>
        <v>0.51902198419218926</v>
      </c>
    </row>
    <row r="10" spans="1:4" x14ac:dyDescent="0.25">
      <c r="A10">
        <v>45</v>
      </c>
      <c r="B10">
        <f>Sheet1!$E$60</f>
        <v>0.17820532252267487</v>
      </c>
      <c r="C10">
        <f>Sheet1!$E$60</f>
        <v>0.17820532252267487</v>
      </c>
      <c r="D10">
        <f>Sheet1!$E$69</f>
        <v>0.51902198419218926</v>
      </c>
    </row>
    <row r="11" spans="1:4" x14ac:dyDescent="0.25">
      <c r="A11">
        <v>50</v>
      </c>
      <c r="B11">
        <f>Sheet1!$E$60</f>
        <v>0.17820532252267487</v>
      </c>
      <c r="C11">
        <f>Sheet1!$E$60</f>
        <v>0.17820532252267487</v>
      </c>
      <c r="D11">
        <f>Sheet1!$E$69</f>
        <v>0.51902198419218926</v>
      </c>
    </row>
    <row r="12" spans="1:4" x14ac:dyDescent="0.25">
      <c r="A12">
        <v>55</v>
      </c>
      <c r="B12">
        <f>Sheet1!$E$60</f>
        <v>0.17820532252267487</v>
      </c>
      <c r="C12">
        <f>Sheet1!$E$60</f>
        <v>0.17820532252267487</v>
      </c>
      <c r="D12">
        <f>Sheet1!$E$69</f>
        <v>0.51902198419218926</v>
      </c>
    </row>
    <row r="13" spans="1:4" x14ac:dyDescent="0.25">
      <c r="A13">
        <v>60</v>
      </c>
      <c r="B13">
        <f>Sheet1!$E$60</f>
        <v>0.17820532252267487</v>
      </c>
      <c r="C13">
        <f>Sheet1!$E$60</f>
        <v>0.17820532252267487</v>
      </c>
      <c r="D13">
        <f>Sheet1!$E$69</f>
        <v>0.51902198419218926</v>
      </c>
    </row>
    <row r="14" spans="1:4" x14ac:dyDescent="0.25">
      <c r="A14">
        <v>65</v>
      </c>
      <c r="B14">
        <f>Sheet1!$E$60</f>
        <v>0.17820532252267487</v>
      </c>
      <c r="C14">
        <f>Sheet1!$E$60</f>
        <v>0.17820532252267487</v>
      </c>
      <c r="D14">
        <f>Sheet1!$E$69</f>
        <v>0.51902198419218926</v>
      </c>
    </row>
    <row r="15" spans="1:4" x14ac:dyDescent="0.25">
      <c r="A15">
        <v>70</v>
      </c>
      <c r="B15">
        <f>Sheet1!$E$60</f>
        <v>0.17820532252267487</v>
      </c>
      <c r="C15">
        <f>Sheet1!$E$60</f>
        <v>0.17820532252267487</v>
      </c>
      <c r="D15">
        <f>Sheet1!$E$69</f>
        <v>0.51902198419218926</v>
      </c>
    </row>
    <row r="16" spans="1:4" x14ac:dyDescent="0.25">
      <c r="A16">
        <v>75</v>
      </c>
      <c r="B16">
        <f>Sheet1!$E$60</f>
        <v>0.17820532252267487</v>
      </c>
      <c r="C16">
        <f>Sheet1!$E$60</f>
        <v>0.17820532252267487</v>
      </c>
      <c r="D16">
        <f>Sheet1!$E$69</f>
        <v>0.51902198419218926</v>
      </c>
    </row>
    <row r="17" spans="1:4" x14ac:dyDescent="0.25">
      <c r="A17">
        <v>80</v>
      </c>
      <c r="B17">
        <f>Sheet1!$E$60</f>
        <v>0.17820532252267487</v>
      </c>
      <c r="C17">
        <f>Sheet1!$E$60</f>
        <v>0.17820532252267487</v>
      </c>
      <c r="D17">
        <f>Sheet1!$E$69</f>
        <v>0.51902198419218926</v>
      </c>
    </row>
    <row r="18" spans="1:4" x14ac:dyDescent="0.25">
      <c r="A18">
        <v>85</v>
      </c>
      <c r="B18">
        <f>Sheet1!$E$60</f>
        <v>0.17820532252267487</v>
      </c>
      <c r="C18">
        <f>Sheet1!$E$60</f>
        <v>0.17820532252267487</v>
      </c>
      <c r="D18">
        <f>Sheet1!$E$69</f>
        <v>0.51902198419218926</v>
      </c>
    </row>
    <row r="19" spans="1:4" x14ac:dyDescent="0.25">
      <c r="A19">
        <v>90</v>
      </c>
      <c r="B19">
        <f>Sheet1!$E$60</f>
        <v>0.17820532252267487</v>
      </c>
      <c r="C19">
        <f>Sheet1!$E$60</f>
        <v>0.17820532252267487</v>
      </c>
      <c r="D19">
        <f>Sheet1!$E$69</f>
        <v>0.51902198419218926</v>
      </c>
    </row>
    <row r="20" spans="1:4" x14ac:dyDescent="0.25">
      <c r="A20">
        <v>95</v>
      </c>
      <c r="B20">
        <f>Sheet1!$E$60</f>
        <v>0.17820532252267487</v>
      </c>
      <c r="C20">
        <f>Sheet1!$E$60</f>
        <v>0.17820532252267487</v>
      </c>
      <c r="D20">
        <f>Sheet1!$E$69</f>
        <v>0.51902198419218926</v>
      </c>
    </row>
    <row r="21" spans="1:4" x14ac:dyDescent="0.25">
      <c r="A21">
        <v>100</v>
      </c>
      <c r="B21">
        <f>Sheet1!$E$60</f>
        <v>0.17820532252267487</v>
      </c>
      <c r="C21">
        <f>Sheet1!$E$60</f>
        <v>0.17820532252267487</v>
      </c>
      <c r="D21">
        <f>Sheet1!$E$69</f>
        <v>0.51902198419218926</v>
      </c>
    </row>
    <row r="22" spans="1:4" x14ac:dyDescent="0.25">
      <c r="A22">
        <v>105</v>
      </c>
      <c r="B22">
        <f>Sheet1!$E$60</f>
        <v>0.17820532252267487</v>
      </c>
      <c r="C22">
        <f>Sheet1!$E$60</f>
        <v>0.17820532252267487</v>
      </c>
      <c r="D22">
        <f>Sheet1!$E$69</f>
        <v>0.51902198419218926</v>
      </c>
    </row>
    <row r="23" spans="1:4" x14ac:dyDescent="0.25">
      <c r="A23">
        <v>110</v>
      </c>
      <c r="B23">
        <f>Sheet1!$E$60</f>
        <v>0.17820532252267487</v>
      </c>
      <c r="C23">
        <f>Sheet1!$E$60</f>
        <v>0.17820532252267487</v>
      </c>
      <c r="D23">
        <f>Sheet1!$E$69</f>
        <v>0.51902198419218926</v>
      </c>
    </row>
    <row r="24" spans="1:4" x14ac:dyDescent="0.25">
      <c r="A24">
        <v>115</v>
      </c>
      <c r="B24">
        <f>Sheet1!$E$60</f>
        <v>0.17820532252267487</v>
      </c>
      <c r="C24">
        <f>Sheet1!$E$60</f>
        <v>0.17820532252267487</v>
      </c>
      <c r="D24">
        <f>Sheet1!$E$69</f>
        <v>0.51902198419218926</v>
      </c>
    </row>
    <row r="25" spans="1:4" x14ac:dyDescent="0.25">
      <c r="A25">
        <v>120</v>
      </c>
      <c r="B25">
        <f>Sheet1!$E$60</f>
        <v>0.17820532252267487</v>
      </c>
      <c r="C25">
        <f>Sheet1!$E$60</f>
        <v>0.17820532252267487</v>
      </c>
      <c r="D25">
        <f>Sheet1!$E$69</f>
        <v>0.51902198419218926</v>
      </c>
    </row>
    <row r="26" spans="1:4" x14ac:dyDescent="0.25">
      <c r="A26">
        <v>125</v>
      </c>
      <c r="B26">
        <f>Sheet1!$E$60</f>
        <v>0.17820532252267487</v>
      </c>
      <c r="C26">
        <f>Sheet1!$E$60</f>
        <v>0.17820532252267487</v>
      </c>
      <c r="D26">
        <f>Sheet1!$E$69</f>
        <v>0.51902198419218926</v>
      </c>
    </row>
    <row r="27" spans="1:4" x14ac:dyDescent="0.25">
      <c r="A27">
        <v>130</v>
      </c>
      <c r="B27">
        <f>Sheet1!$E$60</f>
        <v>0.17820532252267487</v>
      </c>
      <c r="C27">
        <f>Sheet1!$E$60</f>
        <v>0.17820532252267487</v>
      </c>
      <c r="D27">
        <f>Sheet1!$E$69</f>
        <v>0.51902198419218926</v>
      </c>
    </row>
    <row r="28" spans="1:4" x14ac:dyDescent="0.25">
      <c r="A28">
        <v>135</v>
      </c>
      <c r="B28">
        <f>Sheet1!$E$60</f>
        <v>0.17820532252267487</v>
      </c>
      <c r="C28">
        <f>Sheet1!$E$60</f>
        <v>0.17820532252267487</v>
      </c>
      <c r="D28">
        <f>Sheet1!$E$69</f>
        <v>0.51902198419218926</v>
      </c>
    </row>
    <row r="29" spans="1:4" x14ac:dyDescent="0.25">
      <c r="A29">
        <v>140</v>
      </c>
      <c r="B29">
        <f>Sheet1!$E$60</f>
        <v>0.17820532252267487</v>
      </c>
      <c r="C29">
        <f>Sheet1!$E$60</f>
        <v>0.17820532252267487</v>
      </c>
      <c r="D29">
        <f>Sheet1!$E$69</f>
        <v>0.51902198419218926</v>
      </c>
    </row>
    <row r="30" spans="1:4" x14ac:dyDescent="0.25">
      <c r="A30">
        <v>145</v>
      </c>
      <c r="B30">
        <f>Sheet1!$E$60</f>
        <v>0.17820532252267487</v>
      </c>
      <c r="C30">
        <f>Sheet1!$E$60</f>
        <v>0.17820532252267487</v>
      </c>
      <c r="D30">
        <f>Sheet1!$E$69</f>
        <v>0.51902198419218926</v>
      </c>
    </row>
    <row r="31" spans="1:4" x14ac:dyDescent="0.25">
      <c r="A31">
        <v>150</v>
      </c>
      <c r="B31">
        <f>Sheet1!$E$60</f>
        <v>0.17820532252267487</v>
      </c>
      <c r="C31">
        <f>Sheet1!$E$60</f>
        <v>0.17820532252267487</v>
      </c>
      <c r="D31">
        <f>Sheet1!$E$69</f>
        <v>0.51902198419218926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B60B-719F-400A-BE92-F6DEDEF6288E}">
  <dimension ref="A1:D31"/>
  <sheetViews>
    <sheetView workbookViewId="0">
      <selection sqref="A1:D1"/>
    </sheetView>
  </sheetViews>
  <sheetFormatPr defaultRowHeight="15" x14ac:dyDescent="0.25"/>
  <cols>
    <col min="2" max="2" width="8.42578125" customWidth="1"/>
    <col min="3" max="3" width="24.28515625" customWidth="1"/>
    <col min="4" max="4" width="17.85546875" customWidth="1"/>
  </cols>
  <sheetData>
    <row r="1" spans="1:4" x14ac:dyDescent="0.25">
      <c r="A1" s="41" t="s">
        <v>50</v>
      </c>
      <c r="B1" s="41" t="s">
        <v>57</v>
      </c>
      <c r="C1" s="41" t="s">
        <v>56</v>
      </c>
      <c r="D1" s="41" t="s">
        <v>55</v>
      </c>
    </row>
    <row r="2" spans="1:4" x14ac:dyDescent="0.25">
      <c r="A2">
        <v>5</v>
      </c>
      <c r="B2">
        <f>Sheet1!$F$60</f>
        <v>0.15848949866099207</v>
      </c>
      <c r="C2">
        <f>Sheet1!$F$60</f>
        <v>0.15848949866099207</v>
      </c>
      <c r="D2">
        <f>Sheet1!$F$69</f>
        <v>0.51234035579766046</v>
      </c>
    </row>
    <row r="3" spans="1:4" x14ac:dyDescent="0.25">
      <c r="A3">
        <v>10</v>
      </c>
      <c r="B3">
        <f>Sheet1!$F$60</f>
        <v>0.15848949866099207</v>
      </c>
      <c r="C3">
        <f>Sheet1!$F$60</f>
        <v>0.15848949866099207</v>
      </c>
      <c r="D3">
        <f>Sheet1!$F$69</f>
        <v>0.51234035579766046</v>
      </c>
    </row>
    <row r="4" spans="1:4" x14ac:dyDescent="0.25">
      <c r="A4">
        <v>15</v>
      </c>
      <c r="B4">
        <f>Sheet1!$F$60</f>
        <v>0.15848949866099207</v>
      </c>
      <c r="C4">
        <f>Sheet1!$F$60</f>
        <v>0.15848949866099207</v>
      </c>
      <c r="D4">
        <f>Sheet1!$F$69</f>
        <v>0.51234035579766046</v>
      </c>
    </row>
    <row r="5" spans="1:4" x14ac:dyDescent="0.25">
      <c r="A5">
        <v>20</v>
      </c>
      <c r="B5">
        <f>Sheet1!$F$60</f>
        <v>0.15848949866099207</v>
      </c>
      <c r="C5">
        <f>Sheet1!$F$60</f>
        <v>0.15848949866099207</v>
      </c>
      <c r="D5">
        <f>Sheet1!$F$69</f>
        <v>0.51234035579766046</v>
      </c>
    </row>
    <row r="6" spans="1:4" x14ac:dyDescent="0.25">
      <c r="A6">
        <v>25</v>
      </c>
      <c r="B6">
        <f>Sheet1!$F$60</f>
        <v>0.15848949866099207</v>
      </c>
      <c r="C6">
        <f>Sheet1!$F$60</f>
        <v>0.15848949866099207</v>
      </c>
      <c r="D6">
        <f>Sheet1!$F$69</f>
        <v>0.51234035579766046</v>
      </c>
    </row>
    <row r="7" spans="1:4" x14ac:dyDescent="0.25">
      <c r="A7">
        <v>30</v>
      </c>
      <c r="B7">
        <f>Sheet1!$F$60</f>
        <v>0.15848949866099207</v>
      </c>
      <c r="C7">
        <f>Sheet1!$F$60</f>
        <v>0.15848949866099207</v>
      </c>
      <c r="D7">
        <f>Sheet1!$F$69</f>
        <v>0.51234035579766046</v>
      </c>
    </row>
    <row r="8" spans="1:4" x14ac:dyDescent="0.25">
      <c r="A8">
        <v>35</v>
      </c>
      <c r="B8">
        <f>Sheet1!$F$60</f>
        <v>0.15848949866099207</v>
      </c>
      <c r="C8">
        <f>Sheet1!$F$60</f>
        <v>0.15848949866099207</v>
      </c>
      <c r="D8">
        <f>Sheet1!$F$69</f>
        <v>0.51234035579766046</v>
      </c>
    </row>
    <row r="9" spans="1:4" x14ac:dyDescent="0.25">
      <c r="A9">
        <v>40</v>
      </c>
      <c r="B9">
        <f>Sheet1!$F$60</f>
        <v>0.15848949866099207</v>
      </c>
      <c r="C9">
        <f>Sheet1!$F$60</f>
        <v>0.15848949866099207</v>
      </c>
      <c r="D9">
        <f>Sheet1!$F$69</f>
        <v>0.51234035579766046</v>
      </c>
    </row>
    <row r="10" spans="1:4" x14ac:dyDescent="0.25">
      <c r="A10">
        <v>45</v>
      </c>
      <c r="B10">
        <f>Sheet1!$F$60</f>
        <v>0.15848949866099207</v>
      </c>
      <c r="C10">
        <f>Sheet1!$F$60</f>
        <v>0.15848949866099207</v>
      </c>
      <c r="D10">
        <f>Sheet1!$F$69</f>
        <v>0.51234035579766046</v>
      </c>
    </row>
    <row r="11" spans="1:4" x14ac:dyDescent="0.25">
      <c r="A11">
        <v>50</v>
      </c>
      <c r="B11">
        <f>Sheet1!$F$60</f>
        <v>0.15848949866099207</v>
      </c>
      <c r="C11">
        <f>Sheet1!$F$60</f>
        <v>0.15848949866099207</v>
      </c>
      <c r="D11">
        <f>Sheet1!$F$69</f>
        <v>0.51234035579766046</v>
      </c>
    </row>
    <row r="12" spans="1:4" x14ac:dyDescent="0.25">
      <c r="A12">
        <v>55</v>
      </c>
      <c r="B12">
        <f>Sheet1!$F$60</f>
        <v>0.15848949866099207</v>
      </c>
      <c r="C12">
        <f>Sheet1!$F$60</f>
        <v>0.15848949866099207</v>
      </c>
      <c r="D12">
        <f>Sheet1!$F$69</f>
        <v>0.51234035579766046</v>
      </c>
    </row>
    <row r="13" spans="1:4" x14ac:dyDescent="0.25">
      <c r="A13">
        <v>60</v>
      </c>
      <c r="B13">
        <f>Sheet1!$F$60</f>
        <v>0.15848949866099207</v>
      </c>
      <c r="C13">
        <f>Sheet1!$F$60</f>
        <v>0.15848949866099207</v>
      </c>
      <c r="D13">
        <f>Sheet1!$F$69</f>
        <v>0.51234035579766046</v>
      </c>
    </row>
    <row r="14" spans="1:4" x14ac:dyDescent="0.25">
      <c r="A14">
        <v>65</v>
      </c>
      <c r="B14">
        <f>Sheet1!$F$60</f>
        <v>0.15848949866099207</v>
      </c>
      <c r="C14">
        <f>Sheet1!$F$60</f>
        <v>0.15848949866099207</v>
      </c>
      <c r="D14">
        <f>Sheet1!$F$69</f>
        <v>0.51234035579766046</v>
      </c>
    </row>
    <row r="15" spans="1:4" x14ac:dyDescent="0.25">
      <c r="A15">
        <v>70</v>
      </c>
      <c r="B15">
        <f>Sheet1!$F$60</f>
        <v>0.15848949866099207</v>
      </c>
      <c r="C15">
        <f>Sheet1!$F$60</f>
        <v>0.15848949866099207</v>
      </c>
      <c r="D15">
        <f>Sheet1!$F$69</f>
        <v>0.51234035579766046</v>
      </c>
    </row>
    <row r="16" spans="1:4" x14ac:dyDescent="0.25">
      <c r="A16">
        <v>75</v>
      </c>
      <c r="B16">
        <f>Sheet1!$F$60</f>
        <v>0.15848949866099207</v>
      </c>
      <c r="C16">
        <f>Sheet1!$F$60</f>
        <v>0.15848949866099207</v>
      </c>
      <c r="D16">
        <f>Sheet1!$F$69</f>
        <v>0.51234035579766046</v>
      </c>
    </row>
    <row r="17" spans="1:4" x14ac:dyDescent="0.25">
      <c r="A17">
        <v>80</v>
      </c>
      <c r="B17">
        <f>Sheet1!$F$60</f>
        <v>0.15848949866099207</v>
      </c>
      <c r="C17">
        <f>Sheet1!$F$60</f>
        <v>0.15848949866099207</v>
      </c>
      <c r="D17">
        <f>Sheet1!$F$69</f>
        <v>0.51234035579766046</v>
      </c>
    </row>
    <row r="18" spans="1:4" x14ac:dyDescent="0.25">
      <c r="A18">
        <v>85</v>
      </c>
      <c r="B18">
        <f>Sheet1!$F$60</f>
        <v>0.15848949866099207</v>
      </c>
      <c r="C18">
        <f>Sheet1!$F$60</f>
        <v>0.15848949866099207</v>
      </c>
      <c r="D18">
        <f>Sheet1!$F$69</f>
        <v>0.51234035579766046</v>
      </c>
    </row>
    <row r="19" spans="1:4" x14ac:dyDescent="0.25">
      <c r="A19">
        <v>90</v>
      </c>
      <c r="B19">
        <f>Sheet1!$F$60</f>
        <v>0.15848949866099207</v>
      </c>
      <c r="C19">
        <f>Sheet1!$F$60</f>
        <v>0.15848949866099207</v>
      </c>
      <c r="D19">
        <f>Sheet1!$F$69</f>
        <v>0.51234035579766046</v>
      </c>
    </row>
    <row r="20" spans="1:4" x14ac:dyDescent="0.25">
      <c r="A20">
        <v>95</v>
      </c>
      <c r="B20">
        <f>Sheet1!$F$60</f>
        <v>0.15848949866099207</v>
      </c>
      <c r="C20">
        <f>Sheet1!$F$60</f>
        <v>0.15848949866099207</v>
      </c>
      <c r="D20">
        <f>Sheet1!$F$69</f>
        <v>0.51234035579766046</v>
      </c>
    </row>
    <row r="21" spans="1:4" x14ac:dyDescent="0.25">
      <c r="A21">
        <v>100</v>
      </c>
      <c r="B21">
        <f>Sheet1!$F$60</f>
        <v>0.15848949866099207</v>
      </c>
      <c r="C21">
        <f>Sheet1!$F$60</f>
        <v>0.15848949866099207</v>
      </c>
      <c r="D21">
        <f>Sheet1!$F$69</f>
        <v>0.51234035579766046</v>
      </c>
    </row>
    <row r="22" spans="1:4" x14ac:dyDescent="0.25">
      <c r="A22">
        <v>105</v>
      </c>
      <c r="B22">
        <f>Sheet1!$F$60</f>
        <v>0.15848949866099207</v>
      </c>
      <c r="C22">
        <f>Sheet1!$F$60</f>
        <v>0.15848949866099207</v>
      </c>
      <c r="D22">
        <f>Sheet1!$F$69</f>
        <v>0.51234035579766046</v>
      </c>
    </row>
    <row r="23" spans="1:4" x14ac:dyDescent="0.25">
      <c r="A23">
        <v>110</v>
      </c>
      <c r="B23">
        <f>Sheet1!$F$60</f>
        <v>0.15848949866099207</v>
      </c>
      <c r="C23">
        <f>Sheet1!$F$60</f>
        <v>0.15848949866099207</v>
      </c>
      <c r="D23">
        <f>Sheet1!$F$69</f>
        <v>0.51234035579766046</v>
      </c>
    </row>
    <row r="24" spans="1:4" x14ac:dyDescent="0.25">
      <c r="A24">
        <v>115</v>
      </c>
      <c r="B24">
        <f>Sheet1!$F$60</f>
        <v>0.15848949866099207</v>
      </c>
      <c r="C24">
        <f>Sheet1!$F$60</f>
        <v>0.15848949866099207</v>
      </c>
      <c r="D24">
        <f>Sheet1!$F$69</f>
        <v>0.51234035579766046</v>
      </c>
    </row>
    <row r="25" spans="1:4" x14ac:dyDescent="0.25">
      <c r="A25">
        <v>120</v>
      </c>
      <c r="B25">
        <f>Sheet1!$F$60</f>
        <v>0.15848949866099207</v>
      </c>
      <c r="C25">
        <f>Sheet1!$F$60</f>
        <v>0.15848949866099207</v>
      </c>
      <c r="D25">
        <f>Sheet1!$F$69</f>
        <v>0.51234035579766046</v>
      </c>
    </row>
    <row r="26" spans="1:4" x14ac:dyDescent="0.25">
      <c r="A26">
        <v>125</v>
      </c>
      <c r="B26">
        <f>Sheet1!$F$60</f>
        <v>0.15848949866099207</v>
      </c>
      <c r="C26">
        <f>Sheet1!$F$60</f>
        <v>0.15848949866099207</v>
      </c>
      <c r="D26">
        <f>Sheet1!$F$69</f>
        <v>0.51234035579766046</v>
      </c>
    </row>
    <row r="27" spans="1:4" x14ac:dyDescent="0.25">
      <c r="A27">
        <v>130</v>
      </c>
      <c r="B27">
        <f>Sheet1!$F$60</f>
        <v>0.15848949866099207</v>
      </c>
      <c r="C27">
        <f>Sheet1!$F$60</f>
        <v>0.15848949866099207</v>
      </c>
      <c r="D27">
        <f>Sheet1!$F$69</f>
        <v>0.51234035579766046</v>
      </c>
    </row>
    <row r="28" spans="1:4" x14ac:dyDescent="0.25">
      <c r="A28">
        <v>135</v>
      </c>
      <c r="B28">
        <f>Sheet1!$F$60</f>
        <v>0.15848949866099207</v>
      </c>
      <c r="C28">
        <f>Sheet1!$F$60</f>
        <v>0.15848949866099207</v>
      </c>
      <c r="D28">
        <f>Sheet1!$F$69</f>
        <v>0.51234035579766046</v>
      </c>
    </row>
    <row r="29" spans="1:4" x14ac:dyDescent="0.25">
      <c r="A29">
        <v>140</v>
      </c>
      <c r="B29">
        <f>Sheet1!$F$60</f>
        <v>0.15848949866099207</v>
      </c>
      <c r="C29">
        <f>Sheet1!$F$60</f>
        <v>0.15848949866099207</v>
      </c>
      <c r="D29">
        <f>Sheet1!$F$69</f>
        <v>0.51234035579766046</v>
      </c>
    </row>
    <row r="30" spans="1:4" x14ac:dyDescent="0.25">
      <c r="A30">
        <v>145</v>
      </c>
      <c r="B30">
        <f>Sheet1!$F$60</f>
        <v>0.15848949866099207</v>
      </c>
      <c r="C30">
        <f>Sheet1!$F$60</f>
        <v>0.15848949866099207</v>
      </c>
      <c r="D30">
        <f>Sheet1!$F$69</f>
        <v>0.51234035579766046</v>
      </c>
    </row>
    <row r="31" spans="1:4" x14ac:dyDescent="0.25">
      <c r="A31">
        <v>150</v>
      </c>
      <c r="B31">
        <f>Sheet1!$F$60</f>
        <v>0.15848949866099207</v>
      </c>
      <c r="C31">
        <f>Sheet1!$F$60</f>
        <v>0.15848949866099207</v>
      </c>
      <c r="D31">
        <f>Sheet1!$F$69</f>
        <v>0.51234035579766046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D32E-0F60-4FDB-B981-8C15BAA8D65A}">
  <dimension ref="A1:D31"/>
  <sheetViews>
    <sheetView workbookViewId="0">
      <selection sqref="A1:D1"/>
    </sheetView>
  </sheetViews>
  <sheetFormatPr defaultRowHeight="15" x14ac:dyDescent="0.25"/>
  <cols>
    <col min="2" max="2" width="8.42578125" customWidth="1"/>
    <col min="3" max="3" width="24.28515625" customWidth="1"/>
    <col min="4" max="4" width="17.85546875" customWidth="1"/>
  </cols>
  <sheetData>
    <row r="1" spans="1:4" x14ac:dyDescent="0.25">
      <c r="A1" s="41" t="s">
        <v>50</v>
      </c>
      <c r="B1" s="41" t="s">
        <v>57</v>
      </c>
      <c r="C1" s="41" t="s">
        <v>56</v>
      </c>
      <c r="D1" s="41" t="s">
        <v>55</v>
      </c>
    </row>
    <row r="2" spans="1:4" x14ac:dyDescent="0.25">
      <c r="A2">
        <v>5</v>
      </c>
      <c r="B2">
        <f>Sheet1!$G$60</f>
        <v>0.18470375399198879</v>
      </c>
      <c r="C2">
        <f>Sheet1!$G$60</f>
        <v>0.18470375399198879</v>
      </c>
      <c r="D2">
        <f>Sheet1!$G$69</f>
        <v>0.58013135976111629</v>
      </c>
    </row>
    <row r="3" spans="1:4" x14ac:dyDescent="0.25">
      <c r="A3">
        <v>10</v>
      </c>
      <c r="B3">
        <f>Sheet1!$G$60</f>
        <v>0.18470375399198879</v>
      </c>
      <c r="C3">
        <f>Sheet1!$G$60</f>
        <v>0.18470375399198879</v>
      </c>
      <c r="D3">
        <f>Sheet1!$G$69</f>
        <v>0.58013135976111629</v>
      </c>
    </row>
    <row r="4" spans="1:4" x14ac:dyDescent="0.25">
      <c r="A4">
        <v>15</v>
      </c>
      <c r="B4">
        <f>Sheet1!$G$60</f>
        <v>0.18470375399198879</v>
      </c>
      <c r="C4">
        <f>Sheet1!$G$60</f>
        <v>0.18470375399198879</v>
      </c>
      <c r="D4">
        <f>Sheet1!$G$69</f>
        <v>0.58013135976111629</v>
      </c>
    </row>
    <row r="5" spans="1:4" x14ac:dyDescent="0.25">
      <c r="A5">
        <v>20</v>
      </c>
      <c r="B5">
        <f>Sheet1!$G$60</f>
        <v>0.18470375399198879</v>
      </c>
      <c r="C5">
        <f>Sheet1!$G$60</f>
        <v>0.18470375399198879</v>
      </c>
      <c r="D5">
        <f>Sheet1!$G$69</f>
        <v>0.58013135976111629</v>
      </c>
    </row>
    <row r="6" spans="1:4" x14ac:dyDescent="0.25">
      <c r="A6">
        <v>25</v>
      </c>
      <c r="B6">
        <f>Sheet1!$G$60</f>
        <v>0.18470375399198879</v>
      </c>
      <c r="C6">
        <f>Sheet1!$G$60</f>
        <v>0.18470375399198879</v>
      </c>
      <c r="D6">
        <f>Sheet1!$G$69</f>
        <v>0.58013135976111629</v>
      </c>
    </row>
    <row r="7" spans="1:4" x14ac:dyDescent="0.25">
      <c r="A7">
        <v>30</v>
      </c>
      <c r="B7">
        <f>Sheet1!$G$60</f>
        <v>0.18470375399198879</v>
      </c>
      <c r="C7">
        <f>Sheet1!$G$60</f>
        <v>0.18470375399198879</v>
      </c>
      <c r="D7">
        <f>Sheet1!$G$69</f>
        <v>0.58013135976111629</v>
      </c>
    </row>
    <row r="8" spans="1:4" x14ac:dyDescent="0.25">
      <c r="A8">
        <v>35</v>
      </c>
      <c r="B8">
        <f>Sheet1!$G$60</f>
        <v>0.18470375399198879</v>
      </c>
      <c r="C8">
        <f>Sheet1!$G$60</f>
        <v>0.18470375399198879</v>
      </c>
      <c r="D8">
        <f>Sheet1!$G$69</f>
        <v>0.58013135976111629</v>
      </c>
    </row>
    <row r="9" spans="1:4" x14ac:dyDescent="0.25">
      <c r="A9">
        <v>40</v>
      </c>
      <c r="B9">
        <f>Sheet1!$G$60</f>
        <v>0.18470375399198879</v>
      </c>
      <c r="C9">
        <f>Sheet1!$G$60</f>
        <v>0.18470375399198879</v>
      </c>
      <c r="D9">
        <f>Sheet1!$G$69</f>
        <v>0.58013135976111629</v>
      </c>
    </row>
    <row r="10" spans="1:4" x14ac:dyDescent="0.25">
      <c r="A10">
        <v>45</v>
      </c>
      <c r="B10">
        <f>Sheet1!$G$60</f>
        <v>0.18470375399198879</v>
      </c>
      <c r="C10">
        <f>Sheet1!$G$60</f>
        <v>0.18470375399198879</v>
      </c>
      <c r="D10">
        <f>Sheet1!$G$69</f>
        <v>0.58013135976111629</v>
      </c>
    </row>
    <row r="11" spans="1:4" x14ac:dyDescent="0.25">
      <c r="A11">
        <v>50</v>
      </c>
      <c r="B11">
        <f>Sheet1!$G$60</f>
        <v>0.18470375399198879</v>
      </c>
      <c r="C11">
        <f>Sheet1!$G$60</f>
        <v>0.18470375399198879</v>
      </c>
      <c r="D11">
        <f>Sheet1!$G$69</f>
        <v>0.58013135976111629</v>
      </c>
    </row>
    <row r="12" spans="1:4" x14ac:dyDescent="0.25">
      <c r="A12">
        <v>55</v>
      </c>
      <c r="B12">
        <f>Sheet1!$G$60</f>
        <v>0.18470375399198879</v>
      </c>
      <c r="C12">
        <f>Sheet1!$G$60</f>
        <v>0.18470375399198879</v>
      </c>
      <c r="D12">
        <f>Sheet1!$G$69</f>
        <v>0.58013135976111629</v>
      </c>
    </row>
    <row r="13" spans="1:4" x14ac:dyDescent="0.25">
      <c r="A13">
        <v>60</v>
      </c>
      <c r="B13">
        <f>Sheet1!$G$60</f>
        <v>0.18470375399198879</v>
      </c>
      <c r="C13">
        <f>Sheet1!$G$60</f>
        <v>0.18470375399198879</v>
      </c>
      <c r="D13">
        <f>Sheet1!$G$69</f>
        <v>0.58013135976111629</v>
      </c>
    </row>
    <row r="14" spans="1:4" x14ac:dyDescent="0.25">
      <c r="A14">
        <v>65</v>
      </c>
      <c r="B14">
        <f>Sheet1!$G$60</f>
        <v>0.18470375399198879</v>
      </c>
      <c r="C14">
        <f>Sheet1!$G$60</f>
        <v>0.18470375399198879</v>
      </c>
      <c r="D14">
        <f>Sheet1!$G$69</f>
        <v>0.58013135976111629</v>
      </c>
    </row>
    <row r="15" spans="1:4" x14ac:dyDescent="0.25">
      <c r="A15">
        <v>70</v>
      </c>
      <c r="B15">
        <f>Sheet1!$G$60</f>
        <v>0.18470375399198879</v>
      </c>
      <c r="C15">
        <f>Sheet1!$G$60</f>
        <v>0.18470375399198879</v>
      </c>
      <c r="D15">
        <f>Sheet1!$G$69</f>
        <v>0.58013135976111629</v>
      </c>
    </row>
    <row r="16" spans="1:4" x14ac:dyDescent="0.25">
      <c r="A16">
        <v>75</v>
      </c>
      <c r="B16">
        <f>Sheet1!$G$60</f>
        <v>0.18470375399198879</v>
      </c>
      <c r="C16">
        <f>Sheet1!$G$60</f>
        <v>0.18470375399198879</v>
      </c>
      <c r="D16">
        <f>Sheet1!$G$69</f>
        <v>0.58013135976111629</v>
      </c>
    </row>
    <row r="17" spans="1:4" x14ac:dyDescent="0.25">
      <c r="A17">
        <v>80</v>
      </c>
      <c r="B17">
        <f>Sheet1!$G$60</f>
        <v>0.18470375399198879</v>
      </c>
      <c r="C17">
        <f>Sheet1!$G$60</f>
        <v>0.18470375399198879</v>
      </c>
      <c r="D17">
        <f>Sheet1!$G$69</f>
        <v>0.58013135976111629</v>
      </c>
    </row>
    <row r="18" spans="1:4" x14ac:dyDescent="0.25">
      <c r="A18">
        <v>85</v>
      </c>
      <c r="B18">
        <f>Sheet1!$G$60</f>
        <v>0.18470375399198879</v>
      </c>
      <c r="C18">
        <f>Sheet1!$G$60</f>
        <v>0.18470375399198879</v>
      </c>
      <c r="D18">
        <f>Sheet1!$G$69</f>
        <v>0.58013135976111629</v>
      </c>
    </row>
    <row r="19" spans="1:4" x14ac:dyDescent="0.25">
      <c r="A19">
        <v>90</v>
      </c>
      <c r="B19">
        <f>Sheet1!$G$60</f>
        <v>0.18470375399198879</v>
      </c>
      <c r="C19">
        <f>Sheet1!$G$60</f>
        <v>0.18470375399198879</v>
      </c>
      <c r="D19">
        <f>Sheet1!$G$69</f>
        <v>0.58013135976111629</v>
      </c>
    </row>
    <row r="20" spans="1:4" x14ac:dyDescent="0.25">
      <c r="A20">
        <v>95</v>
      </c>
      <c r="B20">
        <f>Sheet1!$G$60</f>
        <v>0.18470375399198879</v>
      </c>
      <c r="C20">
        <f>Sheet1!$G$60</f>
        <v>0.18470375399198879</v>
      </c>
      <c r="D20">
        <f>Sheet1!$G$69</f>
        <v>0.58013135976111629</v>
      </c>
    </row>
    <row r="21" spans="1:4" x14ac:dyDescent="0.25">
      <c r="A21">
        <v>100</v>
      </c>
      <c r="B21">
        <f>Sheet1!$G$60</f>
        <v>0.18470375399198879</v>
      </c>
      <c r="C21">
        <f>Sheet1!$G$60</f>
        <v>0.18470375399198879</v>
      </c>
      <c r="D21">
        <f>Sheet1!$G$69</f>
        <v>0.58013135976111629</v>
      </c>
    </row>
    <row r="22" spans="1:4" x14ac:dyDescent="0.25">
      <c r="A22">
        <v>105</v>
      </c>
      <c r="B22">
        <f>Sheet1!$G$60</f>
        <v>0.18470375399198879</v>
      </c>
      <c r="C22">
        <f>Sheet1!$G$60</f>
        <v>0.18470375399198879</v>
      </c>
      <c r="D22">
        <f>Sheet1!$G$69</f>
        <v>0.58013135976111629</v>
      </c>
    </row>
    <row r="23" spans="1:4" x14ac:dyDescent="0.25">
      <c r="A23">
        <v>110</v>
      </c>
      <c r="B23">
        <f>Sheet1!$G$60</f>
        <v>0.18470375399198879</v>
      </c>
      <c r="C23">
        <f>Sheet1!$G$60</f>
        <v>0.18470375399198879</v>
      </c>
      <c r="D23">
        <f>Sheet1!$G$69</f>
        <v>0.58013135976111629</v>
      </c>
    </row>
    <row r="24" spans="1:4" x14ac:dyDescent="0.25">
      <c r="A24">
        <v>115</v>
      </c>
      <c r="B24">
        <f>Sheet1!$G$60</f>
        <v>0.18470375399198879</v>
      </c>
      <c r="C24">
        <f>Sheet1!$G$60</f>
        <v>0.18470375399198879</v>
      </c>
      <c r="D24">
        <f>Sheet1!$G$69</f>
        <v>0.58013135976111629</v>
      </c>
    </row>
    <row r="25" spans="1:4" x14ac:dyDescent="0.25">
      <c r="A25">
        <v>120</v>
      </c>
      <c r="B25">
        <f>Sheet1!$G$60</f>
        <v>0.18470375399198879</v>
      </c>
      <c r="C25">
        <f>Sheet1!$G$60</f>
        <v>0.18470375399198879</v>
      </c>
      <c r="D25">
        <f>Sheet1!$G$69</f>
        <v>0.58013135976111629</v>
      </c>
    </row>
    <row r="26" spans="1:4" x14ac:dyDescent="0.25">
      <c r="A26">
        <v>125</v>
      </c>
      <c r="B26">
        <f>Sheet1!$G$60</f>
        <v>0.18470375399198879</v>
      </c>
      <c r="C26">
        <f>Sheet1!$G$60</f>
        <v>0.18470375399198879</v>
      </c>
      <c r="D26">
        <f>Sheet1!$G$69</f>
        <v>0.58013135976111629</v>
      </c>
    </row>
    <row r="27" spans="1:4" x14ac:dyDescent="0.25">
      <c r="A27">
        <v>130</v>
      </c>
      <c r="B27">
        <f>Sheet1!$G$60</f>
        <v>0.18470375399198879</v>
      </c>
      <c r="C27">
        <f>Sheet1!$G$60</f>
        <v>0.18470375399198879</v>
      </c>
      <c r="D27">
        <f>Sheet1!$G$69</f>
        <v>0.58013135976111629</v>
      </c>
    </row>
    <row r="28" spans="1:4" x14ac:dyDescent="0.25">
      <c r="A28">
        <v>135</v>
      </c>
      <c r="B28">
        <f>Sheet1!$G$60</f>
        <v>0.18470375399198879</v>
      </c>
      <c r="C28">
        <f>Sheet1!$G$60</f>
        <v>0.18470375399198879</v>
      </c>
      <c r="D28">
        <f>Sheet1!$G$69</f>
        <v>0.58013135976111629</v>
      </c>
    </row>
    <row r="29" spans="1:4" x14ac:dyDescent="0.25">
      <c r="A29">
        <v>140</v>
      </c>
      <c r="B29">
        <f>Sheet1!$G$60</f>
        <v>0.18470375399198879</v>
      </c>
      <c r="C29">
        <f>Sheet1!$G$60</f>
        <v>0.18470375399198879</v>
      </c>
      <c r="D29">
        <f>Sheet1!$G$69</f>
        <v>0.58013135976111629</v>
      </c>
    </row>
    <row r="30" spans="1:4" x14ac:dyDescent="0.25">
      <c r="A30">
        <v>145</v>
      </c>
      <c r="B30">
        <f>Sheet1!$G$60</f>
        <v>0.18470375399198879</v>
      </c>
      <c r="C30">
        <f>Sheet1!$G$60</f>
        <v>0.18470375399198879</v>
      </c>
      <c r="D30">
        <f>Sheet1!$G$69</f>
        <v>0.58013135976111629</v>
      </c>
    </row>
    <row r="31" spans="1:4" x14ac:dyDescent="0.25">
      <c r="A31">
        <v>150</v>
      </c>
      <c r="B31">
        <f>Sheet1!$G$60</f>
        <v>0.18470375399198879</v>
      </c>
      <c r="C31">
        <f>Sheet1!$G$60</f>
        <v>0.18470375399198879</v>
      </c>
      <c r="D31">
        <f>Sheet1!$G$69</f>
        <v>0.58013135976111629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0417E-F762-421F-8BAB-E2C762F84677}">
  <dimension ref="A1:D31"/>
  <sheetViews>
    <sheetView workbookViewId="0">
      <selection sqref="A1:D1"/>
    </sheetView>
  </sheetViews>
  <sheetFormatPr defaultRowHeight="15" x14ac:dyDescent="0.25"/>
  <cols>
    <col min="2" max="2" width="8.42578125" customWidth="1"/>
    <col min="3" max="3" width="24.28515625" customWidth="1"/>
    <col min="4" max="4" width="17.85546875" customWidth="1"/>
  </cols>
  <sheetData>
    <row r="1" spans="1:4" x14ac:dyDescent="0.25">
      <c r="A1" s="41" t="s">
        <v>50</v>
      </c>
      <c r="B1" s="41" t="s">
        <v>57</v>
      </c>
      <c r="C1" s="41" t="s">
        <v>56</v>
      </c>
      <c r="D1" s="41" t="s">
        <v>55</v>
      </c>
    </row>
    <row r="2" spans="1:4" x14ac:dyDescent="0.25">
      <c r="A2">
        <v>5</v>
      </c>
      <c r="B2">
        <f>Sheet1!$H$60</f>
        <v>0.17891994484410348</v>
      </c>
      <c r="C2">
        <f>Sheet1!$H$60</f>
        <v>0.17891994484410348</v>
      </c>
      <c r="D2">
        <f>Sheet1!$H$69</f>
        <v>0.52235058419218916</v>
      </c>
    </row>
    <row r="3" spans="1:4" x14ac:dyDescent="0.25">
      <c r="A3">
        <v>10</v>
      </c>
      <c r="B3">
        <f>Sheet1!$H$60</f>
        <v>0.17891994484410348</v>
      </c>
      <c r="C3">
        <f>Sheet1!$H$60</f>
        <v>0.17891994484410348</v>
      </c>
      <c r="D3">
        <f>Sheet1!$H$69</f>
        <v>0.52235058419218916</v>
      </c>
    </row>
    <row r="4" spans="1:4" x14ac:dyDescent="0.25">
      <c r="A4">
        <v>15</v>
      </c>
      <c r="B4">
        <f>Sheet1!$H$60</f>
        <v>0.17891994484410348</v>
      </c>
      <c r="C4">
        <f>Sheet1!$H$60</f>
        <v>0.17891994484410348</v>
      </c>
      <c r="D4">
        <f>Sheet1!$H$69</f>
        <v>0.52235058419218916</v>
      </c>
    </row>
    <row r="5" spans="1:4" x14ac:dyDescent="0.25">
      <c r="A5">
        <v>20</v>
      </c>
      <c r="B5">
        <f>Sheet1!$H$60</f>
        <v>0.17891994484410348</v>
      </c>
      <c r="C5">
        <f>Sheet1!$H$60</f>
        <v>0.17891994484410348</v>
      </c>
      <c r="D5">
        <f>Sheet1!$H$69</f>
        <v>0.52235058419218916</v>
      </c>
    </row>
    <row r="6" spans="1:4" x14ac:dyDescent="0.25">
      <c r="A6">
        <v>25</v>
      </c>
      <c r="B6">
        <f>Sheet1!$H$60</f>
        <v>0.17891994484410348</v>
      </c>
      <c r="C6">
        <f>Sheet1!$H$60</f>
        <v>0.17891994484410348</v>
      </c>
      <c r="D6">
        <f>Sheet1!$H$69</f>
        <v>0.52235058419218916</v>
      </c>
    </row>
    <row r="7" spans="1:4" x14ac:dyDescent="0.25">
      <c r="A7">
        <v>30</v>
      </c>
      <c r="B7">
        <f>Sheet1!$H$60</f>
        <v>0.17891994484410348</v>
      </c>
      <c r="C7">
        <f>Sheet1!$H$60</f>
        <v>0.17891994484410348</v>
      </c>
      <c r="D7">
        <f>Sheet1!$H$69</f>
        <v>0.52235058419218916</v>
      </c>
    </row>
    <row r="8" spans="1:4" x14ac:dyDescent="0.25">
      <c r="A8">
        <v>35</v>
      </c>
      <c r="B8">
        <f>Sheet1!$H$60</f>
        <v>0.17891994484410348</v>
      </c>
      <c r="C8">
        <f>Sheet1!$H$60</f>
        <v>0.17891994484410348</v>
      </c>
      <c r="D8">
        <f>Sheet1!$H$69</f>
        <v>0.52235058419218916</v>
      </c>
    </row>
    <row r="9" spans="1:4" x14ac:dyDescent="0.25">
      <c r="A9">
        <v>40</v>
      </c>
      <c r="B9">
        <f>Sheet1!$H$60</f>
        <v>0.17891994484410348</v>
      </c>
      <c r="C9">
        <f>Sheet1!$H$60</f>
        <v>0.17891994484410348</v>
      </c>
      <c r="D9">
        <f>Sheet1!$H$69</f>
        <v>0.52235058419218916</v>
      </c>
    </row>
    <row r="10" spans="1:4" x14ac:dyDescent="0.25">
      <c r="A10">
        <v>45</v>
      </c>
      <c r="B10">
        <f>Sheet1!$H$60</f>
        <v>0.17891994484410348</v>
      </c>
      <c r="C10">
        <f>Sheet1!$H$60</f>
        <v>0.17891994484410348</v>
      </c>
      <c r="D10">
        <f>Sheet1!$H$69</f>
        <v>0.52235058419218916</v>
      </c>
    </row>
    <row r="11" spans="1:4" x14ac:dyDescent="0.25">
      <c r="A11">
        <v>50</v>
      </c>
      <c r="B11">
        <f>Sheet1!$H$60</f>
        <v>0.17891994484410348</v>
      </c>
      <c r="C11">
        <f>Sheet1!$H$60</f>
        <v>0.17891994484410348</v>
      </c>
      <c r="D11">
        <f>Sheet1!$H$69</f>
        <v>0.52235058419218916</v>
      </c>
    </row>
    <row r="12" spans="1:4" x14ac:dyDescent="0.25">
      <c r="A12">
        <v>55</v>
      </c>
      <c r="B12">
        <f>Sheet1!$H$60</f>
        <v>0.17891994484410348</v>
      </c>
      <c r="C12">
        <f>Sheet1!$H$60</f>
        <v>0.17891994484410348</v>
      </c>
      <c r="D12">
        <f>Sheet1!$H$69</f>
        <v>0.52235058419218916</v>
      </c>
    </row>
    <row r="13" spans="1:4" x14ac:dyDescent="0.25">
      <c r="A13">
        <v>60</v>
      </c>
      <c r="B13">
        <f>Sheet1!$H$60</f>
        <v>0.17891994484410348</v>
      </c>
      <c r="C13">
        <f>Sheet1!$H$60</f>
        <v>0.17891994484410348</v>
      </c>
      <c r="D13">
        <f>Sheet1!$H$69</f>
        <v>0.52235058419218916</v>
      </c>
    </row>
    <row r="14" spans="1:4" x14ac:dyDescent="0.25">
      <c r="A14">
        <v>65</v>
      </c>
      <c r="B14">
        <f>Sheet1!$H$60</f>
        <v>0.17891994484410348</v>
      </c>
      <c r="C14">
        <f>Sheet1!$H$60</f>
        <v>0.17891994484410348</v>
      </c>
      <c r="D14">
        <f>Sheet1!$H$69</f>
        <v>0.52235058419218916</v>
      </c>
    </row>
    <row r="15" spans="1:4" x14ac:dyDescent="0.25">
      <c r="A15">
        <v>70</v>
      </c>
      <c r="B15">
        <f>Sheet1!$H$60</f>
        <v>0.17891994484410348</v>
      </c>
      <c r="C15">
        <f>Sheet1!$H$60</f>
        <v>0.17891994484410348</v>
      </c>
      <c r="D15">
        <f>Sheet1!$H$69</f>
        <v>0.52235058419218916</v>
      </c>
    </row>
    <row r="16" spans="1:4" x14ac:dyDescent="0.25">
      <c r="A16">
        <v>75</v>
      </c>
      <c r="B16">
        <f>Sheet1!$H$60</f>
        <v>0.17891994484410348</v>
      </c>
      <c r="C16">
        <f>Sheet1!$H$60</f>
        <v>0.17891994484410348</v>
      </c>
      <c r="D16">
        <f>Sheet1!$H$69</f>
        <v>0.52235058419218916</v>
      </c>
    </row>
    <row r="17" spans="1:4" x14ac:dyDescent="0.25">
      <c r="A17">
        <v>80</v>
      </c>
      <c r="B17">
        <f>Sheet1!$H$60</f>
        <v>0.17891994484410348</v>
      </c>
      <c r="C17">
        <f>Sheet1!$H$60</f>
        <v>0.17891994484410348</v>
      </c>
      <c r="D17">
        <f>Sheet1!$H$69</f>
        <v>0.52235058419218916</v>
      </c>
    </row>
    <row r="18" spans="1:4" x14ac:dyDescent="0.25">
      <c r="A18">
        <v>85</v>
      </c>
      <c r="B18">
        <f>Sheet1!$H$60</f>
        <v>0.17891994484410348</v>
      </c>
      <c r="C18">
        <f>Sheet1!$H$60</f>
        <v>0.17891994484410348</v>
      </c>
      <c r="D18">
        <f>Sheet1!$H$69</f>
        <v>0.52235058419218916</v>
      </c>
    </row>
    <row r="19" spans="1:4" x14ac:dyDescent="0.25">
      <c r="A19">
        <v>90</v>
      </c>
      <c r="B19">
        <f>Sheet1!$H$60</f>
        <v>0.17891994484410348</v>
      </c>
      <c r="C19">
        <f>Sheet1!$H$60</f>
        <v>0.17891994484410348</v>
      </c>
      <c r="D19">
        <f>Sheet1!$H$69</f>
        <v>0.52235058419218916</v>
      </c>
    </row>
    <row r="20" spans="1:4" x14ac:dyDescent="0.25">
      <c r="A20">
        <v>95</v>
      </c>
      <c r="B20">
        <f>Sheet1!$H$60</f>
        <v>0.17891994484410348</v>
      </c>
      <c r="C20">
        <f>Sheet1!$H$60</f>
        <v>0.17891994484410348</v>
      </c>
      <c r="D20">
        <f>Sheet1!$H$69</f>
        <v>0.52235058419218916</v>
      </c>
    </row>
    <row r="21" spans="1:4" x14ac:dyDescent="0.25">
      <c r="A21">
        <v>100</v>
      </c>
      <c r="B21">
        <f>Sheet1!$H$60</f>
        <v>0.17891994484410348</v>
      </c>
      <c r="C21">
        <f>Sheet1!$H$60</f>
        <v>0.17891994484410348</v>
      </c>
      <c r="D21">
        <f>Sheet1!$H$69</f>
        <v>0.52235058419218916</v>
      </c>
    </row>
    <row r="22" spans="1:4" x14ac:dyDescent="0.25">
      <c r="A22">
        <v>105</v>
      </c>
      <c r="B22">
        <f>Sheet1!$H$60</f>
        <v>0.17891994484410348</v>
      </c>
      <c r="C22">
        <f>Sheet1!$H$60</f>
        <v>0.17891994484410348</v>
      </c>
      <c r="D22">
        <f>Sheet1!$H$69</f>
        <v>0.52235058419218916</v>
      </c>
    </row>
    <row r="23" spans="1:4" x14ac:dyDescent="0.25">
      <c r="A23">
        <v>110</v>
      </c>
      <c r="B23">
        <f>Sheet1!$H$60</f>
        <v>0.17891994484410348</v>
      </c>
      <c r="C23">
        <f>Sheet1!$H$60</f>
        <v>0.17891994484410348</v>
      </c>
      <c r="D23">
        <f>Sheet1!$H$69</f>
        <v>0.52235058419218916</v>
      </c>
    </row>
    <row r="24" spans="1:4" x14ac:dyDescent="0.25">
      <c r="A24">
        <v>115</v>
      </c>
      <c r="B24">
        <f>Sheet1!$H$60</f>
        <v>0.17891994484410348</v>
      </c>
      <c r="C24">
        <f>Sheet1!$H$60</f>
        <v>0.17891994484410348</v>
      </c>
      <c r="D24">
        <f>Sheet1!$H$69</f>
        <v>0.52235058419218916</v>
      </c>
    </row>
    <row r="25" spans="1:4" x14ac:dyDescent="0.25">
      <c r="A25">
        <v>120</v>
      </c>
      <c r="B25">
        <f>Sheet1!$H$60</f>
        <v>0.17891994484410348</v>
      </c>
      <c r="C25">
        <f>Sheet1!$H$60</f>
        <v>0.17891994484410348</v>
      </c>
      <c r="D25">
        <f>Sheet1!$H$69</f>
        <v>0.52235058419218916</v>
      </c>
    </row>
    <row r="26" spans="1:4" x14ac:dyDescent="0.25">
      <c r="A26">
        <v>125</v>
      </c>
      <c r="B26">
        <f>Sheet1!$H$60</f>
        <v>0.17891994484410348</v>
      </c>
      <c r="C26">
        <f>Sheet1!$H$60</f>
        <v>0.17891994484410348</v>
      </c>
      <c r="D26">
        <f>Sheet1!$H$69</f>
        <v>0.52235058419218916</v>
      </c>
    </row>
    <row r="27" spans="1:4" x14ac:dyDescent="0.25">
      <c r="A27">
        <v>130</v>
      </c>
      <c r="B27">
        <f>Sheet1!$H$60</f>
        <v>0.17891994484410348</v>
      </c>
      <c r="C27">
        <f>Sheet1!$H$60</f>
        <v>0.17891994484410348</v>
      </c>
      <c r="D27">
        <f>Sheet1!$H$69</f>
        <v>0.52235058419218916</v>
      </c>
    </row>
    <row r="28" spans="1:4" x14ac:dyDescent="0.25">
      <c r="A28">
        <v>135</v>
      </c>
      <c r="B28">
        <f>Sheet1!$H$60</f>
        <v>0.17891994484410348</v>
      </c>
      <c r="C28">
        <f>Sheet1!$H$60</f>
        <v>0.17891994484410348</v>
      </c>
      <c r="D28">
        <f>Sheet1!$H$69</f>
        <v>0.52235058419218916</v>
      </c>
    </row>
    <row r="29" spans="1:4" x14ac:dyDescent="0.25">
      <c r="A29">
        <v>140</v>
      </c>
      <c r="B29">
        <f>Sheet1!$H$60</f>
        <v>0.17891994484410348</v>
      </c>
      <c r="C29">
        <f>Sheet1!$H$60</f>
        <v>0.17891994484410348</v>
      </c>
      <c r="D29">
        <f>Sheet1!$H$69</f>
        <v>0.52235058419218916</v>
      </c>
    </row>
    <row r="30" spans="1:4" x14ac:dyDescent="0.25">
      <c r="A30">
        <v>145</v>
      </c>
      <c r="B30">
        <f>Sheet1!$H$60</f>
        <v>0.17891994484410348</v>
      </c>
      <c r="C30">
        <f>Sheet1!$H$60</f>
        <v>0.17891994484410348</v>
      </c>
      <c r="D30">
        <f>Sheet1!$H$69</f>
        <v>0.52235058419218916</v>
      </c>
    </row>
    <row r="31" spans="1:4" x14ac:dyDescent="0.25">
      <c r="A31">
        <v>150</v>
      </c>
      <c r="B31">
        <f>Sheet1!$H$60</f>
        <v>0.17891994484410348</v>
      </c>
      <c r="C31">
        <f>Sheet1!$H$60</f>
        <v>0.17891994484410348</v>
      </c>
      <c r="D31">
        <f>Sheet1!$H$69</f>
        <v>0.52235058419218916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Sheet1</vt:lpstr>
      <vt:lpstr>low 50</vt:lpstr>
      <vt:lpstr>mid 50</vt:lpstr>
      <vt:lpstr>high 50</vt:lpstr>
      <vt:lpstr>low 76</vt:lpstr>
      <vt:lpstr>mid 76</vt:lpstr>
      <vt:lpstr>high 76</vt:lpstr>
      <vt:lpstr>Sheet1!_ftn1</vt:lpstr>
      <vt:lpstr>Sheet1!_ftn2</vt:lpstr>
      <vt:lpstr>Sheet1!_ftn4</vt:lpstr>
      <vt:lpstr>Sheet1!_ftnref1</vt:lpstr>
      <vt:lpstr>Sheet1!_ftnref2</vt:lpstr>
      <vt:lpstr>Sheet1!_ftnref3</vt:lpstr>
      <vt:lpstr>Sheet1!_ftnref4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Ali</cp:lastModifiedBy>
  <dcterms:created xsi:type="dcterms:W3CDTF">2020-12-11T04:23:56Z</dcterms:created>
  <dcterms:modified xsi:type="dcterms:W3CDTF">2021-03-16T08:32:56Z</dcterms:modified>
</cp:coreProperties>
</file>