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University\Airplane-Design-II\Matching Diagram\"/>
    </mc:Choice>
  </mc:AlternateContent>
  <xr:revisionPtr revIDLastSave="0" documentId="13_ncr:1_{9321DF3C-80B1-420F-8033-A52A4053B985}" xr6:coauthVersionLast="46" xr6:coauthVersionMax="46" xr10:uidLastSave="{00000000-0000-0000-0000-000000000000}"/>
  <bookViews>
    <workbookView xWindow="-120" yWindow="-120" windowWidth="20730" windowHeight="11760" activeTab="2" xr2:uid="{00000000-000D-0000-FFFF-FFFF00000000}"/>
  </bookViews>
  <sheets>
    <sheet name="Medium" sheetId="1" r:id="rId1"/>
    <sheet name="Low" sheetId="2" r:id="rId2"/>
    <sheet name="Hig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B31" i="1"/>
  <c r="E30" i="1"/>
  <c r="B30" i="1"/>
  <c r="E29" i="1"/>
  <c r="B29" i="1"/>
  <c r="E28" i="1"/>
  <c r="B28" i="1"/>
  <c r="E27" i="1"/>
  <c r="B27" i="1"/>
  <c r="E26" i="1"/>
  <c r="B26" i="1"/>
  <c r="E25" i="1"/>
  <c r="B25" i="1"/>
  <c r="E24" i="1"/>
  <c r="B24" i="1"/>
  <c r="E23" i="1"/>
  <c r="B23" i="1"/>
  <c r="E22" i="1"/>
  <c r="B22" i="1"/>
  <c r="E21" i="1"/>
  <c r="B21" i="1"/>
  <c r="E20" i="1"/>
  <c r="B20" i="1"/>
  <c r="E19" i="1"/>
  <c r="B19" i="1"/>
  <c r="E18" i="1"/>
  <c r="B18" i="1"/>
  <c r="E17" i="1"/>
  <c r="B17" i="1"/>
  <c r="E16" i="1"/>
  <c r="B16" i="1"/>
  <c r="E15" i="1"/>
  <c r="B15" i="1"/>
  <c r="E14" i="1"/>
  <c r="B14" i="1"/>
  <c r="E13" i="1"/>
  <c r="B13" i="1"/>
  <c r="E12" i="1"/>
  <c r="B12" i="1"/>
  <c r="E11" i="1"/>
  <c r="B11" i="1"/>
  <c r="E10" i="1"/>
  <c r="B10" i="1"/>
  <c r="E9" i="1"/>
  <c r="B9" i="1"/>
  <c r="E8" i="1"/>
  <c r="B8" i="1"/>
  <c r="E7" i="1"/>
  <c r="B7" i="1"/>
  <c r="E6" i="1"/>
  <c r="B6" i="1"/>
  <c r="E5" i="1"/>
  <c r="B5" i="1"/>
  <c r="E4" i="1"/>
  <c r="B4" i="1"/>
  <c r="E3" i="1"/>
  <c r="B3" i="1"/>
  <c r="E2" i="1"/>
  <c r="B2" i="1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E17" i="2"/>
  <c r="B17" i="2"/>
  <c r="E16" i="2"/>
  <c r="B16" i="2"/>
  <c r="E15" i="2"/>
  <c r="B15" i="2"/>
  <c r="E14" i="2"/>
  <c r="B14" i="2"/>
  <c r="E13" i="2"/>
  <c r="B13" i="2"/>
  <c r="E12" i="2"/>
  <c r="B12" i="2"/>
  <c r="E11" i="2"/>
  <c r="B11" i="2"/>
  <c r="E10" i="2"/>
  <c r="B10" i="2"/>
  <c r="E9" i="2"/>
  <c r="B9" i="2"/>
  <c r="E8" i="2"/>
  <c r="B8" i="2"/>
  <c r="E7" i="2"/>
  <c r="B7" i="2"/>
  <c r="E6" i="2"/>
  <c r="B6" i="2"/>
  <c r="E5" i="2"/>
  <c r="B5" i="2"/>
  <c r="E4" i="2"/>
  <c r="B4" i="2"/>
  <c r="E3" i="2"/>
  <c r="B3" i="2"/>
  <c r="E2" i="2"/>
  <c r="B2" i="2"/>
  <c r="E31" i="3" l="1"/>
  <c r="B31" i="3"/>
  <c r="E30" i="3"/>
  <c r="B30" i="3"/>
  <c r="E29" i="3"/>
  <c r="B29" i="3"/>
  <c r="E28" i="3"/>
  <c r="B28" i="3"/>
  <c r="E27" i="3"/>
  <c r="B27" i="3"/>
  <c r="E26" i="3"/>
  <c r="B26" i="3"/>
  <c r="E25" i="3"/>
  <c r="B25" i="3"/>
  <c r="E24" i="3"/>
  <c r="B24" i="3"/>
  <c r="E23" i="3"/>
  <c r="B23" i="3"/>
  <c r="E22" i="3"/>
  <c r="B22" i="3"/>
  <c r="E21" i="3"/>
  <c r="B21" i="3"/>
  <c r="E20" i="3"/>
  <c r="B20" i="3"/>
  <c r="E19" i="3"/>
  <c r="B19" i="3"/>
  <c r="E18" i="3"/>
  <c r="B18" i="3"/>
  <c r="E17" i="3"/>
  <c r="B17" i="3"/>
  <c r="E16" i="3"/>
  <c r="B16" i="3"/>
  <c r="E15" i="3"/>
  <c r="B15" i="3"/>
  <c r="E14" i="3"/>
  <c r="B14" i="3"/>
  <c r="E13" i="3"/>
  <c r="B13" i="3"/>
  <c r="E12" i="3"/>
  <c r="B12" i="3"/>
  <c r="E11" i="3"/>
  <c r="B11" i="3"/>
  <c r="E10" i="3"/>
  <c r="B10" i="3"/>
  <c r="E9" i="3"/>
  <c r="B9" i="3"/>
  <c r="E8" i="3"/>
  <c r="B8" i="3"/>
  <c r="E7" i="3"/>
  <c r="B7" i="3"/>
  <c r="E6" i="3"/>
  <c r="B6" i="3"/>
  <c r="E5" i="3"/>
  <c r="B5" i="3"/>
  <c r="E4" i="3"/>
  <c r="B4" i="3"/>
  <c r="E3" i="3"/>
  <c r="B3" i="3"/>
  <c r="E2" i="3"/>
  <c r="B2" i="3"/>
</calcChain>
</file>

<file path=xl/sharedStrings.xml><?xml version="1.0" encoding="utf-8"?>
<sst xmlns="http://schemas.openxmlformats.org/spreadsheetml/2006/main" count="66" uniqueCount="12">
  <si>
    <t>W/S</t>
  </si>
  <si>
    <t>T/W</t>
  </si>
  <si>
    <t>C1</t>
  </si>
  <si>
    <t>C2</t>
  </si>
  <si>
    <t>50 Seat</t>
  </si>
  <si>
    <t>76 seat</t>
  </si>
  <si>
    <t>Cd0</t>
  </si>
  <si>
    <t>AR</t>
  </si>
  <si>
    <t>e</t>
  </si>
  <si>
    <t>Rho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</si>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</sst>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1" fillId="0" borderId="2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3" applyNumberFormat="0" applyFill="0" applyAlignment="0" applyProtection="0"/>
  </cellStyleXfs>
  <cellXfs count="7">
    <xf numFmtId="0" fontId="0" fillId="0" borderId="0" xfId="0"/>
    <xf numFmtId="0" fontId="2" fillId="2" borderId="1" xfId="2" applyBorder="1"/>
    <xf numFmtId="0" fontId="4" fillId="4" borderId="1" xfId="4" applyBorder="1"/>
    <xf numFmtId="0" fontId="1" fillId="0" borderId="2" xfId="1"/>
    <xf numFmtId="0" fontId="5" fillId="0" borderId="3" xfId="5"/>
    <xf numFmtId="0" fontId="0" fillId="0" borderId="0" xfId="0" applyBorder="1"/>
    <xf numFmtId="0" fontId="3" fillId="3" borderId="1" xfId="3" applyBorder="1" applyAlignment="1">
      <alignment horizontal="center"/>
    </xf>
  </cellXfs>
  <cellStyles count="6">
    <cellStyle name="Bad" xfId="3" builtinId="27"/>
    <cellStyle name="Good" xfId="2" builtinId="26"/>
    <cellStyle name="Heading 3" xfId="1" builtinId="18"/>
    <cellStyle name="Neutral" xfId="4" builtinId="28"/>
    <cellStyle name="Normal" xfId="0" builtinId="0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T/W</a:t>
            </a:r>
            <a:r>
              <a:rPr lang="en-US" baseline="0"/>
              <a:t> vs. W/S  50seat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Medium!$A$2:$A$31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Medium!$B$2:$B$31</c:f>
              <c:numCache>
                <c:formatCode>General</c:formatCode>
                <c:ptCount val="30"/>
                <c:pt idx="0">
                  <c:v>0.26360488531309179</c:v>
                </c:pt>
                <c:pt idx="1">
                  <c:v>0.13266511424415642</c:v>
                </c:pt>
                <c:pt idx="2">
                  <c:v>8.9401933482338228E-2</c:v>
                </c:pt>
                <c:pt idx="3">
                  <c:v>6.8057900297299315E-2</c:v>
                </c:pt>
                <c:pt idx="4">
                  <c:v>5.5481526142972117E-2</c:v>
                </c:pt>
                <c:pt idx="5">
                  <c:v>4.7288981504000752E-2</c:v>
                </c:pt>
                <c:pt idx="6">
                  <c:v>4.1601482302375613E-2</c:v>
                </c:pt>
                <c:pt idx="7">
                  <c:v>3.7479636499091848E-2</c:v>
                </c:pt>
                <c:pt idx="8">
                  <c:v>3.4401559628035663E-2</c:v>
                </c:pt>
                <c:pt idx="9">
                  <c:v>3.2054121009538791E-2</c:v>
                </c:pt>
                <c:pt idx="10">
                  <c:v>3.0238055665630505E-2</c:v>
                </c:pt>
                <c:pt idx="11">
                  <c:v>2.8820520277663662E-2</c:v>
                </c:pt>
                <c:pt idx="12">
                  <c:v>2.7709546394267159E-2</c:v>
                </c:pt>
                <c:pt idx="13">
                  <c:v>2.6839442264461638E-2</c:v>
                </c:pt>
                <c:pt idx="14">
                  <c:v>2.6162033937528899E-2</c:v>
                </c:pt>
                <c:pt idx="15">
                  <c:v>2.5641190950430302E-2</c:v>
                </c:pt>
                <c:pt idx="16">
                  <c:v>2.5249284125548048E-2</c:v>
                </c:pt>
                <c:pt idx="17">
                  <c:v>2.4964824102512755E-2</c:v>
                </c:pt>
                <c:pt idx="18">
                  <c:v>2.4770845596822272E-2</c:v>
                </c:pt>
                <c:pt idx="19">
                  <c:v>2.4653776380874869E-2</c:v>
                </c:pt>
                <c:pt idx="20">
                  <c:v>2.4602629413278686E-2</c:v>
                </c:pt>
                <c:pt idx="21">
                  <c:v>2.4608415296531277E-2</c:v>
                </c:pt>
                <c:pt idx="22">
                  <c:v>2.4663708006608893E-2</c:v>
                </c:pt>
                <c:pt idx="23">
                  <c:v>2.4762319190158401E-2</c:v>
                </c:pt>
                <c:pt idx="24">
                  <c:v>2.4899050630363181E-2</c:v>
                </c:pt>
                <c:pt idx="25">
                  <c:v>2.5069503836070699E-2</c:v>
                </c:pt>
                <c:pt idx="26">
                  <c:v>2.5269931944447314E-2</c:v>
                </c:pt>
                <c:pt idx="27">
                  <c:v>2.5497123358778486E-2</c:v>
                </c:pt>
                <c:pt idx="28">
                  <c:v>2.5748309461206841E-2</c:v>
                </c:pt>
                <c:pt idx="29">
                  <c:v>2.6021090782922664E-2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2-494F-A73A-1D9A575E5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751968"/>
        <c:axId val="640747376"/>
      </c:scatterChart>
      <c:valAx>
        <c:axId val="64075196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47376"/>
        <c:crosses val="autoZero"/>
        <c:crossBetween val="midCat"/>
      </c:valAx>
      <c:valAx>
        <c:axId val="6407473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5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T/W vs. W/S  76seat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Medium!$D$2:$D$31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Medium!$E$2:$E$31</c:f>
              <c:numCache>
                <c:formatCode>General</c:formatCode>
                <c:ptCount val="30"/>
                <c:pt idx="0">
                  <c:v>0.28801924217479297</c:v>
                </c:pt>
                <c:pt idx="1">
                  <c:v>0.14478813084401362</c:v>
                </c:pt>
                <c:pt idx="2">
                  <c:v>9.7390431403361441E-2</c:v>
                </c:pt>
                <c:pt idx="3">
                  <c:v>7.3951084935241052E-2</c:v>
                </c:pt>
                <c:pt idx="4">
                  <c:v>6.00950796561334E-2</c:v>
                </c:pt>
                <c:pt idx="5">
                  <c:v>5.1030744971532094E-2</c:v>
                </c:pt>
                <c:pt idx="6">
                  <c:v>4.4704507769505845E-2</c:v>
                </c:pt>
                <c:pt idx="7">
                  <c:v>4.0089581494089012E-2</c:v>
                </c:pt>
                <c:pt idx="8">
                  <c:v>3.6615529169745129E-2</c:v>
                </c:pt>
                <c:pt idx="9">
                  <c:v>3.394008861115231E-2</c:v>
                </c:pt>
                <c:pt idx="10">
                  <c:v>3.1845456609469344E-2</c:v>
                </c:pt>
                <c:pt idx="11">
                  <c:v>3.018643102546878E-2</c:v>
                </c:pt>
                <c:pt idx="12">
                  <c:v>2.8862487301223899E-2</c:v>
                </c:pt>
                <c:pt idx="13">
                  <c:v>2.7801822181072779E-2</c:v>
                </c:pt>
                <c:pt idx="14">
                  <c:v>2.6951779944196657E-2</c:v>
                </c:pt>
                <c:pt idx="15">
                  <c:v>2.6272868799981485E-2</c:v>
                </c:pt>
                <c:pt idx="16">
                  <c:v>2.5734889143840024E-2</c:v>
                </c:pt>
                <c:pt idx="17">
                  <c:v>2.5314352394426663E-2</c:v>
                </c:pt>
                <c:pt idx="18">
                  <c:v>2.4992714934889596E-2</c:v>
                </c:pt>
                <c:pt idx="19">
                  <c:v>2.4755141871747377E-2</c:v>
                </c:pt>
                <c:pt idx="20">
                  <c:v>2.458962400551502E-2</c:v>
                </c:pt>
                <c:pt idx="21">
                  <c:v>2.4486335627523011E-2</c:v>
                </c:pt>
                <c:pt idx="22">
                  <c:v>2.4437159848000871E-2</c:v>
                </c:pt>
                <c:pt idx="23">
                  <c:v>2.4435332592139852E-2</c:v>
                </c:pt>
                <c:pt idx="24">
                  <c:v>2.4475172037100631E-2</c:v>
                </c:pt>
                <c:pt idx="25">
                  <c:v>2.4551870486634535E-2</c:v>
                </c:pt>
                <c:pt idx="26">
                  <c:v>2.4661332495789001E-2</c:v>
                </c:pt>
                <c:pt idx="27">
                  <c:v>2.4800047683176098E-2</c:v>
                </c:pt>
                <c:pt idx="28">
                  <c:v>2.4964989857944184E-2</c:v>
                </c:pt>
                <c:pt idx="29">
                  <c:v>2.5153536321355162E-2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0-4B6C-BCD2-7CF499E58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719984"/>
        <c:axId val="540720312"/>
      </c:scatterChart>
      <c:valAx>
        <c:axId val="54071998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20312"/>
        <c:crosses val="autoZero"/>
        <c:crossBetween val="midCat"/>
      </c:valAx>
      <c:valAx>
        <c:axId val="5407203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1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T/W vs. W/S  50seat model</a:t>
            </a:r>
            <a:endParaRPr lang="fa-I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Low!$A$2:$A$31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Low!$B$2:$B$31</c:f>
              <c:numCache>
                <c:formatCode>General</c:formatCode>
                <c:ptCount val="30"/>
                <c:pt idx="0">
                  <c:v>0.26360488531309179</c:v>
                </c:pt>
                <c:pt idx="1">
                  <c:v>0.13266511424415642</c:v>
                </c:pt>
                <c:pt idx="2">
                  <c:v>8.9401933482338228E-2</c:v>
                </c:pt>
                <c:pt idx="3">
                  <c:v>6.8057900297299315E-2</c:v>
                </c:pt>
                <c:pt idx="4">
                  <c:v>5.5481526142972117E-2</c:v>
                </c:pt>
                <c:pt idx="5">
                  <c:v>4.7288981504000752E-2</c:v>
                </c:pt>
                <c:pt idx="6">
                  <c:v>4.1601482302375613E-2</c:v>
                </c:pt>
                <c:pt idx="7">
                  <c:v>3.7479636499091848E-2</c:v>
                </c:pt>
                <c:pt idx="8">
                  <c:v>3.4401559628035663E-2</c:v>
                </c:pt>
                <c:pt idx="9">
                  <c:v>3.2054121009538791E-2</c:v>
                </c:pt>
                <c:pt idx="10">
                  <c:v>3.0238055665630505E-2</c:v>
                </c:pt>
                <c:pt idx="11">
                  <c:v>2.8820520277663662E-2</c:v>
                </c:pt>
                <c:pt idx="12">
                  <c:v>2.7709546394267159E-2</c:v>
                </c:pt>
                <c:pt idx="13">
                  <c:v>2.6839442264461638E-2</c:v>
                </c:pt>
                <c:pt idx="14">
                  <c:v>2.6162033937528899E-2</c:v>
                </c:pt>
                <c:pt idx="15">
                  <c:v>2.5641190950430302E-2</c:v>
                </c:pt>
                <c:pt idx="16">
                  <c:v>2.5249284125548048E-2</c:v>
                </c:pt>
                <c:pt idx="17">
                  <c:v>2.4964824102512755E-2</c:v>
                </c:pt>
                <c:pt idx="18">
                  <c:v>2.4770845596822272E-2</c:v>
                </c:pt>
                <c:pt idx="19">
                  <c:v>2.4653776380874869E-2</c:v>
                </c:pt>
                <c:pt idx="20">
                  <c:v>2.4602629413278686E-2</c:v>
                </c:pt>
                <c:pt idx="21">
                  <c:v>2.4608415296531277E-2</c:v>
                </c:pt>
                <c:pt idx="22">
                  <c:v>2.4663708006608893E-2</c:v>
                </c:pt>
                <c:pt idx="23">
                  <c:v>2.4762319190158401E-2</c:v>
                </c:pt>
                <c:pt idx="24">
                  <c:v>2.4899050630363181E-2</c:v>
                </c:pt>
                <c:pt idx="25">
                  <c:v>2.5069503836070699E-2</c:v>
                </c:pt>
                <c:pt idx="26">
                  <c:v>2.5269931944447314E-2</c:v>
                </c:pt>
                <c:pt idx="27">
                  <c:v>2.5497123358778486E-2</c:v>
                </c:pt>
                <c:pt idx="28">
                  <c:v>2.5748309461206841E-2</c:v>
                </c:pt>
                <c:pt idx="29">
                  <c:v>2.6021090782922664E-2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8A-4728-B9D1-D8A42CBAE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081392"/>
        <c:axId val="523088608"/>
      </c:scatterChart>
      <c:valAx>
        <c:axId val="52308139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088608"/>
        <c:crosses val="autoZero"/>
        <c:crossBetween val="midCat"/>
      </c:valAx>
      <c:valAx>
        <c:axId val="5230886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08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T/W vs. W/S  76seat model</a:t>
            </a:r>
            <a:endParaRPr lang="fa-I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Low!$D$2:$D$31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Low!$E$2:$E$31</c:f>
              <c:numCache>
                <c:formatCode>General</c:formatCode>
                <c:ptCount val="30"/>
                <c:pt idx="0">
                  <c:v>0.28801924217479297</c:v>
                </c:pt>
                <c:pt idx="1">
                  <c:v>0.14478813084401362</c:v>
                </c:pt>
                <c:pt idx="2">
                  <c:v>9.7390431403361441E-2</c:v>
                </c:pt>
                <c:pt idx="3">
                  <c:v>7.3951084935241052E-2</c:v>
                </c:pt>
                <c:pt idx="4">
                  <c:v>6.00950796561334E-2</c:v>
                </c:pt>
                <c:pt idx="5">
                  <c:v>5.1030744971532094E-2</c:v>
                </c:pt>
                <c:pt idx="6">
                  <c:v>4.4704507769505845E-2</c:v>
                </c:pt>
                <c:pt idx="7">
                  <c:v>4.0089581494089012E-2</c:v>
                </c:pt>
                <c:pt idx="8">
                  <c:v>3.6615529169745129E-2</c:v>
                </c:pt>
                <c:pt idx="9">
                  <c:v>3.394008861115231E-2</c:v>
                </c:pt>
                <c:pt idx="10">
                  <c:v>3.1845456609469344E-2</c:v>
                </c:pt>
                <c:pt idx="11">
                  <c:v>3.018643102546878E-2</c:v>
                </c:pt>
                <c:pt idx="12">
                  <c:v>2.8862487301223899E-2</c:v>
                </c:pt>
                <c:pt idx="13">
                  <c:v>2.7801822181072779E-2</c:v>
                </c:pt>
                <c:pt idx="14">
                  <c:v>2.6951779944196657E-2</c:v>
                </c:pt>
                <c:pt idx="15">
                  <c:v>2.6272868799981485E-2</c:v>
                </c:pt>
                <c:pt idx="16">
                  <c:v>2.5734889143840024E-2</c:v>
                </c:pt>
                <c:pt idx="17">
                  <c:v>2.5314352394426663E-2</c:v>
                </c:pt>
                <c:pt idx="18">
                  <c:v>2.4992714934889596E-2</c:v>
                </c:pt>
                <c:pt idx="19">
                  <c:v>2.4755141871747377E-2</c:v>
                </c:pt>
                <c:pt idx="20">
                  <c:v>2.458962400551502E-2</c:v>
                </c:pt>
                <c:pt idx="21">
                  <c:v>2.4486335627523011E-2</c:v>
                </c:pt>
                <c:pt idx="22">
                  <c:v>2.4437159848000871E-2</c:v>
                </c:pt>
                <c:pt idx="23">
                  <c:v>2.4435332592139852E-2</c:v>
                </c:pt>
                <c:pt idx="24">
                  <c:v>2.4475172037100631E-2</c:v>
                </c:pt>
                <c:pt idx="25">
                  <c:v>2.4551870486634535E-2</c:v>
                </c:pt>
                <c:pt idx="26">
                  <c:v>2.4661332495789001E-2</c:v>
                </c:pt>
                <c:pt idx="27">
                  <c:v>2.4800047683176098E-2</c:v>
                </c:pt>
                <c:pt idx="28">
                  <c:v>2.4964989857944184E-2</c:v>
                </c:pt>
                <c:pt idx="29">
                  <c:v>2.5153536321355162E-2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6-4D10-A9BD-168514572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386120"/>
        <c:axId val="616388416"/>
      </c:scatterChart>
      <c:valAx>
        <c:axId val="61638612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88416"/>
        <c:crosses val="autoZero"/>
        <c:crossBetween val="midCat"/>
      </c:valAx>
      <c:valAx>
        <c:axId val="6163884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8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T/W vs. W/S  50seat model</a:t>
            </a:r>
            <a:endParaRPr lang="fa-I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High!$A$2:$A$31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High!$B$2:$B$31</c:f>
              <c:numCache>
                <c:formatCode>General</c:formatCode>
                <c:ptCount val="30"/>
                <c:pt idx="0">
                  <c:v>0.26360488531309179</c:v>
                </c:pt>
                <c:pt idx="1">
                  <c:v>0.13266511424415642</c:v>
                </c:pt>
                <c:pt idx="2">
                  <c:v>8.9401933482338228E-2</c:v>
                </c:pt>
                <c:pt idx="3">
                  <c:v>6.8057900297299315E-2</c:v>
                </c:pt>
                <c:pt idx="4">
                  <c:v>5.5481526142972117E-2</c:v>
                </c:pt>
                <c:pt idx="5">
                  <c:v>4.7288981504000752E-2</c:v>
                </c:pt>
                <c:pt idx="6">
                  <c:v>4.1601482302375613E-2</c:v>
                </c:pt>
                <c:pt idx="7">
                  <c:v>3.7479636499091848E-2</c:v>
                </c:pt>
                <c:pt idx="8">
                  <c:v>3.4401559628035663E-2</c:v>
                </c:pt>
                <c:pt idx="9">
                  <c:v>3.2054121009538791E-2</c:v>
                </c:pt>
                <c:pt idx="10">
                  <c:v>3.0238055665630505E-2</c:v>
                </c:pt>
                <c:pt idx="11">
                  <c:v>2.8820520277663662E-2</c:v>
                </c:pt>
                <c:pt idx="12">
                  <c:v>2.7709546394267159E-2</c:v>
                </c:pt>
                <c:pt idx="13">
                  <c:v>2.6839442264461638E-2</c:v>
                </c:pt>
                <c:pt idx="14">
                  <c:v>2.6162033937528899E-2</c:v>
                </c:pt>
                <c:pt idx="15">
                  <c:v>2.5641190950430302E-2</c:v>
                </c:pt>
                <c:pt idx="16">
                  <c:v>2.5249284125548048E-2</c:v>
                </c:pt>
                <c:pt idx="17">
                  <c:v>2.4964824102512755E-2</c:v>
                </c:pt>
                <c:pt idx="18">
                  <c:v>2.4770845596822272E-2</c:v>
                </c:pt>
                <c:pt idx="19">
                  <c:v>2.4653776380874869E-2</c:v>
                </c:pt>
                <c:pt idx="20">
                  <c:v>2.4602629413278686E-2</c:v>
                </c:pt>
                <c:pt idx="21">
                  <c:v>2.4608415296531277E-2</c:v>
                </c:pt>
                <c:pt idx="22">
                  <c:v>2.4663708006608893E-2</c:v>
                </c:pt>
                <c:pt idx="23">
                  <c:v>2.4762319190158401E-2</c:v>
                </c:pt>
                <c:pt idx="24">
                  <c:v>2.4899050630363181E-2</c:v>
                </c:pt>
                <c:pt idx="25">
                  <c:v>2.5069503836070699E-2</c:v>
                </c:pt>
                <c:pt idx="26">
                  <c:v>2.5269931944447314E-2</c:v>
                </c:pt>
                <c:pt idx="27">
                  <c:v>2.5497123358778486E-2</c:v>
                </c:pt>
                <c:pt idx="28">
                  <c:v>2.5748309461206841E-2</c:v>
                </c:pt>
                <c:pt idx="29">
                  <c:v>2.6021090782922664E-2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8-401F-98A0-72C7114E4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628592"/>
        <c:axId val="627630560"/>
      </c:scatterChart>
      <c:valAx>
        <c:axId val="62762859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30560"/>
        <c:crosses val="autoZero"/>
        <c:crossBetween val="midCat"/>
      </c:valAx>
      <c:valAx>
        <c:axId val="6276305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2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T/W vs. W/S  76seat model</a:t>
            </a:r>
            <a:endParaRPr lang="fa-I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High!$D$2:$D$31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High!$E$2:$E$31</c:f>
              <c:numCache>
                <c:formatCode>General</c:formatCode>
                <c:ptCount val="30"/>
                <c:pt idx="0">
                  <c:v>0.28801924217479297</c:v>
                </c:pt>
                <c:pt idx="1">
                  <c:v>0.14478813084401362</c:v>
                </c:pt>
                <c:pt idx="2">
                  <c:v>9.7390431403361441E-2</c:v>
                </c:pt>
                <c:pt idx="3">
                  <c:v>7.3951084935241052E-2</c:v>
                </c:pt>
                <c:pt idx="4">
                  <c:v>6.00950796561334E-2</c:v>
                </c:pt>
                <c:pt idx="5">
                  <c:v>5.1030744971532094E-2</c:v>
                </c:pt>
                <c:pt idx="6">
                  <c:v>4.4704507769505845E-2</c:v>
                </c:pt>
                <c:pt idx="7">
                  <c:v>4.0089581494089012E-2</c:v>
                </c:pt>
                <c:pt idx="8">
                  <c:v>3.6615529169745129E-2</c:v>
                </c:pt>
                <c:pt idx="9">
                  <c:v>3.394008861115231E-2</c:v>
                </c:pt>
                <c:pt idx="10">
                  <c:v>3.1845456609469344E-2</c:v>
                </c:pt>
                <c:pt idx="11">
                  <c:v>3.018643102546878E-2</c:v>
                </c:pt>
                <c:pt idx="12">
                  <c:v>2.8862487301223899E-2</c:v>
                </c:pt>
                <c:pt idx="13">
                  <c:v>2.7801822181072779E-2</c:v>
                </c:pt>
                <c:pt idx="14">
                  <c:v>2.6951779944196657E-2</c:v>
                </c:pt>
                <c:pt idx="15">
                  <c:v>2.6272868799981485E-2</c:v>
                </c:pt>
                <c:pt idx="16">
                  <c:v>2.5734889143840024E-2</c:v>
                </c:pt>
                <c:pt idx="17">
                  <c:v>2.5314352394426663E-2</c:v>
                </c:pt>
                <c:pt idx="18">
                  <c:v>2.4992714934889596E-2</c:v>
                </c:pt>
                <c:pt idx="19">
                  <c:v>2.4755141871747377E-2</c:v>
                </c:pt>
                <c:pt idx="20">
                  <c:v>2.458962400551502E-2</c:v>
                </c:pt>
                <c:pt idx="21">
                  <c:v>2.4486335627523011E-2</c:v>
                </c:pt>
                <c:pt idx="22">
                  <c:v>2.4437159848000871E-2</c:v>
                </c:pt>
                <c:pt idx="23">
                  <c:v>2.4435332592139852E-2</c:v>
                </c:pt>
                <c:pt idx="24">
                  <c:v>2.4475172037100631E-2</c:v>
                </c:pt>
                <c:pt idx="25">
                  <c:v>2.4551870486634535E-2</c:v>
                </c:pt>
                <c:pt idx="26">
                  <c:v>2.4661332495789001E-2</c:v>
                </c:pt>
                <c:pt idx="27">
                  <c:v>2.4800047683176098E-2</c:v>
                </c:pt>
                <c:pt idx="28">
                  <c:v>2.4964989857944184E-2</c:v>
                </c:pt>
                <c:pt idx="29">
                  <c:v>2.5153536321355162E-2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97-4972-8D31-CF3B80C73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787192"/>
        <c:axId val="609791456"/>
      </c:scatterChart>
      <c:valAx>
        <c:axId val="60978719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91456"/>
        <c:crosses val="autoZero"/>
        <c:crossBetween val="midCat"/>
      </c:valAx>
      <c:valAx>
        <c:axId val="6097914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87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13</xdr:row>
      <xdr:rowOff>34290</xdr:rowOff>
    </xdr:from>
    <xdr:to>
      <xdr:col>14</xdr:col>
      <xdr:colOff>114300</xdr:colOff>
      <xdr:row>28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609600</xdr:colOff>
      <xdr:row>5</xdr:row>
      <xdr:rowOff>26670</xdr:rowOff>
    </xdr:from>
    <xdr:to>
      <xdr:col>18</xdr:col>
      <xdr:colOff>487680</xdr:colOff>
      <xdr:row>20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12</xdr:row>
      <xdr:rowOff>118110</xdr:rowOff>
    </xdr:from>
    <xdr:to>
      <xdr:col>13</xdr:col>
      <xdr:colOff>457200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541020</xdr:colOff>
      <xdr:row>9</xdr:row>
      <xdr:rowOff>140970</xdr:rowOff>
    </xdr:from>
    <xdr:to>
      <xdr:col>18</xdr:col>
      <xdr:colOff>419100</xdr:colOff>
      <xdr:row>25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10</xdr:row>
      <xdr:rowOff>34290</xdr:rowOff>
    </xdr:from>
    <xdr:to>
      <xdr:col>14</xdr:col>
      <xdr:colOff>114300</xdr:colOff>
      <xdr:row>25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609600</xdr:colOff>
      <xdr:row>7</xdr:row>
      <xdr:rowOff>49530</xdr:rowOff>
    </xdr:from>
    <xdr:to>
      <xdr:col>19</xdr:col>
      <xdr:colOff>487680</xdr:colOff>
      <xdr:row>22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G2" sqref="G2:K10"/>
    </sheetView>
  </sheetViews>
  <sheetFormatPr defaultRowHeight="15" x14ac:dyDescent="0.25"/>
  <sheetData>
    <row r="1" spans="1:11" ht="15.75" thickBot="1" x14ac:dyDescent="0.3">
      <c r="A1" s="3" t="s">
        <v>0</v>
      </c>
      <c r="B1" s="3" t="s">
        <v>1</v>
      </c>
      <c r="D1" s="3" t="s">
        <v>0</v>
      </c>
      <c r="E1" s="3" t="s">
        <v>1</v>
      </c>
    </row>
    <row r="2" spans="1:11" ht="15.75" thickBot="1" x14ac:dyDescent="0.3">
      <c r="A2" s="3">
        <v>5</v>
      </c>
      <c r="B2" s="4">
        <f>($G$6*(0.5*$G$8*($G$10*$H$10)^2)*($G$4/(A2))+((A2)/((0.5*$G$8*($G$10*$H$10)^2)*3.14*$H$6*$H$8*$G$4)))*$H$4</f>
        <v>0.26360488531309179</v>
      </c>
      <c r="D2" s="3">
        <v>5</v>
      </c>
      <c r="E2" s="4">
        <f>($J$6*(0.5*$J$8*($J$10*$K$10)^2)*($J$4/(D2))+(D2)/(((0.5*$J$8*($J$10*$K$10)^2)*3.14*$K$6*$K$8)*$J$4))*$K$4</f>
        <v>0.28801924217479297</v>
      </c>
      <c r="G2" s="6" t="s">
        <v>4</v>
      </c>
      <c r="H2" s="6"/>
      <c r="J2" s="6" t="s">
        <v>5</v>
      </c>
      <c r="K2" s="6"/>
    </row>
    <row r="3" spans="1:11" ht="15.75" thickBot="1" x14ac:dyDescent="0.3">
      <c r="A3" s="3">
        <v>10</v>
      </c>
      <c r="B3" s="4">
        <f t="shared" ref="B3:B31" si="0">($G$6*(0.5*$G$8*($G$10*$H$10)^2)*($G$4/(A3))+((A3)/((0.5*$G$8*($G$10*$H$10)^2)*3.14*$H$6*$H$8*$G$4)))*$H$4</f>
        <v>0.13266511424415642</v>
      </c>
      <c r="D3" s="3">
        <v>10</v>
      </c>
      <c r="E3" s="4">
        <f>($J$6*(0.5*$J$8*($J$10*$K$10)^2)*($J$4/(D3))+(D3)/(((0.5*$J$8*($J$10*$K$10)^2)*3.14*$K$6*$K$8)*$J$4))*$K$4</f>
        <v>0.14478813084401362</v>
      </c>
      <c r="G3" s="1" t="s">
        <v>2</v>
      </c>
      <c r="H3" s="1" t="s">
        <v>3</v>
      </c>
      <c r="J3" s="1" t="s">
        <v>2</v>
      </c>
      <c r="K3" s="1" t="s">
        <v>3</v>
      </c>
    </row>
    <row r="4" spans="1:11" ht="15.75" thickBot="1" x14ac:dyDescent="0.3">
      <c r="A4" s="3">
        <v>15</v>
      </c>
      <c r="B4" s="4">
        <f t="shared" si="0"/>
        <v>8.9401933482338228E-2</v>
      </c>
      <c r="D4" s="3">
        <v>15</v>
      </c>
      <c r="E4" s="4">
        <f t="shared" ref="E4:E31" si="1">($J$6*(0.5*$J$8*($J$10*$K$10)^2)*($J$4/(D4))+(D4)/(((0.5*$J$8*($J$10*$K$10)^2)*3.14*$K$6*$K$8)*$J$4))*$K$4</f>
        <v>9.7390431403361441E-2</v>
      </c>
      <c r="G4" s="2">
        <v>0.81950000000000001</v>
      </c>
      <c r="H4" s="2">
        <v>0.39410000000000001</v>
      </c>
      <c r="J4" s="2">
        <v>0.86270000000000002</v>
      </c>
      <c r="K4" s="2">
        <v>0.37440000000000001</v>
      </c>
    </row>
    <row r="5" spans="1:11" ht="15.75" thickBot="1" x14ac:dyDescent="0.3">
      <c r="A5" s="3">
        <v>20</v>
      </c>
      <c r="B5" s="4">
        <f t="shared" si="0"/>
        <v>6.8057900297299315E-2</v>
      </c>
      <c r="D5" s="3">
        <v>20</v>
      </c>
      <c r="E5" s="4">
        <f t="shared" si="1"/>
        <v>7.3951084935241052E-2</v>
      </c>
      <c r="G5" s="1" t="s">
        <v>6</v>
      </c>
      <c r="H5" s="1" t="s">
        <v>7</v>
      </c>
      <c r="J5" s="1" t="s">
        <v>6</v>
      </c>
      <c r="K5" s="1" t="s">
        <v>7</v>
      </c>
    </row>
    <row r="6" spans="1:11" ht="15.75" thickBot="1" x14ac:dyDescent="0.3">
      <c r="A6" s="3">
        <v>25</v>
      </c>
      <c r="B6" s="4">
        <f t="shared" si="0"/>
        <v>5.5481526142972117E-2</v>
      </c>
      <c r="D6" s="3">
        <v>25</v>
      </c>
      <c r="E6" s="4">
        <f t="shared" si="1"/>
        <v>6.00950796561334E-2</v>
      </c>
      <c r="G6" s="2">
        <v>1.627E-2</v>
      </c>
      <c r="H6" s="2">
        <v>9.5</v>
      </c>
      <c r="J6" s="2">
        <v>1.7781999999999999E-2</v>
      </c>
      <c r="K6" s="2">
        <v>9.5</v>
      </c>
    </row>
    <row r="7" spans="1:11" ht="15.75" thickBot="1" x14ac:dyDescent="0.3">
      <c r="A7" s="3">
        <v>30</v>
      </c>
      <c r="B7" s="4">
        <f t="shared" si="0"/>
        <v>4.7288981504000752E-2</v>
      </c>
      <c r="D7" s="3">
        <v>30</v>
      </c>
      <c r="E7" s="4">
        <f t="shared" si="1"/>
        <v>5.1030744971532094E-2</v>
      </c>
      <c r="G7" s="1" t="s">
        <v>9</v>
      </c>
      <c r="H7" s="1" t="s">
        <v>8</v>
      </c>
      <c r="J7" s="1" t="s">
        <v>9</v>
      </c>
      <c r="K7" s="1" t="s">
        <v>8</v>
      </c>
    </row>
    <row r="8" spans="1:11" ht="15.75" thickBot="1" x14ac:dyDescent="0.3">
      <c r="A8" s="3">
        <v>35</v>
      </c>
      <c r="B8" s="4">
        <f t="shared" si="0"/>
        <v>4.1601482302375613E-2</v>
      </c>
      <c r="D8" s="3">
        <v>35</v>
      </c>
      <c r="E8" s="4">
        <f t="shared" si="1"/>
        <v>4.4704507769505845E-2</v>
      </c>
      <c r="G8" s="2">
        <v>8.25E-4</v>
      </c>
      <c r="H8" s="2">
        <v>0.56000000000000005</v>
      </c>
      <c r="J8" s="2">
        <v>8.25E-4</v>
      </c>
      <c r="K8" s="2">
        <v>0.56000000000000005</v>
      </c>
    </row>
    <row r="9" spans="1:11" ht="15.75" thickBot="1" x14ac:dyDescent="0.3">
      <c r="A9" s="3">
        <v>40</v>
      </c>
      <c r="B9" s="4">
        <f t="shared" si="0"/>
        <v>3.7479636499091848E-2</v>
      </c>
      <c r="D9" s="3">
        <v>40</v>
      </c>
      <c r="E9" s="4">
        <f t="shared" si="1"/>
        <v>4.0089581494089012E-2</v>
      </c>
      <c r="G9" s="1" t="s">
        <v>10</v>
      </c>
      <c r="H9" s="1" t="s">
        <v>11</v>
      </c>
      <c r="J9" s="1" t="s">
        <v>10</v>
      </c>
      <c r="K9" s="1" t="s">
        <v>11</v>
      </c>
    </row>
    <row r="10" spans="1:11" ht="15.75" thickBot="1" x14ac:dyDescent="0.3">
      <c r="A10" s="3">
        <v>45</v>
      </c>
      <c r="B10" s="4">
        <f t="shared" si="0"/>
        <v>3.4401559628035663E-2</v>
      </c>
      <c r="D10" s="3">
        <v>45</v>
      </c>
      <c r="E10" s="4">
        <f t="shared" si="1"/>
        <v>3.6615529169745129E-2</v>
      </c>
      <c r="G10" s="2">
        <v>0.79</v>
      </c>
      <c r="H10" s="2">
        <v>986</v>
      </c>
      <c r="J10" s="2">
        <v>0.79</v>
      </c>
      <c r="K10" s="2">
        <v>986</v>
      </c>
    </row>
    <row r="11" spans="1:11" ht="15.75" thickBot="1" x14ac:dyDescent="0.3">
      <c r="A11" s="3">
        <v>50</v>
      </c>
      <c r="B11" s="4">
        <f t="shared" si="0"/>
        <v>3.2054121009538791E-2</v>
      </c>
      <c r="D11" s="3">
        <v>50</v>
      </c>
      <c r="E11" s="4">
        <f t="shared" si="1"/>
        <v>3.394008861115231E-2</v>
      </c>
    </row>
    <row r="12" spans="1:11" ht="15.75" thickBot="1" x14ac:dyDescent="0.3">
      <c r="A12" s="3">
        <v>55</v>
      </c>
      <c r="B12" s="4">
        <f t="shared" si="0"/>
        <v>3.0238055665630505E-2</v>
      </c>
      <c r="D12" s="3">
        <v>55</v>
      </c>
      <c r="E12" s="4">
        <f t="shared" si="1"/>
        <v>3.1845456609469344E-2</v>
      </c>
    </row>
    <row r="13" spans="1:11" ht="15.75" thickBot="1" x14ac:dyDescent="0.3">
      <c r="A13" s="3">
        <v>60</v>
      </c>
      <c r="B13" s="4">
        <f t="shared" si="0"/>
        <v>2.8820520277663662E-2</v>
      </c>
      <c r="D13" s="3">
        <v>60</v>
      </c>
      <c r="E13" s="4">
        <f t="shared" si="1"/>
        <v>3.018643102546878E-2</v>
      </c>
    </row>
    <row r="14" spans="1:11" ht="15.75" thickBot="1" x14ac:dyDescent="0.3">
      <c r="A14" s="3">
        <v>65</v>
      </c>
      <c r="B14" s="4">
        <f t="shared" si="0"/>
        <v>2.7709546394267159E-2</v>
      </c>
      <c r="D14" s="3">
        <v>65</v>
      </c>
      <c r="E14" s="4">
        <f t="shared" si="1"/>
        <v>2.8862487301223899E-2</v>
      </c>
    </row>
    <row r="15" spans="1:11" ht="15.75" thickBot="1" x14ac:dyDescent="0.3">
      <c r="A15" s="3">
        <v>70</v>
      </c>
      <c r="B15" s="4">
        <f t="shared" si="0"/>
        <v>2.6839442264461638E-2</v>
      </c>
      <c r="D15" s="3">
        <v>70</v>
      </c>
      <c r="E15" s="4">
        <f t="shared" si="1"/>
        <v>2.7801822181072779E-2</v>
      </c>
    </row>
    <row r="16" spans="1:11" ht="15.75" thickBot="1" x14ac:dyDescent="0.3">
      <c r="A16" s="3">
        <v>75</v>
      </c>
      <c r="B16" s="4">
        <f t="shared" si="0"/>
        <v>2.6162033937528899E-2</v>
      </c>
      <c r="D16" s="3">
        <v>75</v>
      </c>
      <c r="E16" s="4">
        <f t="shared" si="1"/>
        <v>2.6951779944196657E-2</v>
      </c>
    </row>
    <row r="17" spans="1:5" ht="15.75" thickBot="1" x14ac:dyDescent="0.3">
      <c r="A17" s="3">
        <v>80</v>
      </c>
      <c r="B17" s="4">
        <f t="shared" si="0"/>
        <v>2.5641190950430302E-2</v>
      </c>
      <c r="D17" s="3">
        <v>80</v>
      </c>
      <c r="E17" s="4">
        <f t="shared" si="1"/>
        <v>2.6272868799981485E-2</v>
      </c>
    </row>
    <row r="18" spans="1:5" ht="15.75" thickBot="1" x14ac:dyDescent="0.3">
      <c r="A18" s="3">
        <v>85</v>
      </c>
      <c r="B18" s="4">
        <f t="shared" si="0"/>
        <v>2.5249284125548048E-2</v>
      </c>
      <c r="D18" s="3">
        <v>85</v>
      </c>
      <c r="E18" s="4">
        <f t="shared" si="1"/>
        <v>2.5734889143840024E-2</v>
      </c>
    </row>
    <row r="19" spans="1:5" ht="15.75" thickBot="1" x14ac:dyDescent="0.3">
      <c r="A19" s="3">
        <v>90</v>
      </c>
      <c r="B19" s="4">
        <f t="shared" si="0"/>
        <v>2.4964824102512755E-2</v>
      </c>
      <c r="D19" s="3">
        <v>90</v>
      </c>
      <c r="E19" s="4">
        <f t="shared" si="1"/>
        <v>2.5314352394426663E-2</v>
      </c>
    </row>
    <row r="20" spans="1:5" ht="15.75" thickBot="1" x14ac:dyDescent="0.3">
      <c r="A20" s="3">
        <v>95</v>
      </c>
      <c r="B20" s="4">
        <f t="shared" si="0"/>
        <v>2.4770845596822272E-2</v>
      </c>
      <c r="D20" s="3">
        <v>95</v>
      </c>
      <c r="E20" s="4">
        <f t="shared" si="1"/>
        <v>2.4992714934889596E-2</v>
      </c>
    </row>
    <row r="21" spans="1:5" ht="15.75" thickBot="1" x14ac:dyDescent="0.3">
      <c r="A21" s="3">
        <v>100</v>
      </c>
      <c r="B21" s="4">
        <f t="shared" si="0"/>
        <v>2.4653776380874869E-2</v>
      </c>
      <c r="D21" s="3">
        <v>100</v>
      </c>
      <c r="E21" s="4">
        <f t="shared" si="1"/>
        <v>2.4755141871747377E-2</v>
      </c>
    </row>
    <row r="22" spans="1:5" ht="15.75" thickBot="1" x14ac:dyDescent="0.3">
      <c r="A22" s="3">
        <v>105</v>
      </c>
      <c r="B22" s="4">
        <f t="shared" si="0"/>
        <v>2.4602629413278686E-2</v>
      </c>
      <c r="D22" s="3">
        <v>105</v>
      </c>
      <c r="E22" s="4">
        <f t="shared" si="1"/>
        <v>2.458962400551502E-2</v>
      </c>
    </row>
    <row r="23" spans="1:5" ht="15.75" thickBot="1" x14ac:dyDescent="0.3">
      <c r="A23" s="3">
        <v>110</v>
      </c>
      <c r="B23" s="4">
        <f t="shared" si="0"/>
        <v>2.4608415296531277E-2</v>
      </c>
      <c r="D23" s="3">
        <v>110</v>
      </c>
      <c r="E23" s="4">
        <f t="shared" si="1"/>
        <v>2.4486335627523011E-2</v>
      </c>
    </row>
    <row r="24" spans="1:5" ht="15.75" thickBot="1" x14ac:dyDescent="0.3">
      <c r="A24" s="3">
        <v>115</v>
      </c>
      <c r="B24" s="4">
        <f t="shared" si="0"/>
        <v>2.4663708006608893E-2</v>
      </c>
      <c r="D24" s="3">
        <v>115</v>
      </c>
      <c r="E24" s="4">
        <f t="shared" si="1"/>
        <v>2.4437159848000871E-2</v>
      </c>
    </row>
    <row r="25" spans="1:5" ht="15.75" thickBot="1" x14ac:dyDescent="0.3">
      <c r="A25" s="3">
        <v>120</v>
      </c>
      <c r="B25" s="4">
        <f t="shared" si="0"/>
        <v>2.4762319190158401E-2</v>
      </c>
      <c r="D25" s="3">
        <v>120</v>
      </c>
      <c r="E25" s="4">
        <f t="shared" si="1"/>
        <v>2.4435332592139852E-2</v>
      </c>
    </row>
    <row r="26" spans="1:5" ht="15.75" thickBot="1" x14ac:dyDescent="0.3">
      <c r="A26" s="3">
        <v>125</v>
      </c>
      <c r="B26" s="4">
        <f t="shared" si="0"/>
        <v>2.4899050630363181E-2</v>
      </c>
      <c r="D26" s="3">
        <v>125</v>
      </c>
      <c r="E26" s="4">
        <f t="shared" si="1"/>
        <v>2.4475172037100631E-2</v>
      </c>
    </row>
    <row r="27" spans="1:5" ht="15.75" thickBot="1" x14ac:dyDescent="0.3">
      <c r="A27" s="3">
        <v>130</v>
      </c>
      <c r="B27" s="4">
        <f t="shared" si="0"/>
        <v>2.5069503836070699E-2</v>
      </c>
      <c r="D27" s="3">
        <v>130</v>
      </c>
      <c r="E27" s="4">
        <f t="shared" si="1"/>
        <v>2.4551870486634535E-2</v>
      </c>
    </row>
    <row r="28" spans="1:5" ht="15.75" thickBot="1" x14ac:dyDescent="0.3">
      <c r="A28" s="3">
        <v>135</v>
      </c>
      <c r="B28" s="4">
        <f t="shared" si="0"/>
        <v>2.5269931944447314E-2</v>
      </c>
      <c r="D28" s="3">
        <v>135</v>
      </c>
      <c r="E28" s="4">
        <f t="shared" si="1"/>
        <v>2.4661332495789001E-2</v>
      </c>
    </row>
    <row r="29" spans="1:5" ht="15.75" thickBot="1" x14ac:dyDescent="0.3">
      <c r="A29" s="3">
        <v>140</v>
      </c>
      <c r="B29" s="4">
        <f t="shared" si="0"/>
        <v>2.5497123358778486E-2</v>
      </c>
      <c r="D29" s="3">
        <v>140</v>
      </c>
      <c r="E29" s="4">
        <f t="shared" si="1"/>
        <v>2.4800047683176098E-2</v>
      </c>
    </row>
    <row r="30" spans="1:5" ht="15.75" thickBot="1" x14ac:dyDescent="0.3">
      <c r="A30" s="3">
        <v>145</v>
      </c>
      <c r="B30" s="4">
        <f t="shared" si="0"/>
        <v>2.5748309461206841E-2</v>
      </c>
      <c r="D30" s="3">
        <v>145</v>
      </c>
      <c r="E30" s="4">
        <f t="shared" si="1"/>
        <v>2.4964989857944184E-2</v>
      </c>
    </row>
    <row r="31" spans="1:5" ht="15.75" thickBot="1" x14ac:dyDescent="0.3">
      <c r="A31" s="3">
        <v>150</v>
      </c>
      <c r="B31" s="4">
        <f t="shared" si="0"/>
        <v>2.6021090782922664E-2</v>
      </c>
      <c r="D31" s="3">
        <v>150</v>
      </c>
      <c r="E31" s="4">
        <f t="shared" si="1"/>
        <v>2.5153536321355162E-2</v>
      </c>
    </row>
  </sheetData>
  <mergeCells count="2">
    <mergeCell ref="G2:H2"/>
    <mergeCell ref="J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G2" sqref="G2:K10"/>
    </sheetView>
  </sheetViews>
  <sheetFormatPr defaultRowHeight="15" x14ac:dyDescent="0.25"/>
  <sheetData>
    <row r="1" spans="1:11" ht="15.75" thickBot="1" x14ac:dyDescent="0.3">
      <c r="A1" s="3" t="s">
        <v>0</v>
      </c>
      <c r="B1" s="3" t="s">
        <v>1</v>
      </c>
      <c r="D1" s="3" t="s">
        <v>0</v>
      </c>
      <c r="E1" s="3" t="s">
        <v>1</v>
      </c>
    </row>
    <row r="2" spans="1:11" ht="15.75" thickBot="1" x14ac:dyDescent="0.3">
      <c r="A2" s="3">
        <v>5</v>
      </c>
      <c r="B2" s="4">
        <f>($G$6*(0.5*$G$8*($G$10*$H$10)^2)*($G$4/(A2))+((A2)/((0.5*$G$8*($G$10*$H$10)^2)*3.14*$H$6*$H$8*$G$4)))*$H$4</f>
        <v>0.26360488531309179</v>
      </c>
      <c r="D2" s="3">
        <v>5</v>
      </c>
      <c r="E2" s="4">
        <f>($J$6*(0.5*$J$8*($J$10*$K$10)^2)*($J$4/(D2))+(D2)/(((0.5*$J$8*($J$10*$K$10)^2)*3.14*$K$6*$K$8)*$J$4))*$K$4</f>
        <v>0.28801924217479297</v>
      </c>
      <c r="G2" s="6" t="s">
        <v>4</v>
      </c>
      <c r="H2" s="6"/>
      <c r="J2" s="6" t="s">
        <v>5</v>
      </c>
      <c r="K2" s="6"/>
    </row>
    <row r="3" spans="1:11" ht="15.75" thickBot="1" x14ac:dyDescent="0.3">
      <c r="A3" s="3">
        <v>10</v>
      </c>
      <c r="B3" s="4">
        <f t="shared" ref="B3:B31" si="0">($G$6*(0.5*$G$8*($G$10*$H$10)^2)*($G$4/(A3))+((A3)/((0.5*$G$8*($G$10*$H$10)^2)*3.14*$H$6*$H$8*$G$4)))*$H$4</f>
        <v>0.13266511424415642</v>
      </c>
      <c r="D3" s="3">
        <v>10</v>
      </c>
      <c r="E3" s="4">
        <f>($J$6*(0.5*$J$8*($J$10*$K$10)^2)*($J$4/(D3))+(D3)/(((0.5*$J$8*($J$10*$K$10)^2)*3.14*$K$6*$K$8)*$J$4))*$K$4</f>
        <v>0.14478813084401362</v>
      </c>
      <c r="G3" s="1" t="s">
        <v>2</v>
      </c>
      <c r="H3" s="1" t="s">
        <v>3</v>
      </c>
      <c r="J3" s="1" t="s">
        <v>2</v>
      </c>
      <c r="K3" s="1" t="s">
        <v>3</v>
      </c>
    </row>
    <row r="4" spans="1:11" ht="15.75" thickBot="1" x14ac:dyDescent="0.3">
      <c r="A4" s="3">
        <v>15</v>
      </c>
      <c r="B4" s="4">
        <f t="shared" si="0"/>
        <v>8.9401933482338228E-2</v>
      </c>
      <c r="D4" s="3">
        <v>15</v>
      </c>
      <c r="E4" s="4">
        <f t="shared" ref="E4:E31" si="1">($J$6*(0.5*$J$8*($J$10*$K$10)^2)*($J$4/(D4))+(D4)/(((0.5*$J$8*($J$10*$K$10)^2)*3.14*$K$6*$K$8)*$J$4))*$K$4</f>
        <v>9.7390431403361441E-2</v>
      </c>
      <c r="G4" s="2">
        <v>0.81950000000000001</v>
      </c>
      <c r="H4" s="2">
        <v>0.39410000000000001</v>
      </c>
      <c r="J4" s="2">
        <v>0.86270000000000002</v>
      </c>
      <c r="K4" s="2">
        <v>0.37440000000000001</v>
      </c>
    </row>
    <row r="5" spans="1:11" ht="15.75" thickBot="1" x14ac:dyDescent="0.3">
      <c r="A5" s="3">
        <v>20</v>
      </c>
      <c r="B5" s="4">
        <f t="shared" si="0"/>
        <v>6.8057900297299315E-2</v>
      </c>
      <c r="D5" s="3">
        <v>20</v>
      </c>
      <c r="E5" s="4">
        <f t="shared" si="1"/>
        <v>7.3951084935241052E-2</v>
      </c>
      <c r="G5" s="1" t="s">
        <v>6</v>
      </c>
      <c r="H5" s="1" t="s">
        <v>7</v>
      </c>
      <c r="J5" s="1" t="s">
        <v>6</v>
      </c>
      <c r="K5" s="1" t="s">
        <v>7</v>
      </c>
    </row>
    <row r="6" spans="1:11" ht="15.75" thickBot="1" x14ac:dyDescent="0.3">
      <c r="A6" s="3">
        <v>25</v>
      </c>
      <c r="B6" s="4">
        <f t="shared" si="0"/>
        <v>5.5481526142972117E-2</v>
      </c>
      <c r="D6" s="3">
        <v>25</v>
      </c>
      <c r="E6" s="4">
        <f t="shared" si="1"/>
        <v>6.00950796561334E-2</v>
      </c>
      <c r="G6" s="2">
        <v>1.627E-2</v>
      </c>
      <c r="H6" s="2">
        <v>9.5</v>
      </c>
      <c r="J6" s="2">
        <v>1.7781999999999999E-2</v>
      </c>
      <c r="K6" s="2">
        <v>9.5</v>
      </c>
    </row>
    <row r="7" spans="1:11" ht="15.75" thickBot="1" x14ac:dyDescent="0.3">
      <c r="A7" s="3">
        <v>30</v>
      </c>
      <c r="B7" s="4">
        <f t="shared" si="0"/>
        <v>4.7288981504000752E-2</v>
      </c>
      <c r="D7" s="3">
        <v>30</v>
      </c>
      <c r="E7" s="4">
        <f t="shared" si="1"/>
        <v>5.1030744971532094E-2</v>
      </c>
      <c r="G7" s="1" t="s">
        <v>9</v>
      </c>
      <c r="H7" s="1" t="s">
        <v>8</v>
      </c>
      <c r="J7" s="1" t="s">
        <v>9</v>
      </c>
      <c r="K7" s="1" t="s">
        <v>8</v>
      </c>
    </row>
    <row r="8" spans="1:11" ht="15.75" thickBot="1" x14ac:dyDescent="0.3">
      <c r="A8" s="3">
        <v>35</v>
      </c>
      <c r="B8" s="4">
        <f t="shared" si="0"/>
        <v>4.1601482302375613E-2</v>
      </c>
      <c r="D8" s="3">
        <v>35</v>
      </c>
      <c r="E8" s="4">
        <f t="shared" si="1"/>
        <v>4.4704507769505845E-2</v>
      </c>
      <c r="G8" s="2">
        <v>8.25E-4</v>
      </c>
      <c r="H8" s="2">
        <v>0.56000000000000005</v>
      </c>
      <c r="J8" s="2">
        <v>8.25E-4</v>
      </c>
      <c r="K8" s="2">
        <v>0.56000000000000005</v>
      </c>
    </row>
    <row r="9" spans="1:11" ht="15.75" thickBot="1" x14ac:dyDescent="0.3">
      <c r="A9" s="3">
        <v>40</v>
      </c>
      <c r="B9" s="4">
        <f t="shared" si="0"/>
        <v>3.7479636499091848E-2</v>
      </c>
      <c r="D9" s="3">
        <v>40</v>
      </c>
      <c r="E9" s="4">
        <f t="shared" si="1"/>
        <v>4.0089581494089012E-2</v>
      </c>
      <c r="G9" s="1" t="s">
        <v>10</v>
      </c>
      <c r="H9" s="1" t="s">
        <v>11</v>
      </c>
      <c r="J9" s="1" t="s">
        <v>10</v>
      </c>
      <c r="K9" s="1" t="s">
        <v>11</v>
      </c>
    </row>
    <row r="10" spans="1:11" ht="15.75" thickBot="1" x14ac:dyDescent="0.3">
      <c r="A10" s="3">
        <v>45</v>
      </c>
      <c r="B10" s="4">
        <f t="shared" si="0"/>
        <v>3.4401559628035663E-2</v>
      </c>
      <c r="D10" s="3">
        <v>45</v>
      </c>
      <c r="E10" s="4">
        <f t="shared" si="1"/>
        <v>3.6615529169745129E-2</v>
      </c>
      <c r="G10" s="2">
        <v>0.79</v>
      </c>
      <c r="H10" s="2">
        <v>986</v>
      </c>
      <c r="J10" s="2">
        <v>0.79</v>
      </c>
      <c r="K10" s="2">
        <v>986</v>
      </c>
    </row>
    <row r="11" spans="1:11" ht="15.75" thickBot="1" x14ac:dyDescent="0.3">
      <c r="A11" s="3">
        <v>50</v>
      </c>
      <c r="B11" s="4">
        <f t="shared" si="0"/>
        <v>3.2054121009538791E-2</v>
      </c>
      <c r="D11" s="3">
        <v>50</v>
      </c>
      <c r="E11" s="4">
        <f t="shared" si="1"/>
        <v>3.394008861115231E-2</v>
      </c>
    </row>
    <row r="12" spans="1:11" ht="15.75" thickBot="1" x14ac:dyDescent="0.3">
      <c r="A12" s="3">
        <v>55</v>
      </c>
      <c r="B12" s="4">
        <f t="shared" si="0"/>
        <v>3.0238055665630505E-2</v>
      </c>
      <c r="D12" s="3">
        <v>55</v>
      </c>
      <c r="E12" s="4">
        <f t="shared" si="1"/>
        <v>3.1845456609469344E-2</v>
      </c>
    </row>
    <row r="13" spans="1:11" ht="15.75" thickBot="1" x14ac:dyDescent="0.3">
      <c r="A13" s="3">
        <v>60</v>
      </c>
      <c r="B13" s="4">
        <f t="shared" si="0"/>
        <v>2.8820520277663662E-2</v>
      </c>
      <c r="D13" s="3">
        <v>60</v>
      </c>
      <c r="E13" s="4">
        <f t="shared" si="1"/>
        <v>3.018643102546878E-2</v>
      </c>
    </row>
    <row r="14" spans="1:11" ht="15.75" thickBot="1" x14ac:dyDescent="0.3">
      <c r="A14" s="3">
        <v>65</v>
      </c>
      <c r="B14" s="4">
        <f t="shared" si="0"/>
        <v>2.7709546394267159E-2</v>
      </c>
      <c r="D14" s="3">
        <v>65</v>
      </c>
      <c r="E14" s="4">
        <f t="shared" si="1"/>
        <v>2.8862487301223899E-2</v>
      </c>
    </row>
    <row r="15" spans="1:11" ht="15.75" thickBot="1" x14ac:dyDescent="0.3">
      <c r="A15" s="3">
        <v>70</v>
      </c>
      <c r="B15" s="4">
        <f t="shared" si="0"/>
        <v>2.6839442264461638E-2</v>
      </c>
      <c r="D15" s="3">
        <v>70</v>
      </c>
      <c r="E15" s="4">
        <f t="shared" si="1"/>
        <v>2.7801822181072779E-2</v>
      </c>
    </row>
    <row r="16" spans="1:11" ht="15.75" thickBot="1" x14ac:dyDescent="0.3">
      <c r="A16" s="3">
        <v>75</v>
      </c>
      <c r="B16" s="4">
        <f t="shared" si="0"/>
        <v>2.6162033937528899E-2</v>
      </c>
      <c r="D16" s="3">
        <v>75</v>
      </c>
      <c r="E16" s="4">
        <f t="shared" si="1"/>
        <v>2.6951779944196657E-2</v>
      </c>
    </row>
    <row r="17" spans="1:5" ht="15.75" thickBot="1" x14ac:dyDescent="0.3">
      <c r="A17" s="3">
        <v>80</v>
      </c>
      <c r="B17" s="4">
        <f t="shared" si="0"/>
        <v>2.5641190950430302E-2</v>
      </c>
      <c r="D17" s="3">
        <v>80</v>
      </c>
      <c r="E17" s="4">
        <f t="shared" si="1"/>
        <v>2.6272868799981485E-2</v>
      </c>
    </row>
    <row r="18" spans="1:5" ht="15.75" thickBot="1" x14ac:dyDescent="0.3">
      <c r="A18" s="3">
        <v>85</v>
      </c>
      <c r="B18" s="4">
        <f t="shared" si="0"/>
        <v>2.5249284125548048E-2</v>
      </c>
      <c r="D18" s="3">
        <v>85</v>
      </c>
      <c r="E18" s="4">
        <f t="shared" si="1"/>
        <v>2.5734889143840024E-2</v>
      </c>
    </row>
    <row r="19" spans="1:5" ht="15.75" thickBot="1" x14ac:dyDescent="0.3">
      <c r="A19" s="3">
        <v>90</v>
      </c>
      <c r="B19" s="4">
        <f t="shared" si="0"/>
        <v>2.4964824102512755E-2</v>
      </c>
      <c r="D19" s="3">
        <v>90</v>
      </c>
      <c r="E19" s="4">
        <f t="shared" si="1"/>
        <v>2.5314352394426663E-2</v>
      </c>
    </row>
    <row r="20" spans="1:5" ht="15.75" thickBot="1" x14ac:dyDescent="0.3">
      <c r="A20" s="3">
        <v>95</v>
      </c>
      <c r="B20" s="4">
        <f t="shared" si="0"/>
        <v>2.4770845596822272E-2</v>
      </c>
      <c r="D20" s="3">
        <v>95</v>
      </c>
      <c r="E20" s="4">
        <f t="shared" si="1"/>
        <v>2.4992714934889596E-2</v>
      </c>
    </row>
    <row r="21" spans="1:5" ht="15.75" thickBot="1" x14ac:dyDescent="0.3">
      <c r="A21" s="3">
        <v>100</v>
      </c>
      <c r="B21" s="4">
        <f t="shared" si="0"/>
        <v>2.4653776380874869E-2</v>
      </c>
      <c r="D21" s="3">
        <v>100</v>
      </c>
      <c r="E21" s="4">
        <f t="shared" si="1"/>
        <v>2.4755141871747377E-2</v>
      </c>
    </row>
    <row r="22" spans="1:5" ht="15.75" thickBot="1" x14ac:dyDescent="0.3">
      <c r="A22" s="3">
        <v>105</v>
      </c>
      <c r="B22" s="4">
        <f t="shared" si="0"/>
        <v>2.4602629413278686E-2</v>
      </c>
      <c r="D22" s="3">
        <v>105</v>
      </c>
      <c r="E22" s="4">
        <f t="shared" si="1"/>
        <v>2.458962400551502E-2</v>
      </c>
    </row>
    <row r="23" spans="1:5" ht="15.75" thickBot="1" x14ac:dyDescent="0.3">
      <c r="A23" s="3">
        <v>110</v>
      </c>
      <c r="B23" s="4">
        <f t="shared" si="0"/>
        <v>2.4608415296531277E-2</v>
      </c>
      <c r="D23" s="3">
        <v>110</v>
      </c>
      <c r="E23" s="4">
        <f t="shared" si="1"/>
        <v>2.4486335627523011E-2</v>
      </c>
    </row>
    <row r="24" spans="1:5" ht="15.75" thickBot="1" x14ac:dyDescent="0.3">
      <c r="A24" s="3">
        <v>115</v>
      </c>
      <c r="B24" s="4">
        <f t="shared" si="0"/>
        <v>2.4663708006608893E-2</v>
      </c>
      <c r="D24" s="3">
        <v>115</v>
      </c>
      <c r="E24" s="4">
        <f t="shared" si="1"/>
        <v>2.4437159848000871E-2</v>
      </c>
    </row>
    <row r="25" spans="1:5" ht="15.75" thickBot="1" x14ac:dyDescent="0.3">
      <c r="A25" s="3">
        <v>120</v>
      </c>
      <c r="B25" s="4">
        <f t="shared" si="0"/>
        <v>2.4762319190158401E-2</v>
      </c>
      <c r="D25" s="3">
        <v>120</v>
      </c>
      <c r="E25" s="4">
        <f t="shared" si="1"/>
        <v>2.4435332592139852E-2</v>
      </c>
    </row>
    <row r="26" spans="1:5" ht="15.75" thickBot="1" x14ac:dyDescent="0.3">
      <c r="A26" s="3">
        <v>125</v>
      </c>
      <c r="B26" s="4">
        <f t="shared" si="0"/>
        <v>2.4899050630363181E-2</v>
      </c>
      <c r="D26" s="3">
        <v>125</v>
      </c>
      <c r="E26" s="4">
        <f t="shared" si="1"/>
        <v>2.4475172037100631E-2</v>
      </c>
    </row>
    <row r="27" spans="1:5" ht="15.75" thickBot="1" x14ac:dyDescent="0.3">
      <c r="A27" s="3">
        <v>130</v>
      </c>
      <c r="B27" s="4">
        <f t="shared" si="0"/>
        <v>2.5069503836070699E-2</v>
      </c>
      <c r="D27" s="3">
        <v>130</v>
      </c>
      <c r="E27" s="4">
        <f t="shared" si="1"/>
        <v>2.4551870486634535E-2</v>
      </c>
    </row>
    <row r="28" spans="1:5" ht="15.75" thickBot="1" x14ac:dyDescent="0.3">
      <c r="A28" s="3">
        <v>135</v>
      </c>
      <c r="B28" s="4">
        <f t="shared" si="0"/>
        <v>2.5269931944447314E-2</v>
      </c>
      <c r="D28" s="3">
        <v>135</v>
      </c>
      <c r="E28" s="4">
        <f t="shared" si="1"/>
        <v>2.4661332495789001E-2</v>
      </c>
    </row>
    <row r="29" spans="1:5" ht="15.75" thickBot="1" x14ac:dyDescent="0.3">
      <c r="A29" s="3">
        <v>140</v>
      </c>
      <c r="B29" s="4">
        <f t="shared" si="0"/>
        <v>2.5497123358778486E-2</v>
      </c>
      <c r="D29" s="3">
        <v>140</v>
      </c>
      <c r="E29" s="4">
        <f t="shared" si="1"/>
        <v>2.4800047683176098E-2</v>
      </c>
    </row>
    <row r="30" spans="1:5" ht="15.75" thickBot="1" x14ac:dyDescent="0.3">
      <c r="A30" s="3">
        <v>145</v>
      </c>
      <c r="B30" s="4">
        <f t="shared" si="0"/>
        <v>2.5748309461206841E-2</v>
      </c>
      <c r="D30" s="3">
        <v>145</v>
      </c>
      <c r="E30" s="4">
        <f t="shared" si="1"/>
        <v>2.4964989857944184E-2</v>
      </c>
    </row>
    <row r="31" spans="1:5" ht="15.75" thickBot="1" x14ac:dyDescent="0.3">
      <c r="A31" s="3">
        <v>150</v>
      </c>
      <c r="B31" s="4">
        <f t="shared" si="0"/>
        <v>2.6021090782922664E-2</v>
      </c>
      <c r="D31" s="3">
        <v>150</v>
      </c>
      <c r="E31" s="4">
        <f t="shared" si="1"/>
        <v>2.5153536321355162E-2</v>
      </c>
    </row>
  </sheetData>
  <mergeCells count="2">
    <mergeCell ref="G2:H2"/>
    <mergeCell ref="J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tabSelected="1" topLeftCell="D1" zoomScale="115" zoomScaleNormal="115" workbookViewId="0">
      <selection activeCell="J4" sqref="J4"/>
    </sheetView>
  </sheetViews>
  <sheetFormatPr defaultRowHeight="15" x14ac:dyDescent="0.25"/>
  <sheetData>
    <row r="1" spans="1:11" ht="15.75" thickBot="1" x14ac:dyDescent="0.3">
      <c r="A1" s="3" t="s">
        <v>0</v>
      </c>
      <c r="B1" s="3" t="s">
        <v>1</v>
      </c>
      <c r="D1" s="3" t="s">
        <v>0</v>
      </c>
      <c r="E1" s="3" t="s">
        <v>1</v>
      </c>
    </row>
    <row r="2" spans="1:11" ht="15.75" thickBot="1" x14ac:dyDescent="0.3">
      <c r="A2" s="3">
        <v>5</v>
      </c>
      <c r="B2" s="4">
        <f>($G$6*(0.5*$G$8*($G$10*$H$10)^2)*($G$4/(A2))+((A2)/((0.5*$G$8*($G$10*$H$10)^2)*3.14*$H$6*$H$8*$G$4)))*$H$4</f>
        <v>0.26360488531309179</v>
      </c>
      <c r="D2" s="3">
        <v>5</v>
      </c>
      <c r="E2" s="4">
        <f>($J$6*(0.5*$J$8*($J$10*$K$10)^2)*($J$4/(D2))+(D2)/(((0.5*$J$8*($J$10*$K$10)^2)*3.14*$K$6*$K$8)*$J$4))*$K$4</f>
        <v>0.28801924217479297</v>
      </c>
      <c r="G2" s="6" t="s">
        <v>4</v>
      </c>
      <c r="H2" s="6"/>
      <c r="J2" s="6" t="s">
        <v>5</v>
      </c>
      <c r="K2" s="6"/>
    </row>
    <row r="3" spans="1:11" ht="15.75" thickBot="1" x14ac:dyDescent="0.3">
      <c r="A3" s="3">
        <v>10</v>
      </c>
      <c r="B3" s="4">
        <f t="shared" ref="B3:B31" si="0">($G$6*(0.5*$G$8*($G$10*$H$10)^2)*($G$4/(A3))+((A3)/((0.5*$G$8*($G$10*$H$10)^2)*3.14*$H$6*$H$8*$G$4)))*$H$4</f>
        <v>0.13266511424415642</v>
      </c>
      <c r="D3" s="3">
        <v>10</v>
      </c>
      <c r="E3" s="4">
        <f>($J$6*(0.5*$J$8*($J$10*$K$10)^2)*($J$4/(D3))+(D3)/(((0.5*$J$8*($J$10*$K$10)^2)*3.14*$K$6*$K$8)*$J$4))*$K$4</f>
        <v>0.14478813084401362</v>
      </c>
      <c r="G3" s="1" t="s">
        <v>2</v>
      </c>
      <c r="H3" s="1" t="s">
        <v>3</v>
      </c>
      <c r="J3" s="1" t="s">
        <v>2</v>
      </c>
      <c r="K3" s="1" t="s">
        <v>3</v>
      </c>
    </row>
    <row r="4" spans="1:11" ht="15.75" thickBot="1" x14ac:dyDescent="0.3">
      <c r="A4" s="3">
        <v>15</v>
      </c>
      <c r="B4" s="4">
        <f t="shared" si="0"/>
        <v>8.9401933482338228E-2</v>
      </c>
      <c r="D4" s="3">
        <v>15</v>
      </c>
      <c r="E4" s="4">
        <f t="shared" ref="E4:E31" si="1">($J$6*(0.5*$J$8*($J$10*$K$10)^2)*($J$4/(D4))+(D4)/(((0.5*$J$8*($J$10*$K$10)^2)*3.14*$K$6*$K$8)*$J$4))*$K$4</f>
        <v>9.7390431403361441E-2</v>
      </c>
      <c r="G4" s="2">
        <v>0.81950000000000001</v>
      </c>
      <c r="H4" s="2">
        <v>0.39410000000000001</v>
      </c>
      <c r="J4" s="2">
        <v>0.86270000000000002</v>
      </c>
      <c r="K4" s="2">
        <v>0.37440000000000001</v>
      </c>
    </row>
    <row r="5" spans="1:11" ht="15.75" thickBot="1" x14ac:dyDescent="0.3">
      <c r="A5" s="3">
        <v>20</v>
      </c>
      <c r="B5" s="4">
        <f t="shared" si="0"/>
        <v>6.8057900297299315E-2</v>
      </c>
      <c r="D5" s="3">
        <v>20</v>
      </c>
      <c r="E5" s="4">
        <f t="shared" si="1"/>
        <v>7.3951084935241052E-2</v>
      </c>
      <c r="G5" s="1" t="s">
        <v>6</v>
      </c>
      <c r="H5" s="1" t="s">
        <v>7</v>
      </c>
      <c r="J5" s="1" t="s">
        <v>6</v>
      </c>
      <c r="K5" s="1" t="s">
        <v>7</v>
      </c>
    </row>
    <row r="6" spans="1:11" ht="15.75" thickBot="1" x14ac:dyDescent="0.3">
      <c r="A6" s="3">
        <v>25</v>
      </c>
      <c r="B6" s="4">
        <f t="shared" si="0"/>
        <v>5.5481526142972117E-2</v>
      </c>
      <c r="D6" s="3">
        <v>25</v>
      </c>
      <c r="E6" s="4">
        <f t="shared" si="1"/>
        <v>6.00950796561334E-2</v>
      </c>
      <c r="G6" s="2">
        <v>1.627E-2</v>
      </c>
      <c r="H6" s="2">
        <v>9.5</v>
      </c>
      <c r="J6" s="2">
        <v>1.7781999999999999E-2</v>
      </c>
      <c r="K6" s="2">
        <v>9.5</v>
      </c>
    </row>
    <row r="7" spans="1:11" ht="15.75" thickBot="1" x14ac:dyDescent="0.3">
      <c r="A7" s="3">
        <v>30</v>
      </c>
      <c r="B7" s="4">
        <f t="shared" si="0"/>
        <v>4.7288981504000752E-2</v>
      </c>
      <c r="D7" s="3">
        <v>30</v>
      </c>
      <c r="E7" s="4">
        <f t="shared" si="1"/>
        <v>5.1030744971532094E-2</v>
      </c>
      <c r="G7" s="1" t="s">
        <v>9</v>
      </c>
      <c r="H7" s="1" t="s">
        <v>8</v>
      </c>
      <c r="J7" s="1" t="s">
        <v>9</v>
      </c>
      <c r="K7" s="1" t="s">
        <v>8</v>
      </c>
    </row>
    <row r="8" spans="1:11" ht="15.75" thickBot="1" x14ac:dyDescent="0.3">
      <c r="A8" s="3">
        <v>35</v>
      </c>
      <c r="B8" s="4">
        <f t="shared" si="0"/>
        <v>4.1601482302375613E-2</v>
      </c>
      <c r="D8" s="3">
        <v>35</v>
      </c>
      <c r="E8" s="4">
        <f t="shared" si="1"/>
        <v>4.4704507769505845E-2</v>
      </c>
      <c r="G8" s="2">
        <v>8.25E-4</v>
      </c>
      <c r="H8" s="2">
        <v>0.56000000000000005</v>
      </c>
      <c r="J8" s="2">
        <v>8.25E-4</v>
      </c>
      <c r="K8" s="2">
        <v>0.56000000000000005</v>
      </c>
    </row>
    <row r="9" spans="1:11" ht="15.75" thickBot="1" x14ac:dyDescent="0.3">
      <c r="A9" s="3">
        <v>40</v>
      </c>
      <c r="B9" s="4">
        <f t="shared" si="0"/>
        <v>3.7479636499091848E-2</v>
      </c>
      <c r="D9" s="3">
        <v>40</v>
      </c>
      <c r="E9" s="4">
        <f t="shared" si="1"/>
        <v>4.0089581494089012E-2</v>
      </c>
      <c r="G9" s="1" t="s">
        <v>10</v>
      </c>
      <c r="H9" s="1" t="s">
        <v>11</v>
      </c>
      <c r="J9" s="1" t="s">
        <v>10</v>
      </c>
      <c r="K9" s="1" t="s">
        <v>11</v>
      </c>
    </row>
    <row r="10" spans="1:11" ht="15.75" thickBot="1" x14ac:dyDescent="0.3">
      <c r="A10" s="3">
        <v>45</v>
      </c>
      <c r="B10" s="4">
        <f t="shared" si="0"/>
        <v>3.4401559628035663E-2</v>
      </c>
      <c r="D10" s="3">
        <v>45</v>
      </c>
      <c r="E10" s="4">
        <f t="shared" si="1"/>
        <v>3.6615529169745129E-2</v>
      </c>
      <c r="G10" s="2">
        <v>0.79</v>
      </c>
      <c r="H10" s="2">
        <v>986</v>
      </c>
      <c r="J10" s="2">
        <v>0.79</v>
      </c>
      <c r="K10" s="2">
        <v>986</v>
      </c>
    </row>
    <row r="11" spans="1:11" ht="15.75" thickBot="1" x14ac:dyDescent="0.3">
      <c r="A11" s="3">
        <v>50</v>
      </c>
      <c r="B11" s="4">
        <f t="shared" si="0"/>
        <v>3.2054121009538791E-2</v>
      </c>
      <c r="D11" s="3">
        <v>50</v>
      </c>
      <c r="E11" s="4">
        <f t="shared" si="1"/>
        <v>3.394008861115231E-2</v>
      </c>
    </row>
    <row r="12" spans="1:11" ht="15.75" thickBot="1" x14ac:dyDescent="0.3">
      <c r="A12" s="3">
        <v>55</v>
      </c>
      <c r="B12" s="4">
        <f t="shared" si="0"/>
        <v>3.0238055665630505E-2</v>
      </c>
      <c r="D12" s="3">
        <v>55</v>
      </c>
      <c r="E12" s="4">
        <f t="shared" si="1"/>
        <v>3.1845456609469344E-2</v>
      </c>
    </row>
    <row r="13" spans="1:11" ht="15.75" thickBot="1" x14ac:dyDescent="0.3">
      <c r="A13" s="3">
        <v>60</v>
      </c>
      <c r="B13" s="4">
        <f t="shared" si="0"/>
        <v>2.8820520277663662E-2</v>
      </c>
      <c r="D13" s="3">
        <v>60</v>
      </c>
      <c r="E13" s="4">
        <f t="shared" si="1"/>
        <v>3.018643102546878E-2</v>
      </c>
    </row>
    <row r="14" spans="1:11" ht="15.75" thickBot="1" x14ac:dyDescent="0.3">
      <c r="A14" s="3">
        <v>65</v>
      </c>
      <c r="B14" s="4">
        <f t="shared" si="0"/>
        <v>2.7709546394267159E-2</v>
      </c>
      <c r="D14" s="3">
        <v>65</v>
      </c>
      <c r="E14" s="4">
        <f t="shared" si="1"/>
        <v>2.8862487301223899E-2</v>
      </c>
    </row>
    <row r="15" spans="1:11" ht="15.75" thickBot="1" x14ac:dyDescent="0.3">
      <c r="A15" s="3">
        <v>70</v>
      </c>
      <c r="B15" s="4">
        <f t="shared" si="0"/>
        <v>2.6839442264461638E-2</v>
      </c>
      <c r="D15" s="3">
        <v>70</v>
      </c>
      <c r="E15" s="4">
        <f t="shared" si="1"/>
        <v>2.7801822181072779E-2</v>
      </c>
    </row>
    <row r="16" spans="1:11" ht="15.75" thickBot="1" x14ac:dyDescent="0.3">
      <c r="A16" s="3">
        <v>75</v>
      </c>
      <c r="B16" s="4">
        <f t="shared" si="0"/>
        <v>2.6162033937528899E-2</v>
      </c>
      <c r="D16" s="3">
        <v>75</v>
      </c>
      <c r="E16" s="4">
        <f t="shared" si="1"/>
        <v>2.6951779944196657E-2</v>
      </c>
    </row>
    <row r="17" spans="1:5" ht="15.75" thickBot="1" x14ac:dyDescent="0.3">
      <c r="A17" s="3">
        <v>80</v>
      </c>
      <c r="B17" s="4">
        <f t="shared" si="0"/>
        <v>2.5641190950430302E-2</v>
      </c>
      <c r="D17" s="3">
        <v>80</v>
      </c>
      <c r="E17" s="4">
        <f t="shared" si="1"/>
        <v>2.6272868799981485E-2</v>
      </c>
    </row>
    <row r="18" spans="1:5" ht="15.75" thickBot="1" x14ac:dyDescent="0.3">
      <c r="A18" s="3">
        <v>85</v>
      </c>
      <c r="B18" s="4">
        <f t="shared" si="0"/>
        <v>2.5249284125548048E-2</v>
      </c>
      <c r="D18" s="3">
        <v>85</v>
      </c>
      <c r="E18" s="4">
        <f t="shared" si="1"/>
        <v>2.5734889143840024E-2</v>
      </c>
    </row>
    <row r="19" spans="1:5" ht="15.75" thickBot="1" x14ac:dyDescent="0.3">
      <c r="A19" s="3">
        <v>90</v>
      </c>
      <c r="B19" s="4">
        <f t="shared" si="0"/>
        <v>2.4964824102512755E-2</v>
      </c>
      <c r="D19" s="3">
        <v>90</v>
      </c>
      <c r="E19" s="4">
        <f t="shared" si="1"/>
        <v>2.5314352394426663E-2</v>
      </c>
    </row>
    <row r="20" spans="1:5" ht="15.75" thickBot="1" x14ac:dyDescent="0.3">
      <c r="A20" s="3">
        <v>95</v>
      </c>
      <c r="B20" s="4">
        <f t="shared" si="0"/>
        <v>2.4770845596822272E-2</v>
      </c>
      <c r="D20" s="3">
        <v>95</v>
      </c>
      <c r="E20" s="4">
        <f t="shared" si="1"/>
        <v>2.4992714934889596E-2</v>
      </c>
    </row>
    <row r="21" spans="1:5" ht="15.75" thickBot="1" x14ac:dyDescent="0.3">
      <c r="A21" s="3">
        <v>100</v>
      </c>
      <c r="B21" s="4">
        <f t="shared" si="0"/>
        <v>2.4653776380874869E-2</v>
      </c>
      <c r="D21" s="3">
        <v>100</v>
      </c>
      <c r="E21" s="4">
        <f t="shared" si="1"/>
        <v>2.4755141871747377E-2</v>
      </c>
    </row>
    <row r="22" spans="1:5" ht="15.75" thickBot="1" x14ac:dyDescent="0.3">
      <c r="A22" s="3">
        <v>105</v>
      </c>
      <c r="B22" s="4">
        <f t="shared" si="0"/>
        <v>2.4602629413278686E-2</v>
      </c>
      <c r="D22" s="3">
        <v>105</v>
      </c>
      <c r="E22" s="4">
        <f t="shared" si="1"/>
        <v>2.458962400551502E-2</v>
      </c>
    </row>
    <row r="23" spans="1:5" ht="15.75" thickBot="1" x14ac:dyDescent="0.3">
      <c r="A23" s="3">
        <v>110</v>
      </c>
      <c r="B23" s="4">
        <f t="shared" si="0"/>
        <v>2.4608415296531277E-2</v>
      </c>
      <c r="D23" s="3">
        <v>110</v>
      </c>
      <c r="E23" s="4">
        <f t="shared" si="1"/>
        <v>2.4486335627523011E-2</v>
      </c>
    </row>
    <row r="24" spans="1:5" ht="15.75" thickBot="1" x14ac:dyDescent="0.3">
      <c r="A24" s="3">
        <v>115</v>
      </c>
      <c r="B24" s="4">
        <f t="shared" si="0"/>
        <v>2.4663708006608893E-2</v>
      </c>
      <c r="D24" s="3">
        <v>115</v>
      </c>
      <c r="E24" s="4">
        <f t="shared" si="1"/>
        <v>2.4437159848000871E-2</v>
      </c>
    </row>
    <row r="25" spans="1:5" ht="15.75" thickBot="1" x14ac:dyDescent="0.3">
      <c r="A25" s="3">
        <v>120</v>
      </c>
      <c r="B25" s="4">
        <f t="shared" si="0"/>
        <v>2.4762319190158401E-2</v>
      </c>
      <c r="D25" s="3">
        <v>120</v>
      </c>
      <c r="E25" s="4">
        <f t="shared" si="1"/>
        <v>2.4435332592139852E-2</v>
      </c>
    </row>
    <row r="26" spans="1:5" ht="15.75" thickBot="1" x14ac:dyDescent="0.3">
      <c r="A26" s="3">
        <v>125</v>
      </c>
      <c r="B26" s="4">
        <f t="shared" si="0"/>
        <v>2.4899050630363181E-2</v>
      </c>
      <c r="D26" s="3">
        <v>125</v>
      </c>
      <c r="E26" s="4">
        <f t="shared" si="1"/>
        <v>2.4475172037100631E-2</v>
      </c>
    </row>
    <row r="27" spans="1:5" ht="15.75" thickBot="1" x14ac:dyDescent="0.3">
      <c r="A27" s="3">
        <v>130</v>
      </c>
      <c r="B27" s="4">
        <f t="shared" si="0"/>
        <v>2.5069503836070699E-2</v>
      </c>
      <c r="D27" s="3">
        <v>130</v>
      </c>
      <c r="E27" s="4">
        <f t="shared" si="1"/>
        <v>2.4551870486634535E-2</v>
      </c>
    </row>
    <row r="28" spans="1:5" ht="15.75" thickBot="1" x14ac:dyDescent="0.3">
      <c r="A28" s="3">
        <v>135</v>
      </c>
      <c r="B28" s="4">
        <f t="shared" si="0"/>
        <v>2.5269931944447314E-2</v>
      </c>
      <c r="D28" s="3">
        <v>135</v>
      </c>
      <c r="E28" s="4">
        <f t="shared" si="1"/>
        <v>2.4661332495789001E-2</v>
      </c>
    </row>
    <row r="29" spans="1:5" ht="15.75" thickBot="1" x14ac:dyDescent="0.3">
      <c r="A29" s="3">
        <v>140</v>
      </c>
      <c r="B29" s="4">
        <f t="shared" si="0"/>
        <v>2.5497123358778486E-2</v>
      </c>
      <c r="D29" s="3">
        <v>140</v>
      </c>
      <c r="E29" s="4">
        <f t="shared" si="1"/>
        <v>2.4800047683176098E-2</v>
      </c>
    </row>
    <row r="30" spans="1:5" ht="15.75" thickBot="1" x14ac:dyDescent="0.3">
      <c r="A30" s="3">
        <v>145</v>
      </c>
      <c r="B30" s="4">
        <f t="shared" si="0"/>
        <v>2.5748309461206841E-2</v>
      </c>
      <c r="D30" s="3">
        <v>145</v>
      </c>
      <c r="E30" s="4">
        <f t="shared" si="1"/>
        <v>2.4964989857944184E-2</v>
      </c>
    </row>
    <row r="31" spans="1:5" ht="15.75" thickBot="1" x14ac:dyDescent="0.3">
      <c r="A31" s="3">
        <v>150</v>
      </c>
      <c r="B31" s="4">
        <f t="shared" si="0"/>
        <v>2.6021090782922664E-2</v>
      </c>
      <c r="D31" s="3">
        <v>150</v>
      </c>
      <c r="E31" s="4">
        <f t="shared" si="1"/>
        <v>2.5153536321355162E-2</v>
      </c>
    </row>
    <row r="32" spans="1:5" x14ac:dyDescent="0.25">
      <c r="B32" s="5"/>
    </row>
    <row r="33" spans="2:2" x14ac:dyDescent="0.25">
      <c r="B33" s="5"/>
    </row>
  </sheetData>
  <mergeCells count="2">
    <mergeCell ref="G2:H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Medium</vt:lpstr>
      <vt:lpstr>Low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Ali</cp:lastModifiedBy>
  <dcterms:created xsi:type="dcterms:W3CDTF">2020-12-10T16:21:59Z</dcterms:created>
  <dcterms:modified xsi:type="dcterms:W3CDTF">2021-03-16T21:51:37Z</dcterms:modified>
</cp:coreProperties>
</file>