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i\Downloads\Telegram Desktop\"/>
    </mc:Choice>
  </mc:AlternateContent>
  <xr:revisionPtr revIDLastSave="0" documentId="13_ncr:1_{9EC8704B-2A21-436B-8ADC-E245EC602C9F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76 seat" sheetId="3" r:id="rId1"/>
    <sheet name="50 sea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I34" i="4" s="1"/>
  <c r="H33" i="4"/>
  <c r="I33" i="4" s="1"/>
  <c r="H32" i="4"/>
  <c r="I32" i="4" s="1"/>
  <c r="H31" i="4"/>
  <c r="I31" i="4" s="1"/>
  <c r="H30" i="4"/>
  <c r="I30" i="4" s="1"/>
  <c r="H29" i="4"/>
  <c r="I29" i="4" s="1"/>
  <c r="U29" i="4" s="1"/>
  <c r="H28" i="4"/>
  <c r="I28" i="4" s="1"/>
  <c r="H27" i="4"/>
  <c r="I27" i="4" s="1"/>
  <c r="U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U21" i="4" s="1"/>
  <c r="I20" i="4"/>
  <c r="Q20" i="4" s="1"/>
  <c r="H20" i="4"/>
  <c r="I19" i="4"/>
  <c r="U19" i="4" s="1"/>
  <c r="H19" i="4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U13" i="4" s="1"/>
  <c r="I12" i="4"/>
  <c r="Q12" i="4" s="1"/>
  <c r="H12" i="4"/>
  <c r="H11" i="4"/>
  <c r="I11" i="4" s="1"/>
  <c r="U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U5" i="4" s="1"/>
  <c r="Q28" i="4" l="1"/>
  <c r="U28" i="4"/>
  <c r="U12" i="4"/>
  <c r="U20" i="4"/>
  <c r="S7" i="4"/>
  <c r="Q7" i="4"/>
  <c r="U7" i="4"/>
  <c r="S23" i="4"/>
  <c r="Q23" i="4"/>
  <c r="U23" i="4"/>
  <c r="U8" i="4"/>
  <c r="S8" i="4"/>
  <c r="Q8" i="4"/>
  <c r="U24" i="4"/>
  <c r="S24" i="4"/>
  <c r="Q24" i="4"/>
  <c r="S25" i="4"/>
  <c r="U25" i="4"/>
  <c r="Q25" i="4"/>
  <c r="Q14" i="4"/>
  <c r="U14" i="4"/>
  <c r="S14" i="4"/>
  <c r="Q30" i="4"/>
  <c r="U30" i="4"/>
  <c r="S30" i="4"/>
  <c r="U26" i="4"/>
  <c r="S26" i="4"/>
  <c r="Q26" i="4"/>
  <c r="S15" i="4"/>
  <c r="Q15" i="4"/>
  <c r="U15" i="4"/>
  <c r="S31" i="4"/>
  <c r="Q31" i="4"/>
  <c r="U31" i="4"/>
  <c r="U16" i="4"/>
  <c r="S16" i="4"/>
  <c r="Q16" i="4"/>
  <c r="U32" i="4"/>
  <c r="S32" i="4"/>
  <c r="Q32" i="4"/>
  <c r="S9" i="4"/>
  <c r="U9" i="4"/>
  <c r="Q9" i="4"/>
  <c r="S17" i="4"/>
  <c r="U17" i="4"/>
  <c r="Q17" i="4"/>
  <c r="U33" i="4"/>
  <c r="S33" i="4"/>
  <c r="Q33" i="4"/>
  <c r="U10" i="4"/>
  <c r="S10" i="4"/>
  <c r="Q10" i="4"/>
  <c r="Q6" i="4"/>
  <c r="U6" i="4"/>
  <c r="S6" i="4"/>
  <c r="U18" i="4"/>
  <c r="S18" i="4"/>
  <c r="Q18" i="4"/>
  <c r="U22" i="4"/>
  <c r="S22" i="4"/>
  <c r="Q22" i="4"/>
  <c r="U34" i="4"/>
  <c r="S34" i="4"/>
  <c r="Q34" i="4"/>
  <c r="S12" i="4"/>
  <c r="S20" i="4"/>
  <c r="S28" i="4"/>
  <c r="Q11" i="4"/>
  <c r="Q19" i="4"/>
  <c r="Q27" i="4"/>
  <c r="S11" i="4"/>
  <c r="S19" i="4"/>
  <c r="S27" i="4"/>
  <c r="Q5" i="4"/>
  <c r="Q13" i="4"/>
  <c r="Q21" i="4"/>
  <c r="Q29" i="4"/>
  <c r="S5" i="4"/>
  <c r="S13" i="4"/>
  <c r="S21" i="4"/>
  <c r="S29" i="4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I26" i="3"/>
  <c r="H26" i="3"/>
  <c r="H25" i="3"/>
  <c r="I25" i="3" s="1"/>
  <c r="H24" i="3"/>
  <c r="I24" i="3" s="1"/>
  <c r="I23" i="3"/>
  <c r="H23" i="3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I10" i="3"/>
  <c r="H10" i="3"/>
  <c r="H9" i="3"/>
  <c r="I9" i="3" s="1"/>
  <c r="H8" i="3"/>
  <c r="I8" i="3" s="1"/>
  <c r="I7" i="3"/>
  <c r="H7" i="3"/>
  <c r="H6" i="3"/>
  <c r="I6" i="3" s="1"/>
  <c r="H5" i="3"/>
  <c r="I5" i="3" s="1"/>
  <c r="Q31" i="3" l="1"/>
  <c r="U31" i="3"/>
  <c r="S31" i="3"/>
  <c r="S25" i="3"/>
  <c r="U25" i="3"/>
  <c r="Q25" i="3"/>
  <c r="Q15" i="3"/>
  <c r="U15" i="3"/>
  <c r="S15" i="3"/>
  <c r="S33" i="3"/>
  <c r="U33" i="3"/>
  <c r="Q33" i="3"/>
  <c r="S9" i="3"/>
  <c r="U9" i="3"/>
  <c r="Q9" i="3"/>
  <c r="Q11" i="3"/>
  <c r="S11" i="3"/>
  <c r="U11" i="3"/>
  <c r="S34" i="3"/>
  <c r="Q34" i="3"/>
  <c r="U34" i="3"/>
  <c r="S17" i="3"/>
  <c r="U17" i="3"/>
  <c r="Q17" i="3"/>
  <c r="Q18" i="3"/>
  <c r="S18" i="3"/>
  <c r="U18" i="3"/>
  <c r="Q19" i="3"/>
  <c r="S19" i="3"/>
  <c r="U19" i="3"/>
  <c r="Q27" i="3"/>
  <c r="S27" i="3"/>
  <c r="U27" i="3"/>
  <c r="U7" i="3"/>
  <c r="Q7" i="3"/>
  <c r="S7" i="3"/>
  <c r="S8" i="3"/>
  <c r="U8" i="3"/>
  <c r="Q8" i="3"/>
  <c r="U20" i="3"/>
  <c r="Q20" i="3"/>
  <c r="S20" i="3"/>
  <c r="S16" i="3"/>
  <c r="U16" i="3"/>
  <c r="Q16" i="3"/>
  <c r="U21" i="3"/>
  <c r="Q21" i="3"/>
  <c r="S21" i="3"/>
  <c r="S26" i="3"/>
  <c r="U26" i="3"/>
  <c r="Q26" i="3"/>
  <c r="S32" i="3"/>
  <c r="U32" i="3"/>
  <c r="Q32" i="3"/>
  <c r="S10" i="3"/>
  <c r="Q10" i="3"/>
  <c r="U10" i="3"/>
  <c r="U22" i="3"/>
  <c r="Q22" i="3"/>
  <c r="S22" i="3"/>
  <c r="U6" i="3"/>
  <c r="Q6" i="3"/>
  <c r="S6" i="3"/>
  <c r="Q12" i="3"/>
  <c r="U12" i="3"/>
  <c r="S12" i="3"/>
  <c r="U23" i="3"/>
  <c r="Q23" i="3"/>
  <c r="S23" i="3"/>
  <c r="Q28" i="3"/>
  <c r="S28" i="3"/>
  <c r="U28" i="3"/>
  <c r="U13" i="3"/>
  <c r="Q13" i="3"/>
  <c r="S13" i="3"/>
  <c r="S24" i="3"/>
  <c r="U24" i="3"/>
  <c r="Q24" i="3"/>
  <c r="U29" i="3"/>
  <c r="Q29" i="3"/>
  <c r="S29" i="3"/>
  <c r="U14" i="3"/>
  <c r="Q14" i="3"/>
  <c r="S14" i="3"/>
  <c r="U30" i="3"/>
  <c r="Q30" i="3"/>
  <c r="S30" i="3"/>
  <c r="S5" i="3"/>
  <c r="U5" i="3"/>
  <c r="Q5" i="3"/>
</calcChain>
</file>

<file path=xl/sharedStrings.xml><?xml version="1.0" encoding="utf-8"?>
<sst xmlns="http://schemas.openxmlformats.org/spreadsheetml/2006/main" count="62" uniqueCount="22">
  <si>
    <t>Density</t>
  </si>
  <si>
    <t>Turn Velocity</t>
  </si>
  <si>
    <t>Temperature</t>
  </si>
  <si>
    <t>Gas Constant</t>
  </si>
  <si>
    <t>Turn Mach</t>
  </si>
  <si>
    <t>Altitude</t>
  </si>
  <si>
    <t>ft</t>
  </si>
  <si>
    <t>slug/ft^3</t>
  </si>
  <si>
    <t>k</t>
  </si>
  <si>
    <t>Specific Heat Ratio</t>
  </si>
  <si>
    <t>ft/s</t>
  </si>
  <si>
    <t>J/k</t>
  </si>
  <si>
    <t>Dynamic Pressure</t>
  </si>
  <si>
    <t>CD0</t>
  </si>
  <si>
    <t>AR</t>
  </si>
  <si>
    <t>e</t>
  </si>
  <si>
    <t>T/W</t>
  </si>
  <si>
    <t>W/S</t>
  </si>
  <si>
    <t>Load Factor</t>
  </si>
  <si>
    <t>High Tech</t>
  </si>
  <si>
    <t>Mid Tech</t>
  </si>
  <si>
    <t>Low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</si>
</sst>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" fontId="0" fillId="0" borderId="0" xfId="0" applyNumberFormat="1"/>
    <xf numFmtId="4" fontId="1" fillId="2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0" xfId="0" applyNumberFormat="1"/>
    <xf numFmtId="165" fontId="1" fillId="3" borderId="3" xfId="0" applyNumberFormat="1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seat'!$P$5:$P$34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seat'!$Q$5:$Q$34</c:f>
              <c:numCache>
                <c:formatCode>#,##0.0000</c:formatCode>
                <c:ptCount val="30"/>
                <c:pt idx="0">
                  <c:v>0.89878519104922838</c:v>
                </c:pt>
                <c:pt idx="1">
                  <c:v>0.46122230834569333</c:v>
                </c:pt>
                <c:pt idx="2">
                  <c:v>0.3206256642538835</c:v>
                </c:pt>
                <c:pt idx="3">
                  <c:v>0.25427057981500495</c:v>
                </c:pt>
                <c:pt idx="4">
                  <c:v>0.21761211923729895</c:v>
                </c:pt>
                <c:pt idx="5">
                  <c:v>0.19580197059017918</c:v>
                </c:pt>
                <c:pt idx="6">
                  <c:v>0.18247657161768016</c:v>
                </c:pt>
                <c:pt idx="7">
                  <c:v>0.17445414119181907</c:v>
                </c:pt>
                <c:pt idx="8">
                  <c:v>0.16996702313038325</c:v>
                </c:pt>
                <c:pt idx="9">
                  <c:v>0.16795462372404518</c:v>
                </c:pt>
                <c:pt idx="10">
                  <c:v>0.16774201970323271</c:v>
                </c:pt>
                <c:pt idx="11">
                  <c:v>0.16887926222156446</c:v>
                </c:pt>
                <c:pt idx="12">
                  <c:v>0.17105484823154557</c:v>
                </c:pt>
                <c:pt idx="13">
                  <c:v>0.17404627555639407</c:v>
                </c:pt>
                <c:pt idx="14">
                  <c:v>0.17769037593313647</c:v>
                </c:pt>
                <c:pt idx="15">
                  <c:v>0.18186477316454266</c:v>
                </c:pt>
                <c:pt idx="16">
                  <c:v>0.18647588545273083</c:v>
                </c:pt>
                <c:pt idx="17">
                  <c:v>0.19145092695490393</c:v>
                </c:pt>
                <c:pt idx="18">
                  <c:v>0.19673243516359068</c:v>
                </c:pt>
                <c:pt idx="19">
                  <c:v>0.20227444007281403</c:v>
                </c:pt>
                <c:pt idx="20">
                  <c:v>0.20803972786821162</c:v>
                </c:pt>
                <c:pt idx="21">
                  <c:v>0.21399785088348694</c:v>
                </c:pt>
                <c:pt idx="22">
                  <c:v>0.22012365669865597</c:v>
                </c:pt>
                <c:pt idx="23">
                  <c:v>0.22639618496373193</c:v>
                </c:pt>
                <c:pt idx="24">
                  <c:v>0.23279782898472609</c:v>
                </c:pt>
                <c:pt idx="25">
                  <c:v>0.23931369078980164</c:v>
                </c:pt>
                <c:pt idx="26">
                  <c:v>0.24593107951406074</c:v>
                </c:pt>
                <c:pt idx="27">
                  <c:v>0.25263911727330507</c:v>
                </c:pt>
                <c:pt idx="28">
                  <c:v>0.25942842658115683</c:v>
                </c:pt>
                <c:pt idx="29">
                  <c:v>0.26629088028275538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036-993C-38FC52123459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seat'!$R$5:$R$34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seat'!$S$5:$S$34</c:f>
              <c:numCache>
                <c:formatCode>#,##0.0000</c:formatCode>
                <c:ptCount val="30"/>
                <c:pt idx="0">
                  <c:v>0.89836270130561846</c:v>
                </c:pt>
                <c:pt idx="1">
                  <c:v>0.46037732885847343</c:v>
                </c:pt>
                <c:pt idx="2">
                  <c:v>0.31935819502305357</c:v>
                </c:pt>
                <c:pt idx="3">
                  <c:v>0.2525806208405651</c:v>
                </c:pt>
                <c:pt idx="4">
                  <c:v>0.21549967051924909</c:v>
                </c:pt>
                <c:pt idx="5">
                  <c:v>0.19326703212851937</c:v>
                </c:pt>
                <c:pt idx="6">
                  <c:v>0.17951914341241038</c:v>
                </c:pt>
                <c:pt idx="7">
                  <c:v>0.17107422324293931</c:v>
                </c:pt>
                <c:pt idx="8">
                  <c:v>0.16616461543789354</c:v>
                </c:pt>
                <c:pt idx="9">
                  <c:v>0.16372972628794549</c:v>
                </c:pt>
                <c:pt idx="10">
                  <c:v>0.16309463252352305</c:v>
                </c:pt>
                <c:pt idx="11">
                  <c:v>0.16380938529824479</c:v>
                </c:pt>
                <c:pt idx="12">
                  <c:v>0.16556248156461595</c:v>
                </c:pt>
                <c:pt idx="13">
                  <c:v>0.1681314191458545</c:v>
                </c:pt>
                <c:pt idx="14">
                  <c:v>0.17135302977898692</c:v>
                </c:pt>
                <c:pt idx="15">
                  <c:v>0.17510493726678317</c:v>
                </c:pt>
                <c:pt idx="16">
                  <c:v>0.17929355981136133</c:v>
                </c:pt>
                <c:pt idx="17">
                  <c:v>0.18384611156992448</c:v>
                </c:pt>
                <c:pt idx="18">
                  <c:v>0.18870513003500122</c:v>
                </c:pt>
                <c:pt idx="19">
                  <c:v>0.19382464520061463</c:v>
                </c:pt>
                <c:pt idx="20">
                  <c:v>0.19916744325240227</c:v>
                </c:pt>
                <c:pt idx="21">
                  <c:v>0.20470307652406761</c:v>
                </c:pt>
                <c:pt idx="22">
                  <c:v>0.21040639259562666</c:v>
                </c:pt>
                <c:pt idx="23">
                  <c:v>0.21625643111709264</c:v>
                </c:pt>
                <c:pt idx="24">
                  <c:v>0.22223558539447683</c:v>
                </c:pt>
                <c:pt idx="25">
                  <c:v>0.22832895745594245</c:v>
                </c:pt>
                <c:pt idx="26">
                  <c:v>0.23452385643659152</c:v>
                </c:pt>
                <c:pt idx="27">
                  <c:v>0.24080940445222587</c:v>
                </c:pt>
                <c:pt idx="28">
                  <c:v>0.24717622401646772</c:v>
                </c:pt>
                <c:pt idx="29">
                  <c:v>0.25361618797445629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9-4036-993C-38FC52123459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seat'!$T$5:$T$34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seat'!$U$5:$U$34</c:f>
              <c:numCache>
                <c:formatCode>#,##0.0000</c:formatCode>
                <c:ptCount val="30"/>
                <c:pt idx="0">
                  <c:v>0.89798317662068072</c:v>
                </c:pt>
                <c:pt idx="1">
                  <c:v>0.4596182794885979</c:v>
                </c:pt>
                <c:pt idx="2">
                  <c:v>0.3182196209682403</c:v>
                </c:pt>
                <c:pt idx="3">
                  <c:v>0.25106252210081403</c:v>
                </c:pt>
                <c:pt idx="4">
                  <c:v>0.21360204709456027</c:v>
                </c:pt>
                <c:pt idx="5">
                  <c:v>0.19098988401889277</c:v>
                </c:pt>
                <c:pt idx="6">
                  <c:v>0.17686247061784599</c:v>
                </c:pt>
                <c:pt idx="7">
                  <c:v>0.16803802576343718</c:v>
                </c:pt>
                <c:pt idx="8">
                  <c:v>0.16274889327345365</c:v>
                </c:pt>
                <c:pt idx="9">
                  <c:v>0.15993447943856781</c:v>
                </c:pt>
                <c:pt idx="10">
                  <c:v>0.15891986098920763</c:v>
                </c:pt>
                <c:pt idx="11">
                  <c:v>0.15925508907899161</c:v>
                </c:pt>
                <c:pt idx="12">
                  <c:v>0.160628660660425</c:v>
                </c:pt>
                <c:pt idx="13">
                  <c:v>0.16281807355672578</c:v>
                </c:pt>
                <c:pt idx="14">
                  <c:v>0.16566015950492041</c:v>
                </c:pt>
                <c:pt idx="15">
                  <c:v>0.16903254230777889</c:v>
                </c:pt>
                <c:pt idx="16">
                  <c:v>0.17284164016741932</c:v>
                </c:pt>
                <c:pt idx="17">
                  <c:v>0.17701466724104467</c:v>
                </c:pt>
                <c:pt idx="18">
                  <c:v>0.18149416102118371</c:v>
                </c:pt>
                <c:pt idx="19">
                  <c:v>0.18623415150185929</c:v>
                </c:pt>
                <c:pt idx="20">
                  <c:v>0.19119742486870916</c:v>
                </c:pt>
                <c:pt idx="21">
                  <c:v>0.19635353345543671</c:v>
                </c:pt>
                <c:pt idx="22">
                  <c:v>0.20167732484205803</c:v>
                </c:pt>
                <c:pt idx="23">
                  <c:v>0.20714783867858627</c:v>
                </c:pt>
                <c:pt idx="24">
                  <c:v>0.21274746827103266</c:v>
                </c:pt>
                <c:pt idx="25">
                  <c:v>0.21846131564756049</c:v>
                </c:pt>
                <c:pt idx="26">
                  <c:v>0.22427668994327185</c:v>
                </c:pt>
                <c:pt idx="27">
                  <c:v>0.23018271327396844</c:v>
                </c:pt>
                <c:pt idx="28">
                  <c:v>0.23617000815327249</c:v>
                </c:pt>
                <c:pt idx="29">
                  <c:v>0.2422304474263233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9-4036-993C-38FC5212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seat'!$P$5:$P$34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seat'!$Q$5:$Q$34</c:f>
              <c:numCache>
                <c:formatCode>#,##0.0000</c:formatCode>
                <c:ptCount val="30"/>
                <c:pt idx="0">
                  <c:v>0.82303224659175533</c:v>
                </c:pt>
                <c:pt idx="1">
                  <c:v>0.42334583611695681</c:v>
                </c:pt>
                <c:pt idx="2">
                  <c:v>0.29537468276805912</c:v>
                </c:pt>
                <c:pt idx="3">
                  <c:v>0.23533234370063671</c:v>
                </c:pt>
                <c:pt idx="4">
                  <c:v>0.20246153034580433</c:v>
                </c:pt>
                <c:pt idx="5">
                  <c:v>0.18317647984726698</c:v>
                </c:pt>
                <c:pt idx="6">
                  <c:v>0.17165472240946972</c:v>
                </c:pt>
                <c:pt idx="7">
                  <c:v>0.16498502313463492</c:v>
                </c:pt>
                <c:pt idx="8">
                  <c:v>0.16155002930177514</c:v>
                </c:pt>
                <c:pt idx="9">
                  <c:v>0.1603793292782979</c:v>
                </c:pt>
                <c:pt idx="10">
                  <c:v>0.160855388388917</c:v>
                </c:pt>
                <c:pt idx="11">
                  <c:v>0.16256651685010837</c:v>
                </c:pt>
                <c:pt idx="12">
                  <c:v>0.1652276986578938</c:v>
                </c:pt>
                <c:pt idx="13">
                  <c:v>0.16863535095228888</c:v>
                </c:pt>
                <c:pt idx="14">
                  <c:v>0.17264017963597161</c:v>
                </c:pt>
                <c:pt idx="15">
                  <c:v>0.17713021413595059</c:v>
                </c:pt>
                <c:pt idx="16">
                  <c:v>0.18201982989640889</c:v>
                </c:pt>
                <c:pt idx="17">
                  <c:v>0.18724243004059987</c:v>
                </c:pt>
                <c:pt idx="18">
                  <c:v>0.19274543808688158</c:v>
                </c:pt>
                <c:pt idx="19">
                  <c:v>0.19848679284994039</c:v>
                </c:pt>
                <c:pt idx="20">
                  <c:v>0.20443244479880812</c:v>
                </c:pt>
                <c:pt idx="21">
                  <c:v>0.21055453522632908</c:v>
                </c:pt>
                <c:pt idx="22">
                  <c:v>0.21683005041789627</c:v>
                </c:pt>
                <c:pt idx="23">
                  <c:v>0.22323981227800388</c:v>
                </c:pt>
                <c:pt idx="24">
                  <c:v>0.22976771120642717</c:v>
                </c:pt>
                <c:pt idx="25">
                  <c:v>0.23640011600297578</c:v>
                </c:pt>
                <c:pt idx="26">
                  <c:v>0.24312541490452469</c:v>
                </c:pt>
                <c:pt idx="27">
                  <c:v>0.24993365497125244</c:v>
                </c:pt>
                <c:pt idx="28">
                  <c:v>0.25681625608262332</c:v>
                </c:pt>
                <c:pt idx="29">
                  <c:v>0.26376578213417295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C-4671-A6C2-8EDD82CC4105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seat'!$R$5:$R$34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seat'!$S$5:$S$34</c:f>
              <c:numCache>
                <c:formatCode>#,##0.0000</c:formatCode>
                <c:ptCount val="30"/>
                <c:pt idx="0">
                  <c:v>0.82260975684814541</c:v>
                </c:pt>
                <c:pt idx="1">
                  <c:v>0.42250085662973691</c:v>
                </c:pt>
                <c:pt idx="2">
                  <c:v>0.29410721353722918</c:v>
                </c:pt>
                <c:pt idx="3">
                  <c:v>0.23364238472619683</c:v>
                </c:pt>
                <c:pt idx="4">
                  <c:v>0.20034908162775447</c:v>
                </c:pt>
                <c:pt idx="5">
                  <c:v>0.18064154138560717</c:v>
                </c:pt>
                <c:pt idx="6">
                  <c:v>0.16869729420419993</c:v>
                </c:pt>
                <c:pt idx="7">
                  <c:v>0.16160510518575516</c:v>
                </c:pt>
                <c:pt idx="8">
                  <c:v>0.1577476216092854</c:v>
                </c:pt>
                <c:pt idx="9">
                  <c:v>0.15615443184219818</c:v>
                </c:pt>
                <c:pt idx="10">
                  <c:v>0.1562080012092073</c:v>
                </c:pt>
                <c:pt idx="11">
                  <c:v>0.1574966399267887</c:v>
                </c:pt>
                <c:pt idx="12">
                  <c:v>0.15973533199096418</c:v>
                </c:pt>
                <c:pt idx="13">
                  <c:v>0.16272049454174928</c:v>
                </c:pt>
                <c:pt idx="14">
                  <c:v>0.16630283348182207</c:v>
                </c:pt>
                <c:pt idx="15">
                  <c:v>0.17037037823819109</c:v>
                </c:pt>
                <c:pt idx="16">
                  <c:v>0.17483750425503938</c:v>
                </c:pt>
                <c:pt idx="17">
                  <c:v>0.17963761465562042</c:v>
                </c:pt>
                <c:pt idx="18">
                  <c:v>0.18471813295829212</c:v>
                </c:pt>
                <c:pt idx="19">
                  <c:v>0.19003699797774098</c:v>
                </c:pt>
                <c:pt idx="20">
                  <c:v>0.19556016018299877</c:v>
                </c:pt>
                <c:pt idx="21">
                  <c:v>0.20125976086690972</c:v>
                </c:pt>
                <c:pt idx="22">
                  <c:v>0.20711278631486696</c:v>
                </c:pt>
                <c:pt idx="23">
                  <c:v>0.21310005843136459</c:v>
                </c:pt>
                <c:pt idx="24">
                  <c:v>0.2192054676161779</c:v>
                </c:pt>
                <c:pt idx="25">
                  <c:v>0.22541538266911654</c:v>
                </c:pt>
                <c:pt idx="26">
                  <c:v>0.23171819182705547</c:v>
                </c:pt>
                <c:pt idx="27">
                  <c:v>0.23810394215017328</c:v>
                </c:pt>
                <c:pt idx="28">
                  <c:v>0.24456405351793417</c:v>
                </c:pt>
                <c:pt idx="29">
                  <c:v>0.25109108982587386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C-4671-A6C2-8EDD82CC4105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seat'!$T$5:$T$34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seat'!$U$5:$U$34</c:f>
              <c:numCache>
                <c:formatCode>#,##0.0000</c:formatCode>
                <c:ptCount val="30"/>
                <c:pt idx="0">
                  <c:v>0.82223023216320767</c:v>
                </c:pt>
                <c:pt idx="1">
                  <c:v>0.42174180725986138</c:v>
                </c:pt>
                <c:pt idx="2">
                  <c:v>0.29296863948241592</c:v>
                </c:pt>
                <c:pt idx="3">
                  <c:v>0.23212428598644574</c:v>
                </c:pt>
                <c:pt idx="4">
                  <c:v>0.19845145820306564</c:v>
                </c:pt>
                <c:pt idx="5">
                  <c:v>0.17836439327598058</c:v>
                </c:pt>
                <c:pt idx="6">
                  <c:v>0.16604062140963555</c:v>
                </c:pt>
                <c:pt idx="7">
                  <c:v>0.15856890770625304</c:v>
                </c:pt>
                <c:pt idx="8">
                  <c:v>0.15433189944484552</c:v>
                </c:pt>
                <c:pt idx="9">
                  <c:v>0.15235918499282053</c:v>
                </c:pt>
                <c:pt idx="10">
                  <c:v>0.15203322967489186</c:v>
                </c:pt>
                <c:pt idx="11">
                  <c:v>0.15294234370753551</c:v>
                </c:pt>
                <c:pt idx="12">
                  <c:v>0.15480151108677323</c:v>
                </c:pt>
                <c:pt idx="13">
                  <c:v>0.15740714895262053</c:v>
                </c:pt>
                <c:pt idx="14">
                  <c:v>0.16060996320775556</c:v>
                </c:pt>
                <c:pt idx="15">
                  <c:v>0.16429798327918682</c:v>
                </c:pt>
                <c:pt idx="16">
                  <c:v>0.16838558461109737</c:v>
                </c:pt>
                <c:pt idx="17">
                  <c:v>0.17280617032674062</c:v>
                </c:pt>
                <c:pt idx="18">
                  <c:v>0.17750716394447458</c:v>
                </c:pt>
                <c:pt idx="19">
                  <c:v>0.18244650427898565</c:v>
                </c:pt>
                <c:pt idx="20">
                  <c:v>0.18759014179930567</c:v>
                </c:pt>
                <c:pt idx="21">
                  <c:v>0.19291021779827885</c:v>
                </c:pt>
                <c:pt idx="22">
                  <c:v>0.19838371856129833</c:v>
                </c:pt>
                <c:pt idx="23">
                  <c:v>0.20399146599285822</c:v>
                </c:pt>
                <c:pt idx="24">
                  <c:v>0.20971735049273374</c:v>
                </c:pt>
                <c:pt idx="25">
                  <c:v>0.21554774086073464</c:v>
                </c:pt>
                <c:pt idx="26">
                  <c:v>0.2214710253337358</c:v>
                </c:pt>
                <c:pt idx="27">
                  <c:v>0.22747725097191582</c:v>
                </c:pt>
                <c:pt idx="28">
                  <c:v>0.23355783765473895</c:v>
                </c:pt>
                <c:pt idx="29">
                  <c:v>0.23970534927774084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C-4671-A6C2-8EDD82C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11</xdr:row>
      <xdr:rowOff>41030</xdr:rowOff>
    </xdr:from>
    <xdr:to>
      <xdr:col>11</xdr:col>
      <xdr:colOff>327660</xdr:colOff>
      <xdr:row>26</xdr:row>
      <xdr:rowOff>41031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BDB45-463C-4E20-9DCC-078CFA00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13</xdr:row>
      <xdr:rowOff>106680</xdr:rowOff>
    </xdr:from>
    <xdr:to>
      <xdr:col>19</xdr:col>
      <xdr:colOff>160020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B2C49-4CA6-464A-8789-DE1F38B5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B58F-422C-4964-B558-66FAEC3F49F0}">
  <dimension ref="B2:U34"/>
  <sheetViews>
    <sheetView tabSelected="1" topLeftCell="G1" zoomScale="130" zoomScaleNormal="130" workbookViewId="0">
      <selection activeCell="K5" sqref="K5:K34"/>
    </sheetView>
  </sheetViews>
  <sheetFormatPr defaultRowHeight="15" x14ac:dyDescent="0.25"/>
  <cols>
    <col min="2" max="2" width="9" style="1" bestFit="1" customWidth="1"/>
    <col min="3" max="3" width="8.57031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22" bestFit="1" customWidth="1"/>
    <col min="9" max="9" width="16" style="1" bestFit="1" customWidth="1"/>
    <col min="10" max="10" width="10.5703125" style="16" customWidth="1"/>
    <col min="11" max="11" width="4.5703125" style="1" bestFit="1" customWidth="1"/>
    <col min="12" max="12" width="8.85546875" style="1" bestFit="1" customWidth="1"/>
    <col min="13" max="13" width="8.7109375" style="1" bestFit="1" customWidth="1"/>
    <col min="14" max="14" width="9.28515625" style="1" bestFit="1" customWidth="1"/>
    <col min="15" max="15" width="10.7109375" style="1" bestFit="1" customWidth="1"/>
    <col min="16" max="16" width="6.5703125" style="1" bestFit="1" customWidth="1"/>
    <col min="17" max="17" width="7.5703125" style="16" bestFit="1" customWidth="1"/>
    <col min="18" max="18" width="6.5703125" style="1" bestFit="1" customWidth="1"/>
    <col min="19" max="19" width="7.5703125" style="16" bestFit="1" customWidth="1"/>
    <col min="20" max="20" width="6.5703125" style="1" bestFit="1" customWidth="1"/>
    <col min="21" max="21" width="7.5703125" style="16" bestFit="1" customWidth="1"/>
  </cols>
  <sheetData>
    <row r="2" spans="2:21" ht="15.75" thickBot="1" x14ac:dyDescent="0.3"/>
    <row r="3" spans="2:21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23" t="s">
        <v>1</v>
      </c>
      <c r="I3" s="3" t="s">
        <v>12</v>
      </c>
      <c r="J3" s="19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18</v>
      </c>
      <c r="P3" s="4" t="s">
        <v>17</v>
      </c>
      <c r="Q3" s="17" t="s">
        <v>16</v>
      </c>
      <c r="R3" s="4" t="s">
        <v>17</v>
      </c>
      <c r="S3" s="17" t="s">
        <v>16</v>
      </c>
      <c r="T3" s="4" t="s">
        <v>17</v>
      </c>
      <c r="U3" s="17" t="s">
        <v>16</v>
      </c>
    </row>
    <row r="4" spans="2:21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24" t="s">
        <v>10</v>
      </c>
      <c r="I4" s="6"/>
      <c r="J4" s="20"/>
      <c r="K4" s="6"/>
      <c r="L4" s="6" t="s">
        <v>21</v>
      </c>
      <c r="M4" s="6" t="s">
        <v>20</v>
      </c>
      <c r="N4" s="6" t="s">
        <v>19</v>
      </c>
      <c r="O4" s="6"/>
      <c r="P4" s="28" t="s">
        <v>21</v>
      </c>
      <c r="Q4" s="29"/>
      <c r="R4" s="28" t="s">
        <v>20</v>
      </c>
      <c r="S4" s="29"/>
      <c r="T4" s="28" t="s">
        <v>19</v>
      </c>
      <c r="U4" s="29"/>
    </row>
    <row r="5" spans="2:21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5">
        <f>G5*SQRT(F5*E5*D5)*3.28084</f>
        <v>778.34315194077169</v>
      </c>
      <c r="I5" s="8">
        <f>0.5*C5*H5^2</f>
        <v>250.50576870857486</v>
      </c>
      <c r="J5" s="21">
        <v>1.7781999999999999E-2</v>
      </c>
      <c r="K5" s="8">
        <v>9.5</v>
      </c>
      <c r="L5" s="27">
        <v>0.53</v>
      </c>
      <c r="M5" s="27">
        <v>0.56000000000000005</v>
      </c>
      <c r="N5" s="27">
        <v>0.59</v>
      </c>
      <c r="O5" s="8">
        <v>2.5</v>
      </c>
      <c r="P5" s="7">
        <v>5</v>
      </c>
      <c r="Q5" s="18">
        <f>((I5*J5)/(P5))+(((O5^2)*P5)/(K5*L5*PI()*I5))</f>
        <v>0.89878519104922838</v>
      </c>
      <c r="R5" s="7">
        <v>5</v>
      </c>
      <c r="S5" s="18">
        <f>((I5*J5)/(R5))+(((O5^2)*R5)/(K5*M5*PI()*I5))</f>
        <v>0.89836270130561846</v>
      </c>
      <c r="T5" s="7">
        <v>5</v>
      </c>
      <c r="U5" s="18">
        <f>((I5*J5)/(T5))+(((O5^2)*T5)/(K5*N5*PI()*I5))</f>
        <v>0.89798317662068072</v>
      </c>
    </row>
    <row r="6" spans="2:21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5">
        <f t="shared" ref="H6:H34" si="0">G6*SQRT(F6*E6*D6)*3.28084</f>
        <v>778.34315194077169</v>
      </c>
      <c r="I6" s="8">
        <f t="shared" ref="I6:I34" si="1">0.5*C6*H6^2</f>
        <v>250.50576870857486</v>
      </c>
      <c r="J6" s="21">
        <v>1.7781999999999999E-2</v>
      </c>
      <c r="K6" s="8">
        <v>9.5</v>
      </c>
      <c r="L6" s="8">
        <v>0.53</v>
      </c>
      <c r="M6" s="8">
        <v>0.56000000000000005</v>
      </c>
      <c r="N6" s="8">
        <v>0.59</v>
      </c>
      <c r="O6" s="8">
        <v>2.5</v>
      </c>
      <c r="P6" s="7">
        <v>10</v>
      </c>
      <c r="Q6" s="18">
        <f t="shared" ref="Q6:Q34" si="2">((I6*J6)/(P6))+(((O6^2)*P6)/(K6*L6*PI()*I6))</f>
        <v>0.46122230834569333</v>
      </c>
      <c r="R6" s="7">
        <v>10</v>
      </c>
      <c r="S6" s="18">
        <f t="shared" ref="S6:S34" si="3">((I6*J6)/(R6))+(((O6^2)*R6)/(K6*M6*PI()*I6))</f>
        <v>0.46037732885847343</v>
      </c>
      <c r="T6" s="7">
        <v>10</v>
      </c>
      <c r="U6" s="18">
        <f t="shared" ref="U6:U34" si="4">((I6*J6)/(T6))+(((O6^2)*T6)/(K6*N6*PI()*I6))</f>
        <v>0.4596182794885979</v>
      </c>
    </row>
    <row r="7" spans="2:21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5">
        <f t="shared" si="0"/>
        <v>778.34315194077169</v>
      </c>
      <c r="I7" s="8">
        <f t="shared" si="1"/>
        <v>250.50576870857486</v>
      </c>
      <c r="J7" s="21">
        <v>1.7781999999999999E-2</v>
      </c>
      <c r="K7" s="8">
        <v>9.5</v>
      </c>
      <c r="L7" s="8">
        <v>0.53</v>
      </c>
      <c r="M7" s="8">
        <v>0.56000000000000005</v>
      </c>
      <c r="N7" s="8">
        <v>0.59</v>
      </c>
      <c r="O7" s="8">
        <v>2.5</v>
      </c>
      <c r="P7" s="7">
        <v>15</v>
      </c>
      <c r="Q7" s="18">
        <f t="shared" si="2"/>
        <v>0.3206256642538835</v>
      </c>
      <c r="R7" s="7">
        <v>15</v>
      </c>
      <c r="S7" s="18">
        <f t="shared" si="3"/>
        <v>0.31935819502305357</v>
      </c>
      <c r="T7" s="7">
        <v>15</v>
      </c>
      <c r="U7" s="18">
        <f t="shared" si="4"/>
        <v>0.3182196209682403</v>
      </c>
    </row>
    <row r="8" spans="2:21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5">
        <f t="shared" si="0"/>
        <v>778.34315194077169</v>
      </c>
      <c r="I8" s="8">
        <f t="shared" si="1"/>
        <v>250.50576870857486</v>
      </c>
      <c r="J8" s="21">
        <v>1.7781999999999999E-2</v>
      </c>
      <c r="K8" s="8">
        <v>9.5</v>
      </c>
      <c r="L8" s="8">
        <v>0.53</v>
      </c>
      <c r="M8" s="8">
        <v>0.56000000000000005</v>
      </c>
      <c r="N8" s="8">
        <v>0.59</v>
      </c>
      <c r="O8" s="8">
        <v>2.5</v>
      </c>
      <c r="P8" s="7">
        <v>20</v>
      </c>
      <c r="Q8" s="18">
        <f t="shared" si="2"/>
        <v>0.25427057981500495</v>
      </c>
      <c r="R8" s="7">
        <v>20</v>
      </c>
      <c r="S8" s="18">
        <f t="shared" si="3"/>
        <v>0.2525806208405651</v>
      </c>
      <c r="T8" s="7">
        <v>20</v>
      </c>
      <c r="U8" s="18">
        <f t="shared" si="4"/>
        <v>0.25106252210081403</v>
      </c>
    </row>
    <row r="9" spans="2:21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5">
        <f t="shared" si="0"/>
        <v>778.34315194077169</v>
      </c>
      <c r="I9" s="8">
        <f t="shared" si="1"/>
        <v>250.50576870857486</v>
      </c>
      <c r="J9" s="21">
        <v>1.7781999999999999E-2</v>
      </c>
      <c r="K9" s="8">
        <v>9.5</v>
      </c>
      <c r="L9" s="8">
        <v>0.53</v>
      </c>
      <c r="M9" s="8">
        <v>0.56000000000000005</v>
      </c>
      <c r="N9" s="8">
        <v>0.59</v>
      </c>
      <c r="O9" s="8">
        <v>2.5</v>
      </c>
      <c r="P9" s="7">
        <v>25</v>
      </c>
      <c r="Q9" s="18">
        <f t="shared" si="2"/>
        <v>0.21761211923729895</v>
      </c>
      <c r="R9" s="7">
        <v>25</v>
      </c>
      <c r="S9" s="18">
        <f t="shared" si="3"/>
        <v>0.21549967051924909</v>
      </c>
      <c r="T9" s="7">
        <v>25</v>
      </c>
      <c r="U9" s="18">
        <f t="shared" si="4"/>
        <v>0.21360204709456027</v>
      </c>
    </row>
    <row r="10" spans="2:21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5">
        <f t="shared" si="0"/>
        <v>778.34315194077169</v>
      </c>
      <c r="I10" s="8">
        <f t="shared" si="1"/>
        <v>250.50576870857486</v>
      </c>
      <c r="J10" s="21">
        <v>1.7781999999999999E-2</v>
      </c>
      <c r="K10" s="8">
        <v>9.5</v>
      </c>
      <c r="L10" s="8">
        <v>0.53</v>
      </c>
      <c r="M10" s="8">
        <v>0.56000000000000005</v>
      </c>
      <c r="N10" s="8">
        <v>0.59</v>
      </c>
      <c r="O10" s="8">
        <v>2.5</v>
      </c>
      <c r="P10" s="7">
        <v>30</v>
      </c>
      <c r="Q10" s="18">
        <f t="shared" si="2"/>
        <v>0.19580197059017918</v>
      </c>
      <c r="R10" s="7">
        <v>30</v>
      </c>
      <c r="S10" s="18">
        <f t="shared" si="3"/>
        <v>0.19326703212851937</v>
      </c>
      <c r="T10" s="7">
        <v>30</v>
      </c>
      <c r="U10" s="18">
        <f t="shared" si="4"/>
        <v>0.19098988401889277</v>
      </c>
    </row>
    <row r="11" spans="2:21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5">
        <f t="shared" si="0"/>
        <v>778.34315194077169</v>
      </c>
      <c r="I11" s="8">
        <f t="shared" si="1"/>
        <v>250.50576870857486</v>
      </c>
      <c r="J11" s="21">
        <v>1.7781999999999999E-2</v>
      </c>
      <c r="K11" s="8">
        <v>9.5</v>
      </c>
      <c r="L11" s="8">
        <v>0.53</v>
      </c>
      <c r="M11" s="8">
        <v>0.56000000000000005</v>
      </c>
      <c r="N11" s="8">
        <v>0.59</v>
      </c>
      <c r="O11" s="8">
        <v>2.5</v>
      </c>
      <c r="P11" s="7">
        <v>35</v>
      </c>
      <c r="Q11" s="18">
        <f t="shared" si="2"/>
        <v>0.18247657161768016</v>
      </c>
      <c r="R11" s="7">
        <v>35</v>
      </c>
      <c r="S11" s="18">
        <f t="shared" si="3"/>
        <v>0.17951914341241038</v>
      </c>
      <c r="T11" s="7">
        <v>35</v>
      </c>
      <c r="U11" s="18">
        <f t="shared" si="4"/>
        <v>0.17686247061784599</v>
      </c>
    </row>
    <row r="12" spans="2:21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5">
        <f t="shared" si="0"/>
        <v>778.34315194077169</v>
      </c>
      <c r="I12" s="8">
        <f t="shared" si="1"/>
        <v>250.50576870857486</v>
      </c>
      <c r="J12" s="21">
        <v>1.7781999999999999E-2</v>
      </c>
      <c r="K12" s="8">
        <v>9.5</v>
      </c>
      <c r="L12" s="8">
        <v>0.53</v>
      </c>
      <c r="M12" s="8">
        <v>0.56000000000000005</v>
      </c>
      <c r="N12" s="8">
        <v>0.59</v>
      </c>
      <c r="O12" s="8">
        <v>2.5</v>
      </c>
      <c r="P12" s="7">
        <v>40</v>
      </c>
      <c r="Q12" s="18">
        <f t="shared" si="2"/>
        <v>0.17445414119181907</v>
      </c>
      <c r="R12" s="7">
        <v>40</v>
      </c>
      <c r="S12" s="18">
        <f t="shared" si="3"/>
        <v>0.17107422324293931</v>
      </c>
      <c r="T12" s="7">
        <v>40</v>
      </c>
      <c r="U12" s="18">
        <f t="shared" si="4"/>
        <v>0.16803802576343718</v>
      </c>
    </row>
    <row r="13" spans="2:21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5">
        <f t="shared" si="0"/>
        <v>778.34315194077169</v>
      </c>
      <c r="I13" s="8">
        <f t="shared" si="1"/>
        <v>250.50576870857486</v>
      </c>
      <c r="J13" s="21">
        <v>1.7781999999999999E-2</v>
      </c>
      <c r="K13" s="8">
        <v>9.5</v>
      </c>
      <c r="L13" s="8">
        <v>0.53</v>
      </c>
      <c r="M13" s="8">
        <v>0.56000000000000005</v>
      </c>
      <c r="N13" s="8">
        <v>0.59</v>
      </c>
      <c r="O13" s="8">
        <v>2.5</v>
      </c>
      <c r="P13" s="7">
        <v>45</v>
      </c>
      <c r="Q13" s="18">
        <f t="shared" si="2"/>
        <v>0.16996702313038325</v>
      </c>
      <c r="R13" s="7">
        <v>45</v>
      </c>
      <c r="S13" s="18">
        <f t="shared" si="3"/>
        <v>0.16616461543789354</v>
      </c>
      <c r="T13" s="7">
        <v>45</v>
      </c>
      <c r="U13" s="18">
        <f t="shared" si="4"/>
        <v>0.16274889327345365</v>
      </c>
    </row>
    <row r="14" spans="2:21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5">
        <f t="shared" si="0"/>
        <v>778.34315194077169</v>
      </c>
      <c r="I14" s="8">
        <f t="shared" si="1"/>
        <v>250.50576870857486</v>
      </c>
      <c r="J14" s="21">
        <v>1.7781999999999999E-2</v>
      </c>
      <c r="K14" s="8">
        <v>9.5</v>
      </c>
      <c r="L14" s="8">
        <v>0.53</v>
      </c>
      <c r="M14" s="8">
        <v>0.56000000000000005</v>
      </c>
      <c r="N14" s="8">
        <v>0.59</v>
      </c>
      <c r="O14" s="8">
        <v>2.5</v>
      </c>
      <c r="P14" s="7">
        <v>50</v>
      </c>
      <c r="Q14" s="18">
        <f t="shared" si="2"/>
        <v>0.16795462372404518</v>
      </c>
      <c r="R14" s="7">
        <v>50</v>
      </c>
      <c r="S14" s="18">
        <f t="shared" si="3"/>
        <v>0.16372972628794549</v>
      </c>
      <c r="T14" s="7">
        <v>50</v>
      </c>
      <c r="U14" s="18">
        <f t="shared" si="4"/>
        <v>0.15993447943856781</v>
      </c>
    </row>
    <row r="15" spans="2:21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5">
        <f t="shared" si="0"/>
        <v>778.34315194077169</v>
      </c>
      <c r="I15" s="8">
        <f t="shared" si="1"/>
        <v>250.50576870857486</v>
      </c>
      <c r="J15" s="21">
        <v>1.7781999999999999E-2</v>
      </c>
      <c r="K15" s="8">
        <v>9.5</v>
      </c>
      <c r="L15" s="8">
        <v>0.53</v>
      </c>
      <c r="M15" s="8">
        <v>0.56000000000000005</v>
      </c>
      <c r="N15" s="8">
        <v>0.59</v>
      </c>
      <c r="O15" s="8">
        <v>2.5</v>
      </c>
      <c r="P15" s="7">
        <v>55</v>
      </c>
      <c r="Q15" s="18">
        <f t="shared" si="2"/>
        <v>0.16774201970323271</v>
      </c>
      <c r="R15" s="7">
        <v>55</v>
      </c>
      <c r="S15" s="18">
        <f t="shared" si="3"/>
        <v>0.16309463252352305</v>
      </c>
      <c r="T15" s="7">
        <v>55</v>
      </c>
      <c r="U15" s="18">
        <f t="shared" si="4"/>
        <v>0.15891986098920763</v>
      </c>
    </row>
    <row r="16" spans="2:21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5">
        <f t="shared" si="0"/>
        <v>778.34315194077169</v>
      </c>
      <c r="I16" s="8">
        <f t="shared" si="1"/>
        <v>250.50576870857486</v>
      </c>
      <c r="J16" s="21">
        <v>1.7781999999999999E-2</v>
      </c>
      <c r="K16" s="8">
        <v>9.5</v>
      </c>
      <c r="L16" s="8">
        <v>0.53</v>
      </c>
      <c r="M16" s="8">
        <v>0.56000000000000005</v>
      </c>
      <c r="N16" s="8">
        <v>0.59</v>
      </c>
      <c r="O16" s="8">
        <v>2.5</v>
      </c>
      <c r="P16" s="7">
        <v>60</v>
      </c>
      <c r="Q16" s="18">
        <f t="shared" si="2"/>
        <v>0.16887926222156446</v>
      </c>
      <c r="R16" s="7">
        <v>60</v>
      </c>
      <c r="S16" s="18">
        <f t="shared" si="3"/>
        <v>0.16380938529824479</v>
      </c>
      <c r="T16" s="7">
        <v>60</v>
      </c>
      <c r="U16" s="18">
        <f t="shared" si="4"/>
        <v>0.15925508907899161</v>
      </c>
    </row>
    <row r="17" spans="2:21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5">
        <f t="shared" si="0"/>
        <v>778.34315194077169</v>
      </c>
      <c r="I17" s="8">
        <f t="shared" si="1"/>
        <v>250.50576870857486</v>
      </c>
      <c r="J17" s="21">
        <v>1.7781999999999999E-2</v>
      </c>
      <c r="K17" s="8">
        <v>9.5</v>
      </c>
      <c r="L17" s="8">
        <v>0.53</v>
      </c>
      <c r="M17" s="8">
        <v>0.56000000000000005</v>
      </c>
      <c r="N17" s="8">
        <v>0.59</v>
      </c>
      <c r="O17" s="8">
        <v>2.5</v>
      </c>
      <c r="P17" s="7">
        <v>65</v>
      </c>
      <c r="Q17" s="18">
        <f t="shared" si="2"/>
        <v>0.17105484823154557</v>
      </c>
      <c r="R17" s="7">
        <v>65</v>
      </c>
      <c r="S17" s="18">
        <f t="shared" si="3"/>
        <v>0.16556248156461595</v>
      </c>
      <c r="T17" s="7">
        <v>65</v>
      </c>
      <c r="U17" s="18">
        <f t="shared" si="4"/>
        <v>0.160628660660425</v>
      </c>
    </row>
    <row r="18" spans="2:21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5">
        <f t="shared" si="0"/>
        <v>778.34315194077169</v>
      </c>
      <c r="I18" s="8">
        <f t="shared" si="1"/>
        <v>250.50576870857486</v>
      </c>
      <c r="J18" s="21">
        <v>1.7781999999999999E-2</v>
      </c>
      <c r="K18" s="8">
        <v>9.5</v>
      </c>
      <c r="L18" s="8">
        <v>0.53</v>
      </c>
      <c r="M18" s="8">
        <v>0.56000000000000005</v>
      </c>
      <c r="N18" s="8">
        <v>0.59</v>
      </c>
      <c r="O18" s="8">
        <v>2.5</v>
      </c>
      <c r="P18" s="7">
        <v>70</v>
      </c>
      <c r="Q18" s="18">
        <f t="shared" si="2"/>
        <v>0.17404627555639407</v>
      </c>
      <c r="R18" s="7">
        <v>70</v>
      </c>
      <c r="S18" s="18">
        <f t="shared" si="3"/>
        <v>0.1681314191458545</v>
      </c>
      <c r="T18" s="7">
        <v>70</v>
      </c>
      <c r="U18" s="18">
        <f t="shared" si="4"/>
        <v>0.16281807355672578</v>
      </c>
    </row>
    <row r="19" spans="2:21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5">
        <f t="shared" si="0"/>
        <v>778.34315194077169</v>
      </c>
      <c r="I19" s="8">
        <f t="shared" si="1"/>
        <v>250.50576870857486</v>
      </c>
      <c r="J19" s="21">
        <v>1.7781999999999999E-2</v>
      </c>
      <c r="K19" s="8">
        <v>9.5</v>
      </c>
      <c r="L19" s="8">
        <v>0.53</v>
      </c>
      <c r="M19" s="8">
        <v>0.56000000000000005</v>
      </c>
      <c r="N19" s="8">
        <v>0.59</v>
      </c>
      <c r="O19" s="8">
        <v>2.5</v>
      </c>
      <c r="P19" s="7">
        <v>75</v>
      </c>
      <c r="Q19" s="18">
        <f t="shared" si="2"/>
        <v>0.17769037593313647</v>
      </c>
      <c r="R19" s="7">
        <v>75</v>
      </c>
      <c r="S19" s="18">
        <f t="shared" si="3"/>
        <v>0.17135302977898692</v>
      </c>
      <c r="T19" s="7">
        <v>75</v>
      </c>
      <c r="U19" s="18">
        <f t="shared" si="4"/>
        <v>0.16566015950492041</v>
      </c>
    </row>
    <row r="20" spans="2:21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5">
        <f t="shared" si="0"/>
        <v>778.34315194077169</v>
      </c>
      <c r="I20" s="8">
        <f t="shared" si="1"/>
        <v>250.50576870857486</v>
      </c>
      <c r="J20" s="21">
        <v>1.7781999999999999E-2</v>
      </c>
      <c r="K20" s="8">
        <v>9.5</v>
      </c>
      <c r="L20" s="8">
        <v>0.53</v>
      </c>
      <c r="M20" s="8">
        <v>0.56000000000000005</v>
      </c>
      <c r="N20" s="8">
        <v>0.59</v>
      </c>
      <c r="O20" s="8">
        <v>2.5</v>
      </c>
      <c r="P20" s="7">
        <v>80</v>
      </c>
      <c r="Q20" s="18">
        <f t="shared" si="2"/>
        <v>0.18186477316454266</v>
      </c>
      <c r="R20" s="7">
        <v>80</v>
      </c>
      <c r="S20" s="18">
        <f t="shared" si="3"/>
        <v>0.17510493726678317</v>
      </c>
      <c r="T20" s="7">
        <v>80</v>
      </c>
      <c r="U20" s="18">
        <f t="shared" si="4"/>
        <v>0.16903254230777889</v>
      </c>
    </row>
    <row r="21" spans="2:21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5">
        <f t="shared" si="0"/>
        <v>778.34315194077169</v>
      </c>
      <c r="I21" s="8">
        <f t="shared" si="1"/>
        <v>250.50576870857486</v>
      </c>
      <c r="J21" s="21">
        <v>1.7781999999999999E-2</v>
      </c>
      <c r="K21" s="8">
        <v>9.5</v>
      </c>
      <c r="L21" s="8">
        <v>0.53</v>
      </c>
      <c r="M21" s="8">
        <v>0.56000000000000005</v>
      </c>
      <c r="N21" s="8">
        <v>0.59</v>
      </c>
      <c r="O21" s="8">
        <v>2.5</v>
      </c>
      <c r="P21" s="7">
        <v>85</v>
      </c>
      <c r="Q21" s="18">
        <f t="shared" si="2"/>
        <v>0.18647588545273083</v>
      </c>
      <c r="R21" s="7">
        <v>85</v>
      </c>
      <c r="S21" s="18">
        <f t="shared" si="3"/>
        <v>0.17929355981136133</v>
      </c>
      <c r="T21" s="7">
        <v>85</v>
      </c>
      <c r="U21" s="18">
        <f t="shared" si="4"/>
        <v>0.17284164016741932</v>
      </c>
    </row>
    <row r="22" spans="2:21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5">
        <f t="shared" si="0"/>
        <v>778.34315194077169</v>
      </c>
      <c r="I22" s="8">
        <f t="shared" si="1"/>
        <v>250.50576870857486</v>
      </c>
      <c r="J22" s="21">
        <v>1.7781999999999999E-2</v>
      </c>
      <c r="K22" s="8">
        <v>9.5</v>
      </c>
      <c r="L22" s="8">
        <v>0.53</v>
      </c>
      <c r="M22" s="8">
        <v>0.56000000000000005</v>
      </c>
      <c r="N22" s="8">
        <v>0.59</v>
      </c>
      <c r="O22" s="8">
        <v>2.5</v>
      </c>
      <c r="P22" s="7">
        <v>90</v>
      </c>
      <c r="Q22" s="18">
        <f t="shared" si="2"/>
        <v>0.19145092695490393</v>
      </c>
      <c r="R22" s="7">
        <v>90</v>
      </c>
      <c r="S22" s="18">
        <f t="shared" si="3"/>
        <v>0.18384611156992448</v>
      </c>
      <c r="T22" s="7">
        <v>90</v>
      </c>
      <c r="U22" s="18">
        <f t="shared" si="4"/>
        <v>0.17701466724104467</v>
      </c>
    </row>
    <row r="23" spans="2:21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5">
        <f t="shared" si="0"/>
        <v>778.34315194077169</v>
      </c>
      <c r="I23" s="8">
        <f t="shared" si="1"/>
        <v>250.50576870857486</v>
      </c>
      <c r="J23" s="21">
        <v>1.7781999999999999E-2</v>
      </c>
      <c r="K23" s="8">
        <v>9.5</v>
      </c>
      <c r="L23" s="8">
        <v>0.53</v>
      </c>
      <c r="M23" s="8">
        <v>0.56000000000000005</v>
      </c>
      <c r="N23" s="8">
        <v>0.59</v>
      </c>
      <c r="O23" s="8">
        <v>2.5</v>
      </c>
      <c r="P23" s="7">
        <v>95</v>
      </c>
      <c r="Q23" s="18">
        <f t="shared" si="2"/>
        <v>0.19673243516359068</v>
      </c>
      <c r="R23" s="7">
        <v>95</v>
      </c>
      <c r="S23" s="18">
        <f t="shared" si="3"/>
        <v>0.18870513003500122</v>
      </c>
      <c r="T23" s="7">
        <v>95</v>
      </c>
      <c r="U23" s="18">
        <f t="shared" si="4"/>
        <v>0.18149416102118371</v>
      </c>
    </row>
    <row r="24" spans="2:21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5">
        <f t="shared" si="0"/>
        <v>778.34315194077169</v>
      </c>
      <c r="I24" s="8">
        <f t="shared" si="1"/>
        <v>250.50576870857486</v>
      </c>
      <c r="J24" s="21">
        <v>1.7781999999999999E-2</v>
      </c>
      <c r="K24" s="8">
        <v>9.5</v>
      </c>
      <c r="L24" s="8">
        <v>0.53</v>
      </c>
      <c r="M24" s="8">
        <v>0.56000000000000005</v>
      </c>
      <c r="N24" s="8">
        <v>0.59</v>
      </c>
      <c r="O24" s="8">
        <v>2.5</v>
      </c>
      <c r="P24" s="7">
        <v>100</v>
      </c>
      <c r="Q24" s="18">
        <f t="shared" si="2"/>
        <v>0.20227444007281403</v>
      </c>
      <c r="R24" s="7">
        <v>100</v>
      </c>
      <c r="S24" s="18">
        <f t="shared" si="3"/>
        <v>0.19382464520061463</v>
      </c>
      <c r="T24" s="7">
        <v>100</v>
      </c>
      <c r="U24" s="18">
        <f t="shared" si="4"/>
        <v>0.18623415150185929</v>
      </c>
    </row>
    <row r="25" spans="2:21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5">
        <f t="shared" si="0"/>
        <v>778.34315194077169</v>
      </c>
      <c r="I25" s="8">
        <f t="shared" si="1"/>
        <v>250.50576870857486</v>
      </c>
      <c r="J25" s="21">
        <v>1.7781999999999999E-2</v>
      </c>
      <c r="K25" s="8">
        <v>9.5</v>
      </c>
      <c r="L25" s="8">
        <v>0.53</v>
      </c>
      <c r="M25" s="8">
        <v>0.56000000000000005</v>
      </c>
      <c r="N25" s="8">
        <v>0.59</v>
      </c>
      <c r="O25" s="8">
        <v>2.5</v>
      </c>
      <c r="P25" s="7">
        <v>105</v>
      </c>
      <c r="Q25" s="18">
        <f t="shared" si="2"/>
        <v>0.20803972786821162</v>
      </c>
      <c r="R25" s="7">
        <v>105</v>
      </c>
      <c r="S25" s="18">
        <f t="shared" si="3"/>
        <v>0.19916744325240227</v>
      </c>
      <c r="T25" s="7">
        <v>105</v>
      </c>
      <c r="U25" s="18">
        <f t="shared" si="4"/>
        <v>0.19119742486870916</v>
      </c>
    </row>
    <row r="26" spans="2:21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5">
        <f t="shared" si="0"/>
        <v>778.34315194077169</v>
      </c>
      <c r="I26" s="8">
        <f t="shared" si="1"/>
        <v>250.50576870857486</v>
      </c>
      <c r="J26" s="21">
        <v>1.7781999999999999E-2</v>
      </c>
      <c r="K26" s="8">
        <v>9.5</v>
      </c>
      <c r="L26" s="8">
        <v>0.53</v>
      </c>
      <c r="M26" s="8">
        <v>0.56000000000000005</v>
      </c>
      <c r="N26" s="8">
        <v>0.59</v>
      </c>
      <c r="O26" s="8">
        <v>2.5</v>
      </c>
      <c r="P26" s="7">
        <v>110</v>
      </c>
      <c r="Q26" s="18">
        <f t="shared" si="2"/>
        <v>0.21399785088348694</v>
      </c>
      <c r="R26" s="7">
        <v>110</v>
      </c>
      <c r="S26" s="18">
        <f t="shared" si="3"/>
        <v>0.20470307652406761</v>
      </c>
      <c r="T26" s="7">
        <v>110</v>
      </c>
      <c r="U26" s="18">
        <f t="shared" si="4"/>
        <v>0.19635353345543671</v>
      </c>
    </row>
    <row r="27" spans="2:21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5">
        <f t="shared" si="0"/>
        <v>778.34315194077169</v>
      </c>
      <c r="I27" s="8">
        <f t="shared" si="1"/>
        <v>250.50576870857486</v>
      </c>
      <c r="J27" s="21">
        <v>1.7781999999999999E-2</v>
      </c>
      <c r="K27" s="8">
        <v>9.5</v>
      </c>
      <c r="L27" s="8">
        <v>0.53</v>
      </c>
      <c r="M27" s="8">
        <v>0.56000000000000005</v>
      </c>
      <c r="N27" s="8">
        <v>0.59</v>
      </c>
      <c r="O27" s="8">
        <v>2.5</v>
      </c>
      <c r="P27" s="7">
        <v>115</v>
      </c>
      <c r="Q27" s="18">
        <f t="shared" si="2"/>
        <v>0.22012365669865597</v>
      </c>
      <c r="R27" s="7">
        <v>115</v>
      </c>
      <c r="S27" s="18">
        <f t="shared" si="3"/>
        <v>0.21040639259562666</v>
      </c>
      <c r="T27" s="7">
        <v>115</v>
      </c>
      <c r="U27" s="18">
        <f t="shared" si="4"/>
        <v>0.20167732484205803</v>
      </c>
    </row>
    <row r="28" spans="2:21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5">
        <f t="shared" si="0"/>
        <v>778.34315194077169</v>
      </c>
      <c r="I28" s="8">
        <f t="shared" si="1"/>
        <v>250.50576870857486</v>
      </c>
      <c r="J28" s="21">
        <v>1.7781999999999999E-2</v>
      </c>
      <c r="K28" s="8">
        <v>9.5</v>
      </c>
      <c r="L28" s="8">
        <v>0.53</v>
      </c>
      <c r="M28" s="8">
        <v>0.56000000000000005</v>
      </c>
      <c r="N28" s="8">
        <v>0.59</v>
      </c>
      <c r="O28" s="8">
        <v>2.5</v>
      </c>
      <c r="P28" s="7">
        <v>120</v>
      </c>
      <c r="Q28" s="18">
        <f t="shared" si="2"/>
        <v>0.22639618496373193</v>
      </c>
      <c r="R28" s="7">
        <v>120</v>
      </c>
      <c r="S28" s="18">
        <f t="shared" si="3"/>
        <v>0.21625643111709264</v>
      </c>
      <c r="T28" s="7">
        <v>120</v>
      </c>
      <c r="U28" s="18">
        <f t="shared" si="4"/>
        <v>0.20714783867858627</v>
      </c>
    </row>
    <row r="29" spans="2:21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5">
        <f t="shared" si="0"/>
        <v>778.34315194077169</v>
      </c>
      <c r="I29" s="8">
        <f t="shared" si="1"/>
        <v>250.50576870857486</v>
      </c>
      <c r="J29" s="21">
        <v>1.7781999999999999E-2</v>
      </c>
      <c r="K29" s="8">
        <v>9.5</v>
      </c>
      <c r="L29" s="8">
        <v>0.53</v>
      </c>
      <c r="M29" s="8">
        <v>0.56000000000000005</v>
      </c>
      <c r="N29" s="8">
        <v>0.59</v>
      </c>
      <c r="O29" s="8">
        <v>2.5</v>
      </c>
      <c r="P29" s="7">
        <v>125</v>
      </c>
      <c r="Q29" s="18">
        <f t="shared" si="2"/>
        <v>0.23279782898472609</v>
      </c>
      <c r="R29" s="7">
        <v>125</v>
      </c>
      <c r="S29" s="18">
        <f t="shared" si="3"/>
        <v>0.22223558539447683</v>
      </c>
      <c r="T29" s="7">
        <v>125</v>
      </c>
      <c r="U29" s="18">
        <f t="shared" si="4"/>
        <v>0.21274746827103266</v>
      </c>
    </row>
    <row r="30" spans="2:21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5">
        <f t="shared" si="0"/>
        <v>778.34315194077169</v>
      </c>
      <c r="I30" s="8">
        <f t="shared" si="1"/>
        <v>250.50576870857486</v>
      </c>
      <c r="J30" s="21">
        <v>1.7781999999999999E-2</v>
      </c>
      <c r="K30" s="8">
        <v>9.5</v>
      </c>
      <c r="L30" s="8">
        <v>0.53</v>
      </c>
      <c r="M30" s="8">
        <v>0.56000000000000005</v>
      </c>
      <c r="N30" s="8">
        <v>0.59</v>
      </c>
      <c r="O30" s="8">
        <v>2.5</v>
      </c>
      <c r="P30" s="7">
        <v>130</v>
      </c>
      <c r="Q30" s="18">
        <f t="shared" si="2"/>
        <v>0.23931369078980164</v>
      </c>
      <c r="R30" s="7">
        <v>130</v>
      </c>
      <c r="S30" s="18">
        <f t="shared" si="3"/>
        <v>0.22832895745594245</v>
      </c>
      <c r="T30" s="7">
        <v>130</v>
      </c>
      <c r="U30" s="18">
        <f t="shared" si="4"/>
        <v>0.21846131564756049</v>
      </c>
    </row>
    <row r="31" spans="2:21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5">
        <f t="shared" si="0"/>
        <v>778.34315194077169</v>
      </c>
      <c r="I31" s="8">
        <f t="shared" si="1"/>
        <v>250.50576870857486</v>
      </c>
      <c r="J31" s="21">
        <v>1.7781999999999999E-2</v>
      </c>
      <c r="K31" s="8">
        <v>9.5</v>
      </c>
      <c r="L31" s="8">
        <v>0.53</v>
      </c>
      <c r="M31" s="8">
        <v>0.56000000000000005</v>
      </c>
      <c r="N31" s="8">
        <v>0.59</v>
      </c>
      <c r="O31" s="8">
        <v>2.5</v>
      </c>
      <c r="P31" s="7">
        <v>135</v>
      </c>
      <c r="Q31" s="18">
        <f t="shared" si="2"/>
        <v>0.24593107951406074</v>
      </c>
      <c r="R31" s="7">
        <v>135</v>
      </c>
      <c r="S31" s="18">
        <f t="shared" si="3"/>
        <v>0.23452385643659152</v>
      </c>
      <c r="T31" s="7">
        <v>135</v>
      </c>
      <c r="U31" s="18">
        <f t="shared" si="4"/>
        <v>0.22427668994327185</v>
      </c>
    </row>
    <row r="32" spans="2:21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5">
        <f t="shared" si="0"/>
        <v>778.34315194077169</v>
      </c>
      <c r="I32" s="8">
        <f t="shared" si="1"/>
        <v>250.50576870857486</v>
      </c>
      <c r="J32" s="21">
        <v>1.7781999999999999E-2</v>
      </c>
      <c r="K32" s="8">
        <v>9.5</v>
      </c>
      <c r="L32" s="8">
        <v>0.53</v>
      </c>
      <c r="M32" s="8">
        <v>0.56000000000000005</v>
      </c>
      <c r="N32" s="8">
        <v>0.59</v>
      </c>
      <c r="O32" s="8">
        <v>2.5</v>
      </c>
      <c r="P32" s="7">
        <v>140</v>
      </c>
      <c r="Q32" s="18">
        <f t="shared" si="2"/>
        <v>0.25263911727330507</v>
      </c>
      <c r="R32" s="7">
        <v>140</v>
      </c>
      <c r="S32" s="18">
        <f t="shared" si="3"/>
        <v>0.24080940445222587</v>
      </c>
      <c r="T32" s="7">
        <v>140</v>
      </c>
      <c r="U32" s="18">
        <f t="shared" si="4"/>
        <v>0.23018271327396844</v>
      </c>
    </row>
    <row r="33" spans="2:21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5">
        <f t="shared" si="0"/>
        <v>778.34315194077169</v>
      </c>
      <c r="I33" s="8">
        <f t="shared" si="1"/>
        <v>250.50576870857486</v>
      </c>
      <c r="J33" s="21">
        <v>1.7781999999999999E-2</v>
      </c>
      <c r="K33" s="8">
        <v>9.5</v>
      </c>
      <c r="L33" s="8">
        <v>0.53</v>
      </c>
      <c r="M33" s="8">
        <v>0.56000000000000005</v>
      </c>
      <c r="N33" s="8">
        <v>0.59</v>
      </c>
      <c r="O33" s="8">
        <v>2.5</v>
      </c>
      <c r="P33" s="7">
        <v>145</v>
      </c>
      <c r="Q33" s="18">
        <f t="shared" si="2"/>
        <v>0.25942842658115683</v>
      </c>
      <c r="R33" s="7">
        <v>145</v>
      </c>
      <c r="S33" s="18">
        <f t="shared" si="3"/>
        <v>0.24717622401646772</v>
      </c>
      <c r="T33" s="7">
        <v>145</v>
      </c>
      <c r="U33" s="18">
        <f t="shared" si="4"/>
        <v>0.23617000815327249</v>
      </c>
    </row>
    <row r="34" spans="2:21" ht="15.75" thickBot="1" x14ac:dyDescent="0.3">
      <c r="B34" s="9">
        <v>32000</v>
      </c>
      <c r="C34" s="15">
        <v>8.2700000000000004E-4</v>
      </c>
      <c r="D34" s="8">
        <v>224.44399999999999</v>
      </c>
      <c r="E34" s="10">
        <v>287</v>
      </c>
      <c r="F34" s="10">
        <v>1.4</v>
      </c>
      <c r="G34" s="10">
        <v>0.79</v>
      </c>
      <c r="H34" s="26">
        <f t="shared" si="0"/>
        <v>778.34315194077169</v>
      </c>
      <c r="I34" s="10">
        <f t="shared" si="1"/>
        <v>250.50576870857486</v>
      </c>
      <c r="J34" s="21">
        <v>1.7781999999999999E-2</v>
      </c>
      <c r="K34" s="8">
        <v>9.5</v>
      </c>
      <c r="L34" s="10">
        <v>0.53</v>
      </c>
      <c r="M34" s="10">
        <v>0.56000000000000005</v>
      </c>
      <c r="N34" s="10">
        <v>0.59</v>
      </c>
      <c r="O34" s="10">
        <v>2.5</v>
      </c>
      <c r="P34" s="9">
        <v>150</v>
      </c>
      <c r="Q34" s="18">
        <f t="shared" si="2"/>
        <v>0.26629088028275538</v>
      </c>
      <c r="R34" s="9">
        <v>150</v>
      </c>
      <c r="S34" s="18">
        <f t="shared" si="3"/>
        <v>0.25361618797445629</v>
      </c>
      <c r="T34" s="9">
        <v>150</v>
      </c>
      <c r="U34" s="18">
        <f t="shared" si="4"/>
        <v>0.2422304474263233</v>
      </c>
    </row>
  </sheetData>
  <mergeCells count="3">
    <mergeCell ref="P4:Q4"/>
    <mergeCell ref="R4:S4"/>
    <mergeCell ref="T4:U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C4D3-6A73-4891-805F-ABFB63A24EA5}">
  <dimension ref="B2:U34"/>
  <sheetViews>
    <sheetView topLeftCell="A12" workbookViewId="0">
      <selection activeCell="K5" sqref="K5:K34"/>
    </sheetView>
  </sheetViews>
  <sheetFormatPr defaultRowHeight="15" x14ac:dyDescent="0.25"/>
  <cols>
    <col min="2" max="2" width="9" style="1" bestFit="1" customWidth="1"/>
    <col min="3" max="3" width="8.57031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22" bestFit="1" customWidth="1"/>
    <col min="9" max="9" width="16" style="1" bestFit="1" customWidth="1"/>
    <col min="10" max="10" width="6.5703125" style="16" bestFit="1" customWidth="1"/>
    <col min="11" max="11" width="4.5703125" style="1" bestFit="1" customWidth="1"/>
    <col min="12" max="12" width="8.85546875" style="1" bestFit="1" customWidth="1"/>
    <col min="13" max="13" width="8.7109375" style="1" bestFit="1" customWidth="1"/>
    <col min="14" max="14" width="9.28515625" style="1" bestFit="1" customWidth="1"/>
    <col min="15" max="15" width="10.7109375" style="1" bestFit="1" customWidth="1"/>
    <col min="16" max="16" width="6.5703125" style="1" bestFit="1" customWidth="1"/>
    <col min="17" max="17" width="7.5703125" style="16" bestFit="1" customWidth="1"/>
    <col min="18" max="18" width="6.5703125" style="1" bestFit="1" customWidth="1"/>
    <col min="19" max="19" width="7.5703125" style="16" bestFit="1" customWidth="1"/>
    <col min="20" max="20" width="6.5703125" style="1" bestFit="1" customWidth="1"/>
    <col min="21" max="21" width="7.5703125" style="16" bestFit="1" customWidth="1"/>
  </cols>
  <sheetData>
    <row r="2" spans="2:21" ht="15.75" thickBot="1" x14ac:dyDescent="0.3"/>
    <row r="3" spans="2:21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23" t="s">
        <v>1</v>
      </c>
      <c r="I3" s="3" t="s">
        <v>12</v>
      </c>
      <c r="J3" s="19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18</v>
      </c>
      <c r="P3" s="4" t="s">
        <v>17</v>
      </c>
      <c r="Q3" s="17" t="s">
        <v>16</v>
      </c>
      <c r="R3" s="4" t="s">
        <v>17</v>
      </c>
      <c r="S3" s="17" t="s">
        <v>16</v>
      </c>
      <c r="T3" s="4" t="s">
        <v>17</v>
      </c>
      <c r="U3" s="17" t="s">
        <v>16</v>
      </c>
    </row>
    <row r="4" spans="2:21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24" t="s">
        <v>10</v>
      </c>
      <c r="I4" s="6"/>
      <c r="J4" s="20"/>
      <c r="K4" s="6"/>
      <c r="L4" s="6" t="s">
        <v>21</v>
      </c>
      <c r="M4" s="6" t="s">
        <v>20</v>
      </c>
      <c r="N4" s="6" t="s">
        <v>19</v>
      </c>
      <c r="O4" s="6"/>
      <c r="P4" s="28" t="s">
        <v>21</v>
      </c>
      <c r="Q4" s="29"/>
      <c r="R4" s="28" t="s">
        <v>20</v>
      </c>
      <c r="S4" s="29"/>
      <c r="T4" s="28" t="s">
        <v>19</v>
      </c>
      <c r="U4" s="29"/>
    </row>
    <row r="5" spans="2:21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5">
        <f>G5*SQRT(F5*E5*D5)*3.28084</f>
        <v>778.34315194077169</v>
      </c>
      <c r="I5" s="8">
        <f>0.5*C5*H5^2</f>
        <v>250.50576870857486</v>
      </c>
      <c r="J5" s="21">
        <v>1.627E-2</v>
      </c>
      <c r="K5" s="8">
        <v>9.5</v>
      </c>
      <c r="L5" s="27">
        <v>0.53</v>
      </c>
      <c r="M5" s="27">
        <v>0.56000000000000005</v>
      </c>
      <c r="N5" s="27">
        <v>0.59</v>
      </c>
      <c r="O5" s="8">
        <v>2.5</v>
      </c>
      <c r="P5" s="7">
        <v>5</v>
      </c>
      <c r="Q5" s="18">
        <f>((I5*J5)/(P5))+(((O5^2)*P5)/(K5*L5*PI()*I5))</f>
        <v>0.82303224659175533</v>
      </c>
      <c r="R5" s="7">
        <v>5</v>
      </c>
      <c r="S5" s="18">
        <f>((I5*J5)/(R5))+(((O5^2)*R5)/(K5*M5*PI()*I5))</f>
        <v>0.82260975684814541</v>
      </c>
      <c r="T5" s="7">
        <v>5</v>
      </c>
      <c r="U5" s="18">
        <f>((I5*J5)/(T5))+(((O5^2)*T5)/(K5*N5*PI()*I5))</f>
        <v>0.82223023216320767</v>
      </c>
    </row>
    <row r="6" spans="2:21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5">
        <f t="shared" ref="H6:H34" si="0">G6*SQRT(F6*E6*D6)*3.28084</f>
        <v>778.34315194077169</v>
      </c>
      <c r="I6" s="8">
        <f t="shared" ref="I6:I34" si="1">0.5*C6*H6^2</f>
        <v>250.50576870857486</v>
      </c>
      <c r="J6" s="21">
        <v>1.627E-2</v>
      </c>
      <c r="K6" s="8">
        <v>9.5</v>
      </c>
      <c r="L6" s="8">
        <v>0.53</v>
      </c>
      <c r="M6" s="8">
        <v>0.56000000000000005</v>
      </c>
      <c r="N6" s="8">
        <v>0.59</v>
      </c>
      <c r="O6" s="8">
        <v>2.5</v>
      </c>
      <c r="P6" s="7">
        <v>10</v>
      </c>
      <c r="Q6" s="18">
        <f t="shared" ref="Q6:Q34" si="2">((I6*J6)/(P6))+(((O6^2)*P6)/(K6*L6*PI()*I6))</f>
        <v>0.42334583611695681</v>
      </c>
      <c r="R6" s="7">
        <v>10</v>
      </c>
      <c r="S6" s="18">
        <f t="shared" ref="S6:S34" si="3">((I6*J6)/(R6))+(((O6^2)*R6)/(K6*M6*PI()*I6))</f>
        <v>0.42250085662973691</v>
      </c>
      <c r="T6" s="7">
        <v>10</v>
      </c>
      <c r="U6" s="18">
        <f t="shared" ref="U6:U34" si="4">((I6*J6)/(T6))+(((O6^2)*T6)/(K6*N6*PI()*I6))</f>
        <v>0.42174180725986138</v>
      </c>
    </row>
    <row r="7" spans="2:21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5">
        <f t="shared" si="0"/>
        <v>778.34315194077169</v>
      </c>
      <c r="I7" s="8">
        <f t="shared" si="1"/>
        <v>250.50576870857486</v>
      </c>
      <c r="J7" s="21">
        <v>1.627E-2</v>
      </c>
      <c r="K7" s="8">
        <v>9.5</v>
      </c>
      <c r="L7" s="8">
        <v>0.53</v>
      </c>
      <c r="M7" s="8">
        <v>0.56000000000000005</v>
      </c>
      <c r="N7" s="8">
        <v>0.59</v>
      </c>
      <c r="O7" s="8">
        <v>2.5</v>
      </c>
      <c r="P7" s="7">
        <v>15</v>
      </c>
      <c r="Q7" s="18">
        <f t="shared" si="2"/>
        <v>0.29537468276805912</v>
      </c>
      <c r="R7" s="7">
        <v>15</v>
      </c>
      <c r="S7" s="18">
        <f t="shared" si="3"/>
        <v>0.29410721353722918</v>
      </c>
      <c r="T7" s="7">
        <v>15</v>
      </c>
      <c r="U7" s="18">
        <f t="shared" si="4"/>
        <v>0.29296863948241592</v>
      </c>
    </row>
    <row r="8" spans="2:21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5">
        <f t="shared" si="0"/>
        <v>778.34315194077169</v>
      </c>
      <c r="I8" s="8">
        <f t="shared" si="1"/>
        <v>250.50576870857486</v>
      </c>
      <c r="J8" s="21">
        <v>1.627E-2</v>
      </c>
      <c r="K8" s="8">
        <v>9.5</v>
      </c>
      <c r="L8" s="8">
        <v>0.53</v>
      </c>
      <c r="M8" s="8">
        <v>0.56000000000000005</v>
      </c>
      <c r="N8" s="8">
        <v>0.59</v>
      </c>
      <c r="O8" s="8">
        <v>2.5</v>
      </c>
      <c r="P8" s="7">
        <v>20</v>
      </c>
      <c r="Q8" s="18">
        <f t="shared" si="2"/>
        <v>0.23533234370063671</v>
      </c>
      <c r="R8" s="7">
        <v>20</v>
      </c>
      <c r="S8" s="18">
        <f t="shared" si="3"/>
        <v>0.23364238472619683</v>
      </c>
      <c r="T8" s="7">
        <v>20</v>
      </c>
      <c r="U8" s="18">
        <f t="shared" si="4"/>
        <v>0.23212428598644574</v>
      </c>
    </row>
    <row r="9" spans="2:21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5">
        <f t="shared" si="0"/>
        <v>778.34315194077169</v>
      </c>
      <c r="I9" s="8">
        <f t="shared" si="1"/>
        <v>250.50576870857486</v>
      </c>
      <c r="J9" s="21">
        <v>1.627E-2</v>
      </c>
      <c r="K9" s="8">
        <v>9.5</v>
      </c>
      <c r="L9" s="8">
        <v>0.53</v>
      </c>
      <c r="M9" s="8">
        <v>0.56000000000000005</v>
      </c>
      <c r="N9" s="8">
        <v>0.59</v>
      </c>
      <c r="O9" s="8">
        <v>2.5</v>
      </c>
      <c r="P9" s="7">
        <v>25</v>
      </c>
      <c r="Q9" s="18">
        <f t="shared" si="2"/>
        <v>0.20246153034580433</v>
      </c>
      <c r="R9" s="7">
        <v>25</v>
      </c>
      <c r="S9" s="18">
        <f t="shared" si="3"/>
        <v>0.20034908162775447</v>
      </c>
      <c r="T9" s="7">
        <v>25</v>
      </c>
      <c r="U9" s="18">
        <f t="shared" si="4"/>
        <v>0.19845145820306564</v>
      </c>
    </row>
    <row r="10" spans="2:21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5">
        <f t="shared" si="0"/>
        <v>778.34315194077169</v>
      </c>
      <c r="I10" s="8">
        <f t="shared" si="1"/>
        <v>250.50576870857486</v>
      </c>
      <c r="J10" s="21">
        <v>1.627E-2</v>
      </c>
      <c r="K10" s="8">
        <v>9.5</v>
      </c>
      <c r="L10" s="8">
        <v>0.53</v>
      </c>
      <c r="M10" s="8">
        <v>0.56000000000000005</v>
      </c>
      <c r="N10" s="8">
        <v>0.59</v>
      </c>
      <c r="O10" s="8">
        <v>2.5</v>
      </c>
      <c r="P10" s="7">
        <v>30</v>
      </c>
      <c r="Q10" s="18">
        <f t="shared" si="2"/>
        <v>0.18317647984726698</v>
      </c>
      <c r="R10" s="7">
        <v>30</v>
      </c>
      <c r="S10" s="18">
        <f t="shared" si="3"/>
        <v>0.18064154138560717</v>
      </c>
      <c r="T10" s="7">
        <v>30</v>
      </c>
      <c r="U10" s="18">
        <f t="shared" si="4"/>
        <v>0.17836439327598058</v>
      </c>
    </row>
    <row r="11" spans="2:21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5">
        <f t="shared" si="0"/>
        <v>778.34315194077169</v>
      </c>
      <c r="I11" s="8">
        <f t="shared" si="1"/>
        <v>250.50576870857486</v>
      </c>
      <c r="J11" s="21">
        <v>1.627E-2</v>
      </c>
      <c r="K11" s="8">
        <v>9.5</v>
      </c>
      <c r="L11" s="8">
        <v>0.53</v>
      </c>
      <c r="M11" s="8">
        <v>0.56000000000000005</v>
      </c>
      <c r="N11" s="8">
        <v>0.59</v>
      </c>
      <c r="O11" s="8">
        <v>2.5</v>
      </c>
      <c r="P11" s="7">
        <v>35</v>
      </c>
      <c r="Q11" s="18">
        <f t="shared" si="2"/>
        <v>0.17165472240946972</v>
      </c>
      <c r="R11" s="7">
        <v>35</v>
      </c>
      <c r="S11" s="18">
        <f t="shared" si="3"/>
        <v>0.16869729420419993</v>
      </c>
      <c r="T11" s="7">
        <v>35</v>
      </c>
      <c r="U11" s="18">
        <f t="shared" si="4"/>
        <v>0.16604062140963555</v>
      </c>
    </row>
    <row r="12" spans="2:21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5">
        <f t="shared" si="0"/>
        <v>778.34315194077169</v>
      </c>
      <c r="I12" s="8">
        <f t="shared" si="1"/>
        <v>250.50576870857486</v>
      </c>
      <c r="J12" s="21">
        <v>1.627E-2</v>
      </c>
      <c r="K12" s="8">
        <v>9.5</v>
      </c>
      <c r="L12" s="8">
        <v>0.53</v>
      </c>
      <c r="M12" s="8">
        <v>0.56000000000000005</v>
      </c>
      <c r="N12" s="8">
        <v>0.59</v>
      </c>
      <c r="O12" s="8">
        <v>2.5</v>
      </c>
      <c r="P12" s="7">
        <v>40</v>
      </c>
      <c r="Q12" s="18">
        <f t="shared" si="2"/>
        <v>0.16498502313463492</v>
      </c>
      <c r="R12" s="7">
        <v>40</v>
      </c>
      <c r="S12" s="18">
        <f t="shared" si="3"/>
        <v>0.16160510518575516</v>
      </c>
      <c r="T12" s="7">
        <v>40</v>
      </c>
      <c r="U12" s="18">
        <f t="shared" si="4"/>
        <v>0.15856890770625304</v>
      </c>
    </row>
    <row r="13" spans="2:21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5">
        <f t="shared" si="0"/>
        <v>778.34315194077169</v>
      </c>
      <c r="I13" s="8">
        <f t="shared" si="1"/>
        <v>250.50576870857486</v>
      </c>
      <c r="J13" s="21">
        <v>1.627E-2</v>
      </c>
      <c r="K13" s="8">
        <v>9.5</v>
      </c>
      <c r="L13" s="8">
        <v>0.53</v>
      </c>
      <c r="M13" s="8">
        <v>0.56000000000000005</v>
      </c>
      <c r="N13" s="8">
        <v>0.59</v>
      </c>
      <c r="O13" s="8">
        <v>2.5</v>
      </c>
      <c r="P13" s="7">
        <v>45</v>
      </c>
      <c r="Q13" s="18">
        <f t="shared" si="2"/>
        <v>0.16155002930177514</v>
      </c>
      <c r="R13" s="7">
        <v>45</v>
      </c>
      <c r="S13" s="18">
        <f t="shared" si="3"/>
        <v>0.1577476216092854</v>
      </c>
      <c r="T13" s="7">
        <v>45</v>
      </c>
      <c r="U13" s="18">
        <f t="shared" si="4"/>
        <v>0.15433189944484552</v>
      </c>
    </row>
    <row r="14" spans="2:21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5">
        <f t="shared" si="0"/>
        <v>778.34315194077169</v>
      </c>
      <c r="I14" s="8">
        <f t="shared" si="1"/>
        <v>250.50576870857486</v>
      </c>
      <c r="J14" s="21">
        <v>1.627E-2</v>
      </c>
      <c r="K14" s="8">
        <v>9.5</v>
      </c>
      <c r="L14" s="8">
        <v>0.53</v>
      </c>
      <c r="M14" s="8">
        <v>0.56000000000000005</v>
      </c>
      <c r="N14" s="8">
        <v>0.59</v>
      </c>
      <c r="O14" s="8">
        <v>2.5</v>
      </c>
      <c r="P14" s="7">
        <v>50</v>
      </c>
      <c r="Q14" s="18">
        <f t="shared" si="2"/>
        <v>0.1603793292782979</v>
      </c>
      <c r="R14" s="7">
        <v>50</v>
      </c>
      <c r="S14" s="18">
        <f t="shared" si="3"/>
        <v>0.15615443184219818</v>
      </c>
      <c r="T14" s="7">
        <v>50</v>
      </c>
      <c r="U14" s="18">
        <f t="shared" si="4"/>
        <v>0.15235918499282053</v>
      </c>
    </row>
    <row r="15" spans="2:21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5">
        <f t="shared" si="0"/>
        <v>778.34315194077169</v>
      </c>
      <c r="I15" s="8">
        <f t="shared" si="1"/>
        <v>250.50576870857486</v>
      </c>
      <c r="J15" s="21">
        <v>1.627E-2</v>
      </c>
      <c r="K15" s="8">
        <v>9.5</v>
      </c>
      <c r="L15" s="8">
        <v>0.53</v>
      </c>
      <c r="M15" s="8">
        <v>0.56000000000000005</v>
      </c>
      <c r="N15" s="8">
        <v>0.59</v>
      </c>
      <c r="O15" s="8">
        <v>2.5</v>
      </c>
      <c r="P15" s="7">
        <v>55</v>
      </c>
      <c r="Q15" s="18">
        <f t="shared" si="2"/>
        <v>0.160855388388917</v>
      </c>
      <c r="R15" s="7">
        <v>55</v>
      </c>
      <c r="S15" s="18">
        <f t="shared" si="3"/>
        <v>0.1562080012092073</v>
      </c>
      <c r="T15" s="7">
        <v>55</v>
      </c>
      <c r="U15" s="18">
        <f t="shared" si="4"/>
        <v>0.15203322967489186</v>
      </c>
    </row>
    <row r="16" spans="2:21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5">
        <f t="shared" si="0"/>
        <v>778.34315194077169</v>
      </c>
      <c r="I16" s="8">
        <f t="shared" si="1"/>
        <v>250.50576870857486</v>
      </c>
      <c r="J16" s="21">
        <v>1.627E-2</v>
      </c>
      <c r="K16" s="8">
        <v>9.5</v>
      </c>
      <c r="L16" s="8">
        <v>0.53</v>
      </c>
      <c r="M16" s="8">
        <v>0.56000000000000005</v>
      </c>
      <c r="N16" s="8">
        <v>0.59</v>
      </c>
      <c r="O16" s="8">
        <v>2.5</v>
      </c>
      <c r="P16" s="7">
        <v>60</v>
      </c>
      <c r="Q16" s="18">
        <f t="shared" si="2"/>
        <v>0.16256651685010837</v>
      </c>
      <c r="R16" s="7">
        <v>60</v>
      </c>
      <c r="S16" s="18">
        <f t="shared" si="3"/>
        <v>0.1574966399267887</v>
      </c>
      <c r="T16" s="7">
        <v>60</v>
      </c>
      <c r="U16" s="18">
        <f t="shared" si="4"/>
        <v>0.15294234370753551</v>
      </c>
    </row>
    <row r="17" spans="2:21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5">
        <f t="shared" si="0"/>
        <v>778.34315194077169</v>
      </c>
      <c r="I17" s="8">
        <f t="shared" si="1"/>
        <v>250.50576870857486</v>
      </c>
      <c r="J17" s="21">
        <v>1.627E-2</v>
      </c>
      <c r="K17" s="8">
        <v>9.5</v>
      </c>
      <c r="L17" s="8">
        <v>0.53</v>
      </c>
      <c r="M17" s="8">
        <v>0.56000000000000005</v>
      </c>
      <c r="N17" s="8">
        <v>0.59</v>
      </c>
      <c r="O17" s="8">
        <v>2.5</v>
      </c>
      <c r="P17" s="7">
        <v>65</v>
      </c>
      <c r="Q17" s="18">
        <f t="shared" si="2"/>
        <v>0.1652276986578938</v>
      </c>
      <c r="R17" s="7">
        <v>65</v>
      </c>
      <c r="S17" s="18">
        <f t="shared" si="3"/>
        <v>0.15973533199096418</v>
      </c>
      <c r="T17" s="7">
        <v>65</v>
      </c>
      <c r="U17" s="18">
        <f t="shared" si="4"/>
        <v>0.15480151108677323</v>
      </c>
    </row>
    <row r="18" spans="2:21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5">
        <f t="shared" si="0"/>
        <v>778.34315194077169</v>
      </c>
      <c r="I18" s="8">
        <f t="shared" si="1"/>
        <v>250.50576870857486</v>
      </c>
      <c r="J18" s="21">
        <v>1.627E-2</v>
      </c>
      <c r="K18" s="8">
        <v>9.5</v>
      </c>
      <c r="L18" s="8">
        <v>0.53</v>
      </c>
      <c r="M18" s="8">
        <v>0.56000000000000005</v>
      </c>
      <c r="N18" s="8">
        <v>0.59</v>
      </c>
      <c r="O18" s="8">
        <v>2.5</v>
      </c>
      <c r="P18" s="7">
        <v>70</v>
      </c>
      <c r="Q18" s="18">
        <f t="shared" si="2"/>
        <v>0.16863535095228888</v>
      </c>
      <c r="R18" s="7">
        <v>70</v>
      </c>
      <c r="S18" s="18">
        <f t="shared" si="3"/>
        <v>0.16272049454174928</v>
      </c>
      <c r="T18" s="7">
        <v>70</v>
      </c>
      <c r="U18" s="18">
        <f t="shared" si="4"/>
        <v>0.15740714895262053</v>
      </c>
    </row>
    <row r="19" spans="2:21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5">
        <f t="shared" si="0"/>
        <v>778.34315194077169</v>
      </c>
      <c r="I19" s="8">
        <f t="shared" si="1"/>
        <v>250.50576870857486</v>
      </c>
      <c r="J19" s="21">
        <v>1.627E-2</v>
      </c>
      <c r="K19" s="8">
        <v>9.5</v>
      </c>
      <c r="L19" s="8">
        <v>0.53</v>
      </c>
      <c r="M19" s="8">
        <v>0.56000000000000005</v>
      </c>
      <c r="N19" s="8">
        <v>0.59</v>
      </c>
      <c r="O19" s="8">
        <v>2.5</v>
      </c>
      <c r="P19" s="7">
        <v>75</v>
      </c>
      <c r="Q19" s="18">
        <f t="shared" si="2"/>
        <v>0.17264017963597161</v>
      </c>
      <c r="R19" s="7">
        <v>75</v>
      </c>
      <c r="S19" s="18">
        <f t="shared" si="3"/>
        <v>0.16630283348182207</v>
      </c>
      <c r="T19" s="7">
        <v>75</v>
      </c>
      <c r="U19" s="18">
        <f t="shared" si="4"/>
        <v>0.16060996320775556</v>
      </c>
    </row>
    <row r="20" spans="2:21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5">
        <f t="shared" si="0"/>
        <v>778.34315194077169</v>
      </c>
      <c r="I20" s="8">
        <f t="shared" si="1"/>
        <v>250.50576870857486</v>
      </c>
      <c r="J20" s="21">
        <v>1.627E-2</v>
      </c>
      <c r="K20" s="8">
        <v>9.5</v>
      </c>
      <c r="L20" s="8">
        <v>0.53</v>
      </c>
      <c r="M20" s="8">
        <v>0.56000000000000005</v>
      </c>
      <c r="N20" s="8">
        <v>0.59</v>
      </c>
      <c r="O20" s="8">
        <v>2.5</v>
      </c>
      <c r="P20" s="7">
        <v>80</v>
      </c>
      <c r="Q20" s="18">
        <f t="shared" si="2"/>
        <v>0.17713021413595059</v>
      </c>
      <c r="R20" s="7">
        <v>80</v>
      </c>
      <c r="S20" s="18">
        <f t="shared" si="3"/>
        <v>0.17037037823819109</v>
      </c>
      <c r="T20" s="7">
        <v>80</v>
      </c>
      <c r="U20" s="18">
        <f t="shared" si="4"/>
        <v>0.16429798327918682</v>
      </c>
    </row>
    <row r="21" spans="2:21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5">
        <f t="shared" si="0"/>
        <v>778.34315194077169</v>
      </c>
      <c r="I21" s="8">
        <f t="shared" si="1"/>
        <v>250.50576870857486</v>
      </c>
      <c r="J21" s="21">
        <v>1.627E-2</v>
      </c>
      <c r="K21" s="8">
        <v>9.5</v>
      </c>
      <c r="L21" s="8">
        <v>0.53</v>
      </c>
      <c r="M21" s="8">
        <v>0.56000000000000005</v>
      </c>
      <c r="N21" s="8">
        <v>0.59</v>
      </c>
      <c r="O21" s="8">
        <v>2.5</v>
      </c>
      <c r="P21" s="7">
        <v>85</v>
      </c>
      <c r="Q21" s="18">
        <f t="shared" si="2"/>
        <v>0.18201982989640889</v>
      </c>
      <c r="R21" s="7">
        <v>85</v>
      </c>
      <c r="S21" s="18">
        <f t="shared" si="3"/>
        <v>0.17483750425503938</v>
      </c>
      <c r="T21" s="7">
        <v>85</v>
      </c>
      <c r="U21" s="18">
        <f t="shared" si="4"/>
        <v>0.16838558461109737</v>
      </c>
    </row>
    <row r="22" spans="2:21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5">
        <f t="shared" si="0"/>
        <v>778.34315194077169</v>
      </c>
      <c r="I22" s="8">
        <f t="shared" si="1"/>
        <v>250.50576870857486</v>
      </c>
      <c r="J22" s="21">
        <v>1.627E-2</v>
      </c>
      <c r="K22" s="8">
        <v>9.5</v>
      </c>
      <c r="L22" s="8">
        <v>0.53</v>
      </c>
      <c r="M22" s="8">
        <v>0.56000000000000005</v>
      </c>
      <c r="N22" s="8">
        <v>0.59</v>
      </c>
      <c r="O22" s="8">
        <v>2.5</v>
      </c>
      <c r="P22" s="7">
        <v>90</v>
      </c>
      <c r="Q22" s="18">
        <f t="shared" si="2"/>
        <v>0.18724243004059987</v>
      </c>
      <c r="R22" s="7">
        <v>90</v>
      </c>
      <c r="S22" s="18">
        <f t="shared" si="3"/>
        <v>0.17963761465562042</v>
      </c>
      <c r="T22" s="7">
        <v>90</v>
      </c>
      <c r="U22" s="18">
        <f t="shared" si="4"/>
        <v>0.17280617032674062</v>
      </c>
    </row>
    <row r="23" spans="2:21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5">
        <f t="shared" si="0"/>
        <v>778.34315194077169</v>
      </c>
      <c r="I23" s="8">
        <f t="shared" si="1"/>
        <v>250.50576870857486</v>
      </c>
      <c r="J23" s="21">
        <v>1.627E-2</v>
      </c>
      <c r="K23" s="8">
        <v>9.5</v>
      </c>
      <c r="L23" s="8">
        <v>0.53</v>
      </c>
      <c r="M23" s="8">
        <v>0.56000000000000005</v>
      </c>
      <c r="N23" s="8">
        <v>0.59</v>
      </c>
      <c r="O23" s="8">
        <v>2.5</v>
      </c>
      <c r="P23" s="7">
        <v>95</v>
      </c>
      <c r="Q23" s="18">
        <f t="shared" si="2"/>
        <v>0.19274543808688158</v>
      </c>
      <c r="R23" s="7">
        <v>95</v>
      </c>
      <c r="S23" s="18">
        <f t="shared" si="3"/>
        <v>0.18471813295829212</v>
      </c>
      <c r="T23" s="7">
        <v>95</v>
      </c>
      <c r="U23" s="18">
        <f t="shared" si="4"/>
        <v>0.17750716394447458</v>
      </c>
    </row>
    <row r="24" spans="2:21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5">
        <f t="shared" si="0"/>
        <v>778.34315194077169</v>
      </c>
      <c r="I24" s="8">
        <f t="shared" si="1"/>
        <v>250.50576870857486</v>
      </c>
      <c r="J24" s="21">
        <v>1.627E-2</v>
      </c>
      <c r="K24" s="8">
        <v>9.5</v>
      </c>
      <c r="L24" s="8">
        <v>0.53</v>
      </c>
      <c r="M24" s="8">
        <v>0.56000000000000005</v>
      </c>
      <c r="N24" s="8">
        <v>0.59</v>
      </c>
      <c r="O24" s="8">
        <v>2.5</v>
      </c>
      <c r="P24" s="7">
        <v>100</v>
      </c>
      <c r="Q24" s="18">
        <f t="shared" si="2"/>
        <v>0.19848679284994039</v>
      </c>
      <c r="R24" s="7">
        <v>100</v>
      </c>
      <c r="S24" s="18">
        <f t="shared" si="3"/>
        <v>0.19003699797774098</v>
      </c>
      <c r="T24" s="7">
        <v>100</v>
      </c>
      <c r="U24" s="18">
        <f t="shared" si="4"/>
        <v>0.18244650427898565</v>
      </c>
    </row>
    <row r="25" spans="2:21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5">
        <f t="shared" si="0"/>
        <v>778.34315194077169</v>
      </c>
      <c r="I25" s="8">
        <f t="shared" si="1"/>
        <v>250.50576870857486</v>
      </c>
      <c r="J25" s="21">
        <v>1.627E-2</v>
      </c>
      <c r="K25" s="8">
        <v>9.5</v>
      </c>
      <c r="L25" s="8">
        <v>0.53</v>
      </c>
      <c r="M25" s="8">
        <v>0.56000000000000005</v>
      </c>
      <c r="N25" s="8">
        <v>0.59</v>
      </c>
      <c r="O25" s="8">
        <v>2.5</v>
      </c>
      <c r="P25" s="7">
        <v>105</v>
      </c>
      <c r="Q25" s="18">
        <f t="shared" si="2"/>
        <v>0.20443244479880812</v>
      </c>
      <c r="R25" s="7">
        <v>105</v>
      </c>
      <c r="S25" s="18">
        <f t="shared" si="3"/>
        <v>0.19556016018299877</v>
      </c>
      <c r="T25" s="7">
        <v>105</v>
      </c>
      <c r="U25" s="18">
        <f t="shared" si="4"/>
        <v>0.18759014179930567</v>
      </c>
    </row>
    <row r="26" spans="2:21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5">
        <f t="shared" si="0"/>
        <v>778.34315194077169</v>
      </c>
      <c r="I26" s="8">
        <f t="shared" si="1"/>
        <v>250.50576870857486</v>
      </c>
      <c r="J26" s="21">
        <v>1.627E-2</v>
      </c>
      <c r="K26" s="8">
        <v>9.5</v>
      </c>
      <c r="L26" s="8">
        <v>0.53</v>
      </c>
      <c r="M26" s="8">
        <v>0.56000000000000005</v>
      </c>
      <c r="N26" s="8">
        <v>0.59</v>
      </c>
      <c r="O26" s="8">
        <v>2.5</v>
      </c>
      <c r="P26" s="7">
        <v>110</v>
      </c>
      <c r="Q26" s="18">
        <f t="shared" si="2"/>
        <v>0.21055453522632908</v>
      </c>
      <c r="R26" s="7">
        <v>110</v>
      </c>
      <c r="S26" s="18">
        <f t="shared" si="3"/>
        <v>0.20125976086690972</v>
      </c>
      <c r="T26" s="7">
        <v>110</v>
      </c>
      <c r="U26" s="18">
        <f t="shared" si="4"/>
        <v>0.19291021779827885</v>
      </c>
    </row>
    <row r="27" spans="2:21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5">
        <f t="shared" si="0"/>
        <v>778.34315194077169</v>
      </c>
      <c r="I27" s="8">
        <f t="shared" si="1"/>
        <v>250.50576870857486</v>
      </c>
      <c r="J27" s="21">
        <v>1.627E-2</v>
      </c>
      <c r="K27" s="8">
        <v>9.5</v>
      </c>
      <c r="L27" s="8">
        <v>0.53</v>
      </c>
      <c r="M27" s="8">
        <v>0.56000000000000005</v>
      </c>
      <c r="N27" s="8">
        <v>0.59</v>
      </c>
      <c r="O27" s="8">
        <v>2.5</v>
      </c>
      <c r="P27" s="7">
        <v>115</v>
      </c>
      <c r="Q27" s="18">
        <f t="shared" si="2"/>
        <v>0.21683005041789627</v>
      </c>
      <c r="R27" s="7">
        <v>115</v>
      </c>
      <c r="S27" s="18">
        <f t="shared" si="3"/>
        <v>0.20711278631486696</v>
      </c>
      <c r="T27" s="7">
        <v>115</v>
      </c>
      <c r="U27" s="18">
        <f t="shared" si="4"/>
        <v>0.19838371856129833</v>
      </c>
    </row>
    <row r="28" spans="2:21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5">
        <f t="shared" si="0"/>
        <v>778.34315194077169</v>
      </c>
      <c r="I28" s="8">
        <f t="shared" si="1"/>
        <v>250.50576870857486</v>
      </c>
      <c r="J28" s="21">
        <v>1.627E-2</v>
      </c>
      <c r="K28" s="8">
        <v>9.5</v>
      </c>
      <c r="L28" s="8">
        <v>0.53</v>
      </c>
      <c r="M28" s="8">
        <v>0.56000000000000005</v>
      </c>
      <c r="N28" s="8">
        <v>0.59</v>
      </c>
      <c r="O28" s="8">
        <v>2.5</v>
      </c>
      <c r="P28" s="7">
        <v>120</v>
      </c>
      <c r="Q28" s="18">
        <f t="shared" si="2"/>
        <v>0.22323981227800388</v>
      </c>
      <c r="R28" s="7">
        <v>120</v>
      </c>
      <c r="S28" s="18">
        <f t="shared" si="3"/>
        <v>0.21310005843136459</v>
      </c>
      <c r="T28" s="7">
        <v>120</v>
      </c>
      <c r="U28" s="18">
        <f t="shared" si="4"/>
        <v>0.20399146599285822</v>
      </c>
    </row>
    <row r="29" spans="2:21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5">
        <f t="shared" si="0"/>
        <v>778.34315194077169</v>
      </c>
      <c r="I29" s="8">
        <f t="shared" si="1"/>
        <v>250.50576870857486</v>
      </c>
      <c r="J29" s="21">
        <v>1.627E-2</v>
      </c>
      <c r="K29" s="8">
        <v>9.5</v>
      </c>
      <c r="L29" s="8">
        <v>0.53</v>
      </c>
      <c r="M29" s="8">
        <v>0.56000000000000005</v>
      </c>
      <c r="N29" s="8">
        <v>0.59</v>
      </c>
      <c r="O29" s="8">
        <v>2.5</v>
      </c>
      <c r="P29" s="7">
        <v>125</v>
      </c>
      <c r="Q29" s="18">
        <f t="shared" si="2"/>
        <v>0.22976771120642717</v>
      </c>
      <c r="R29" s="7">
        <v>125</v>
      </c>
      <c r="S29" s="18">
        <f t="shared" si="3"/>
        <v>0.2192054676161779</v>
      </c>
      <c r="T29" s="7">
        <v>125</v>
      </c>
      <c r="U29" s="18">
        <f t="shared" si="4"/>
        <v>0.20971735049273374</v>
      </c>
    </row>
    <row r="30" spans="2:21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5">
        <f t="shared" si="0"/>
        <v>778.34315194077169</v>
      </c>
      <c r="I30" s="8">
        <f t="shared" si="1"/>
        <v>250.50576870857486</v>
      </c>
      <c r="J30" s="21">
        <v>1.627E-2</v>
      </c>
      <c r="K30" s="8">
        <v>9.5</v>
      </c>
      <c r="L30" s="8">
        <v>0.53</v>
      </c>
      <c r="M30" s="8">
        <v>0.56000000000000005</v>
      </c>
      <c r="N30" s="8">
        <v>0.59</v>
      </c>
      <c r="O30" s="8">
        <v>2.5</v>
      </c>
      <c r="P30" s="7">
        <v>130</v>
      </c>
      <c r="Q30" s="18">
        <f t="shared" si="2"/>
        <v>0.23640011600297578</v>
      </c>
      <c r="R30" s="7">
        <v>130</v>
      </c>
      <c r="S30" s="18">
        <f t="shared" si="3"/>
        <v>0.22541538266911654</v>
      </c>
      <c r="T30" s="7">
        <v>130</v>
      </c>
      <c r="U30" s="18">
        <f t="shared" si="4"/>
        <v>0.21554774086073464</v>
      </c>
    </row>
    <row r="31" spans="2:21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5">
        <f t="shared" si="0"/>
        <v>778.34315194077169</v>
      </c>
      <c r="I31" s="8">
        <f t="shared" si="1"/>
        <v>250.50576870857486</v>
      </c>
      <c r="J31" s="21">
        <v>1.627E-2</v>
      </c>
      <c r="K31" s="8">
        <v>9.5</v>
      </c>
      <c r="L31" s="8">
        <v>0.53</v>
      </c>
      <c r="M31" s="8">
        <v>0.56000000000000005</v>
      </c>
      <c r="N31" s="8">
        <v>0.59</v>
      </c>
      <c r="O31" s="8">
        <v>2.5</v>
      </c>
      <c r="P31" s="7">
        <v>135</v>
      </c>
      <c r="Q31" s="18">
        <f t="shared" si="2"/>
        <v>0.24312541490452469</v>
      </c>
      <c r="R31" s="7">
        <v>135</v>
      </c>
      <c r="S31" s="18">
        <f t="shared" si="3"/>
        <v>0.23171819182705547</v>
      </c>
      <c r="T31" s="7">
        <v>135</v>
      </c>
      <c r="U31" s="18">
        <f t="shared" si="4"/>
        <v>0.2214710253337358</v>
      </c>
    </row>
    <row r="32" spans="2:21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5">
        <f t="shared" si="0"/>
        <v>778.34315194077169</v>
      </c>
      <c r="I32" s="8">
        <f t="shared" si="1"/>
        <v>250.50576870857486</v>
      </c>
      <c r="J32" s="21">
        <v>1.627E-2</v>
      </c>
      <c r="K32" s="8">
        <v>9.5</v>
      </c>
      <c r="L32" s="8">
        <v>0.53</v>
      </c>
      <c r="M32" s="8">
        <v>0.56000000000000005</v>
      </c>
      <c r="N32" s="8">
        <v>0.59</v>
      </c>
      <c r="O32" s="8">
        <v>2.5</v>
      </c>
      <c r="P32" s="7">
        <v>140</v>
      </c>
      <c r="Q32" s="18">
        <f t="shared" si="2"/>
        <v>0.24993365497125244</v>
      </c>
      <c r="R32" s="7">
        <v>140</v>
      </c>
      <c r="S32" s="18">
        <f t="shared" si="3"/>
        <v>0.23810394215017328</v>
      </c>
      <c r="T32" s="7">
        <v>140</v>
      </c>
      <c r="U32" s="18">
        <f t="shared" si="4"/>
        <v>0.22747725097191582</v>
      </c>
    </row>
    <row r="33" spans="2:21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5">
        <f t="shared" si="0"/>
        <v>778.34315194077169</v>
      </c>
      <c r="I33" s="8">
        <f t="shared" si="1"/>
        <v>250.50576870857486</v>
      </c>
      <c r="J33" s="21">
        <v>1.627E-2</v>
      </c>
      <c r="K33" s="8">
        <v>9.5</v>
      </c>
      <c r="L33" s="8">
        <v>0.53</v>
      </c>
      <c r="M33" s="8">
        <v>0.56000000000000005</v>
      </c>
      <c r="N33" s="8">
        <v>0.59</v>
      </c>
      <c r="O33" s="8">
        <v>2.5</v>
      </c>
      <c r="P33" s="7">
        <v>145</v>
      </c>
      <c r="Q33" s="18">
        <f t="shared" si="2"/>
        <v>0.25681625608262332</v>
      </c>
      <c r="R33" s="7">
        <v>145</v>
      </c>
      <c r="S33" s="18">
        <f t="shared" si="3"/>
        <v>0.24456405351793417</v>
      </c>
      <c r="T33" s="7">
        <v>145</v>
      </c>
      <c r="U33" s="18">
        <f t="shared" si="4"/>
        <v>0.23355783765473895</v>
      </c>
    </row>
    <row r="34" spans="2:21" ht="15.75" thickBot="1" x14ac:dyDescent="0.3">
      <c r="B34" s="9">
        <v>32000</v>
      </c>
      <c r="C34" s="15">
        <v>8.2700000000000004E-4</v>
      </c>
      <c r="D34" s="8">
        <v>224.44399999999999</v>
      </c>
      <c r="E34" s="10">
        <v>287</v>
      </c>
      <c r="F34" s="10">
        <v>1.4</v>
      </c>
      <c r="G34" s="10">
        <v>0.79</v>
      </c>
      <c r="H34" s="26">
        <f t="shared" si="0"/>
        <v>778.34315194077169</v>
      </c>
      <c r="I34" s="10">
        <f t="shared" si="1"/>
        <v>250.50576870857486</v>
      </c>
      <c r="J34" s="21">
        <v>1.627E-2</v>
      </c>
      <c r="K34" s="8">
        <v>9.5</v>
      </c>
      <c r="L34" s="10">
        <v>0.53</v>
      </c>
      <c r="M34" s="10">
        <v>0.56000000000000005</v>
      </c>
      <c r="N34" s="10">
        <v>0.59</v>
      </c>
      <c r="O34" s="10">
        <v>2.5</v>
      </c>
      <c r="P34" s="9">
        <v>150</v>
      </c>
      <c r="Q34" s="18">
        <f t="shared" si="2"/>
        <v>0.26376578213417295</v>
      </c>
      <c r="R34" s="9">
        <v>150</v>
      </c>
      <c r="S34" s="18">
        <f t="shared" si="3"/>
        <v>0.25109108982587386</v>
      </c>
      <c r="T34" s="9">
        <v>150</v>
      </c>
      <c r="U34" s="18">
        <f t="shared" si="4"/>
        <v>0.23970534927774084</v>
      </c>
    </row>
  </sheetData>
  <mergeCells count="3">
    <mergeCell ref="P4:Q4"/>
    <mergeCell ref="R4:S4"/>
    <mergeCell ref="T4:U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76 seat</vt:lpstr>
      <vt:lpstr>50 seat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Jahantigh</dc:creator>
  <cp:lastModifiedBy>Ali</cp:lastModifiedBy>
  <dcterms:created xsi:type="dcterms:W3CDTF">2015-06-05T18:17:20Z</dcterms:created>
  <dcterms:modified xsi:type="dcterms:W3CDTF">2021-03-16T22:16:56Z</dcterms:modified>
</cp:coreProperties>
</file>